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60120162501" sheetId="1" r:id="rId1"/>
  </sheets>
  <definedNames>
    <definedName name="_xlnm._FilterDatabase" localSheetId="0" hidden="1">词根单词导入模板_20260120162501!$A$1:$O$1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<sst xmlns="http://schemas.openxmlformats.org/spreadsheetml/2006/main" count="3932" uniqueCount="2852">
  <si>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</si>
  <si>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</si>
  <si>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</si>
  <si>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</si>
  <si>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</si>
  <si>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</si>
  <si>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</si>
  <si>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</si>
  <si>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</si>
  <si>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</si>
  <si>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</si>
  <si>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</si>
  <si>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</si>
  <si>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</si>
  <si>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</si>
  <si>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</si>
  <si>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zoo</t>
  </si>
  <si>
    <t>n.</t>
  </si>
  <si>
    <t>zoo (动物) -&gt; 专门饲养和展示动物的场所 -&gt; 动物园</t>
  </si>
  <si>
    <t>动物园</t>
  </si>
  <si>
    <t>/zuː/</t>
  </si>
  <si>
    <t>We took the children to the zoo to see the pandas.</t>
  </si>
  <si>
    <t>我们带孩子们去动物园看熊猫。</t>
  </si>
  <si>
    <t>在 zoo 里面有各种各样的 animal。</t>
  </si>
  <si>
    <t>双o像眼看动物，zoo就是动物园。</t>
  </si>
  <si>
    <t>zoology</t>
  </si>
  <si>
    <t>zoo (动物) + -logy (学科) -&gt; 关于动物的研究学科 -&gt; 动物学</t>
  </si>
  <si>
    <t>动物学</t>
  </si>
  <si>
    <t>/zuˈɒlədʒi/</t>
  </si>
  <si>
    <t>She is interested in zoology and wildlife conservation.</t>
  </si>
  <si>
    <t>她对动物学和野生动物保护感兴趣。</t>
  </si>
  <si>
    <t>study 动物的学科就是 zoology。</t>
  </si>
  <si>
    <t>zoo后加个logy，研究动物变学科。</t>
  </si>
  <si>
    <t>zoologist</t>
  </si>
  <si>
    <t>zoo (动物) + -logy (学科) + -ist (人) -&gt; 研究动物学科的专业人士 -&gt; 动物学家</t>
  </si>
  <si>
    <t>动物学家</t>
  </si>
  <si>
    <t>/zuˈɒlədʒɪst/</t>
  </si>
  <si>
    <t>The zoologist spent months observing tigers in the wild.</t>
  </si>
  <si>
    <t>这位动物学家花了几个月的时间在野外观察老虎。</t>
  </si>
  <si>
    <t>这位 zoologist 在森林里研究动物。</t>
  </si>
  <si>
    <t>学家ist在最后，动物学家心系猴。</t>
  </si>
  <si>
    <t>zodiac</t>
  </si>
  <si>
    <t>zo</t>
  </si>
  <si>
    <t>zo (动物) + -diac (圆环) -&gt; 刻有动物图像的星空圆环 -&gt; 黄道十二宫</t>
  </si>
  <si>
    <t>十二生肖, 黄道带</t>
  </si>
  <si>
    <t>/ˈzəʊdiæk/</t>
  </si>
  <si>
    <t>Leo is one of the twelve signs of the zodiac.</t>
  </si>
  <si>
    <t>狮子座是黄道十二宫的十二个星座之一。</t>
  </si>
  <si>
    <t>你的 zodiac sign 是哪一个生肖？</t>
  </si>
  <si>
    <t>zo是动物diac环，星座生肖环里转。</t>
  </si>
  <si>
    <t>protozoan</t>
  </si>
  <si>
    <t>n./adj.</t>
  </si>
  <si>
    <t>proto-</t>
  </si>
  <si>
    <t>proto- (原始) + zo (动物) + -an (名词/形容词后缀) -&gt; 处于最原始生命状态的动物 -&gt; 原生动物</t>
  </si>
  <si>
    <t>原生动物</t>
  </si>
  <si>
    <t>/ˌprəʊtəˈzəʊən/</t>
  </si>
  <si>
    <t>An amoeba is a type of single-celled protozoan.</t>
  </si>
  <si>
    <t>变形虫是一种单细胞原生动物。</t>
  </si>
  <si>
    <t>proto 表示第一，protozoan 是最早的动物。</t>
  </si>
  <si>
    <t>proto原始zo动物，单细胞里找始祖。</t>
  </si>
  <si>
    <t>zooplankton</t>
  </si>
  <si>
    <t>plankt</t>
  </si>
  <si>
    <t>zoo (动物) + plankt (漂流者) + -on (名词) -&gt; 在水中漂流的微小动物 -&gt; 浮游动物</t>
  </si>
  <si>
    <t>浮游动物</t>
  </si>
  <si>
    <t>/ˌzəʊəˈplæŋktən/</t>
  </si>
  <si>
    <t>Zooplankton are a key food source for many fish.</t>
  </si>
  <si>
    <t>浮游动物是许多鱼类的主要食物来源。</t>
  </si>
  <si>
    <t>海里的鱼儿喜欢吃 zooplankton。</t>
  </si>
  <si>
    <t>zoo动物plankton漂，浮游动物海里跳。</t>
  </si>
  <si>
    <t>Cenozoic</t>
  </si>
  <si>
    <t>adj./n.</t>
  </si>
  <si>
    <t>cen-</t>
  </si>
  <si>
    <t>cen- (新的) + zo (动物/生命) + -ic (形容词后缀) -&gt; 出现新型现代生命形式的时代 -&gt; 新生代</t>
  </si>
  <si>
    <t>新生代</t>
  </si>
  <si>
    <t>/ˌsiːnəˈzəʊɪk/</t>
  </si>
  <si>
    <t>We are currently living in the Cenozoic era.</t>
  </si>
  <si>
    <t>我们目前生活在新生代时期。</t>
  </si>
  <si>
    <t>Cenozoic 是 modern life 的地质时代。</t>
  </si>
  <si>
    <t>cen是新zo是命，新生代里现代性。</t>
  </si>
  <si>
    <t>Paleozoic</t>
  </si>
  <si>
    <t>paleo-</t>
  </si>
  <si>
    <t>paleo- (古老的) + zo (动物/生命) + -ic (形容词后缀) -&gt; 古代生命的时代 -&gt; 古生代</t>
  </si>
  <si>
    <t>古生代</t>
  </si>
  <si>
    <t>/ˌpeɪliəˈzəʊɪk/</t>
  </si>
  <si>
    <t>Many fossil fuels were formed during the Paleozoic era.</t>
  </si>
  <si>
    <t>许多化石燃料是在古生代时期形成的。</t>
  </si>
  <si>
    <t>paleo 表示古老，Paleozoic 是 ancient 生命时代。</t>
  </si>
  <si>
    <t>paleo古老zo生命，古生代里定地层。</t>
  </si>
  <si>
    <t>zoography</t>
  </si>
  <si>
    <t>zoo (动物) + -graphy (记述/描绘) -&gt; 记录和描述动物特征的学问 -&gt; 动物志</t>
  </si>
  <si>
    <t>动物志</t>
  </si>
  <si>
    <t>/zuːˈɒɡrəfi/</t>
  </si>
  <si>
    <t>The book is a classic example of descriptive zoography.</t>
  </si>
  <si>
    <t>这本书是描述性动物志的一个经典范例。</t>
  </si>
  <si>
    <t>用 graphy 写下的关于动物的 record 就是 zoography。</t>
  </si>
  <si>
    <t>graphy画出zo模样，动物志里有图像。</t>
  </si>
  <si>
    <t>epizootic</t>
  </si>
  <si>
    <t>epi-</t>
  </si>
  <si>
    <t>epi- (在...之中/流行) + zoo (动物) + -tic (形容词后缀) -&gt; 在动物群体中流行的疾病 -&gt; (动物)流行病</t>
  </si>
  <si>
    <t>流行于动物中的</t>
  </si>
  <si>
    <t>/ˌepɪzəʊˈɒtɪk/</t>
  </si>
  <si>
    <t>The bird flu was an epizootic outbreak.</t>
  </si>
  <si>
    <t>禽流感是一次动物流行病的爆发。</t>
  </si>
  <si>
    <t>epi 类似 epidemic，所以 epizootic 是动物流行病。</t>
  </si>
  <si>
    <t>epi覆盖zo动物，流行病在畜群布。</t>
  </si>
  <si>
    <t>xenophobia</t>
  </si>
  <si>
    <t>xeno-</t>
  </si>
  <si>
    <t>xeno- (外国) + -phobia (恐惧) -&gt; 对外国人的恐惧 -&gt; 仇外</t>
  </si>
  <si>
    <t>排外</t>
  </si>
  <si>
    <t>/ˌzenəˈfəʊbiə/</t>
  </si>
  <si>
    <t>The rise of xenophobia is a worrying trend.</t>
  </si>
  <si>
    <t>仇外情绪的抬头是一个令人担忧的趋势。</t>
  </si>
  <si>
    <t>有些人患有 xenophobia，他们非常 fear 那些 foreign 的人。</t>
  </si>
  <si>
    <t>xeno 是外，phobia 怕，排外情绪真可怕。</t>
  </si>
  <si>
    <t>xenon</t>
  </si>
  <si>
    <t>xen-</t>
  </si>
  <si>
    <t>xen- (陌生的) + -on (元素) -&gt; 发现时难以被察觉的陌生元素 -&gt; 氙气</t>
  </si>
  <si>
    <t>氙</t>
  </si>
  <si>
    <t>/ˈzenɒn/</t>
  </si>
  <si>
    <t>Xenon is a noble gas used in some types of lamps.</t>
  </si>
  <si>
    <t>氙是一种用于某些类型灯具的惰性气体。</t>
  </si>
  <si>
    <t>这种 gas 叫做 xenon，因为它最初像个 stranger 一样难以被发现。</t>
  </si>
  <si>
    <t>xen 是陌生，on 是元素，氙气藏在灯管处。</t>
  </si>
  <si>
    <t>xenophile</t>
  </si>
  <si>
    <t>xeno- (外国) + -phile (喜爱) -&gt; 喜爱外国事物的人 -&gt; 亲外者</t>
  </si>
  <si>
    <t>崇洋媚外的人</t>
  </si>
  <si>
    <t>/ˈzenəfaɪl/</t>
  </si>
  <si>
    <t>As a xenophile, he has always been fascinated by Japanese culture.</t>
  </si>
  <si>
    <t>作为一个亲外者，他一直对日本文化非常痴迷。</t>
  </si>
  <si>
    <t>身为一个 xenophile，他非常 love 所有的 foreign 文化。</t>
  </si>
  <si>
    <t>xeno 是外，phile 是爱，亲外人士爱老外。</t>
  </si>
  <si>
    <t>xenograft</t>
  </si>
  <si>
    <t>graft</t>
  </si>
  <si>
    <t>xeno- (异种) + graft (移植) -&gt; 不同种属间的移植 -&gt; 异种移植物</t>
  </si>
  <si>
    <t>异种移植</t>
  </si>
  <si>
    <t>/ˈzenəɡrɑːft/</t>
  </si>
  <si>
    <t>A xenograft involves transplanting animal tissue into a human.</t>
  </si>
  <si>
    <t>异种移植涉及将动物组织移植到人体内。</t>
  </si>
  <si>
    <t>医生进行了一次 xenograft，把 animal 的器官 transplant 到了病人身上。</t>
  </si>
  <si>
    <t>xeno 异种，graft 移植，跨越物种换组织。</t>
  </si>
  <si>
    <t>xenolith</t>
  </si>
  <si>
    <t>xeno- (外来的) + -lith (石头) -&gt; 岩浆中含有的外来岩块 -&gt; 捕虏岩</t>
  </si>
  <si>
    <t>捕虏岩</t>
  </si>
  <si>
    <t>/ˈzenəlɪθ/</t>
  </si>
  <si>
    <t>The xenolith was found embedded in the volcanic rock.</t>
  </si>
  <si>
    <t>这块捕虏岩被发现嵌入在火山岩中。</t>
  </si>
  <si>
    <t>这块 stone 是从外面掉进岩浆的，所以叫 xenolith。</t>
  </si>
  <si>
    <t>xeno 是外，lith 是石，岩浆里面藏外石。</t>
  </si>
  <si>
    <t>xenomorphic</t>
  </si>
  <si>
    <t>adj.</t>
  </si>
  <si>
    <t>morph</t>
  </si>
  <si>
    <t>xeno- (异常的) + morph (形状) + -ic (的) -&gt; 形状怪异的或由外因决定的 -&gt; 异形的</t>
  </si>
  <si>
    <t>异形的</t>
  </si>
  <si>
    <t>/ˌzenəˈmɔːfɪk/</t>
  </si>
  <si>
    <t>The movie features a xenomorphic creature from another planet.</t>
  </si>
  <si>
    <t>电影中出现了一个来自另一个星球的异形生物。</t>
  </si>
  <si>
    <t>那个 alien 的 shape 非常 strange，看起来很 xenomorphic。</t>
  </si>
  <si>
    <t>xeno 异常，morph 是形，异形生物真吃惊。</t>
  </si>
  <si>
    <t>xenogamy</t>
  </si>
  <si>
    <t>xeno- (外来的) + -gamy (结合) -&gt; 异花之间的结合 -&gt; 异花受粉</t>
  </si>
  <si>
    <t>异花受粉</t>
  </si>
  <si>
    <t>/zəˈnɒɡəmi/</t>
  </si>
  <si>
    <t>Xenogamy increases genetic variation in plants.</t>
  </si>
  <si>
    <t>异花受粉增加了植物的遗传变异。</t>
  </si>
  <si>
    <t>两朵 flower 之间的 marriage 叫做 xenogamy。</t>
  </si>
  <si>
    <t>xeno 是外，gamy 结婚，异花受粉传基因。</t>
  </si>
  <si>
    <t>xenocentric</t>
  </si>
  <si>
    <t>centr</t>
  </si>
  <si>
    <t>xeno- (外国) + centr (中心) + -ic (的) -&gt; 以外国事物为中心的 -&gt; 崇洋媚外的</t>
  </si>
  <si>
    <t>他文化中心的</t>
  </si>
  <si>
    <t>/ˌzenəˈsentrɪk/</t>
  </si>
  <si>
    <t>Some people have a xenocentric view, preferring foreign products over local ones.</t>
  </si>
  <si>
    <t>有些人持有崇洋媚外的观点，比起当地产品更喜欢外国货。</t>
  </si>
  <si>
    <t>把 foreign 事物放在 center，就是 xenocentric 的态度。</t>
  </si>
  <si>
    <t>xeno 为外，centr 中心，崇洋媚外不走心。</t>
  </si>
  <si>
    <t>xenogenesis</t>
  </si>
  <si>
    <t>xeno- (异种) + -genesis (产生) -&gt; 产生不同于亲代的后代 -&gt; 异生</t>
  </si>
  <si>
    <t>异生</t>
  </si>
  <si>
    <t>/ˌzenəˈdʒenəsɪs/</t>
  </si>
  <si>
    <t>The theory of xenogenesis was later proven to be incorrect.</t>
  </si>
  <si>
    <t>异生理论后来被证明是不正确的。</t>
  </si>
  <si>
    <t>这个 process 产生了 strange 的后代，被称为 xenogenesis。</t>
  </si>
  <si>
    <t>xeno 异种，genesis 生，异生现象难发生。</t>
  </si>
  <si>
    <t>xenotransplant</t>
  </si>
  <si>
    <t>n./v.</t>
  </si>
  <si>
    <t>trans-</t>
  </si>
  <si>
    <t>plant</t>
  </si>
  <si>
    <t>xeno- (异种) + trans- (转移) + plant (种植) -&gt; 将异种器官转移并种植 -&gt; 异种移植</t>
  </si>
  <si>
    <t>/ˌzenəʊtrænsˈplɑːnt/</t>
  </si>
  <si>
    <t>The patient received a xenotransplant of a pig's heart.</t>
  </si>
  <si>
    <t>这位病人接受了猪心脏的异种移植。</t>
  </si>
  <si>
    <t>医生跨越 species 进行 transplant，这就是 xenotransplant。</t>
  </si>
  <si>
    <t>xeno 异种，transplant 移，异种移植显神奇。</t>
  </si>
  <si>
    <t>xylophone</t>
  </si>
  <si>
    <t>xylo-</t>
  </si>
  <si>
    <t>phon</t>
  </si>
  <si>
    <t>e</t>
  </si>
  <si>
    <t>xylo- (木) + phon (声音) + -e (名词后缀) -&gt; 敲击木头发出声音的乐器 -&gt; 木琴</t>
  </si>
  <si>
    <t>木琴</t>
  </si>
  <si>
    <t>/ˈzaɪləfəʊn/</t>
  </si>
  <si>
    <t>She played a melody on the xylophone.</t>
  </si>
  <si>
    <t>她在木琴上奏出了一段旋律。</t>
  </si>
  <si>
    <t>在 concert（音乐会）上，演奏者敲击 xylophone 发出木头的清脆响声。</t>
  </si>
  <si>
    <t>xylo是木phon是音，敲击木条是木琴。</t>
  </si>
  <si>
    <t>xylose</t>
  </si>
  <si>
    <t>xyl</t>
  </si>
  <si>
    <t>ose</t>
  </si>
  <si>
    <t>xyl (木) + -ose (糖) -&gt; 从木质纤维中提取的糖 -&gt; 木糖</t>
  </si>
  <si>
    <t>木糖</t>
  </si>
  <si>
    <t>/ˈzaɪləʊs/</t>
  </si>
  <si>
    <t>Xylose is a sugar first isolated from wood.</t>
  </si>
  <si>
    <t>木糖是一种最初从木材中分离出来的糖。</t>
  </si>
  <si>
    <t>从 wood（木材）中 extract（提取）出来的糖就是 xylose。</t>
  </si>
  <si>
    <t>xyl是木ose糖，合成木糖甜度强。</t>
  </si>
  <si>
    <t>xylitol</t>
  </si>
  <si>
    <t>it</t>
  </si>
  <si>
    <t>ol</t>
  </si>
  <si>
    <t>xyl (木) + -it (糖醇) + -ol (醇类后缀) -&gt; 木糖转化成的醇 -&gt; 木糖醇</t>
  </si>
  <si>
    <t>木糖醇</t>
  </si>
  <si>
    <t>/ˈzaɪlɪtɒl/</t>
  </si>
  <si>
    <t>Xylitol is often used as a sugar substitute in gum.</t>
  </si>
  <si>
    <t>木糖醇常在口香糖中用作糖替代品。</t>
  </si>
  <si>
    <t>很多 gum（口香糖）里都 contain（含有）xylitol，能 prevent（预防）龋齿。</t>
  </si>
  <si>
    <t>糖醇后缀接在木，木糖醇来护牙齿。</t>
  </si>
  <si>
    <t>xylem</t>
  </si>
  <si>
    <t>em</t>
  </si>
  <si>
    <t>xyl (木) + -em (组织) -&gt; 植物的木质部分 -&gt; 木质部</t>
  </si>
  <si>
    <t>（植物）木质部</t>
  </si>
  <si>
    <t>/ˈzaɪləm/</t>
  </si>
  <si>
    <t>Xylem transports water from the roots to the leaves.</t>
  </si>
  <si>
    <t>木质部将水分从根部输送到叶片。</t>
  </si>
  <si>
    <t>植物的 stem（茎）内部有 xylem，负责 transport（运输）水。</t>
  </si>
  <si>
    <t>xyl是木em层，木质部里水流动。</t>
  </si>
  <si>
    <t>xylograph</t>
  </si>
  <si>
    <t>graph</t>
  </si>
  <si>
    <t>xylo- (木) + graph (画/写) -&gt; 在木头上刻画的作品 -&gt; 木刻画</t>
  </si>
  <si>
    <t>木刻画</t>
  </si>
  <si>
    <t>/ˈzaɪləɡrɑːf/</t>
  </si>
  <si>
    <t>The museum displays an ancient xylograph.</t>
  </si>
  <si>
    <t>博物馆展出一幅古代木刻画。</t>
  </si>
  <si>
    <t>这幅 art（艺术）作品是一张传统的 xylograph，刻在 wood（木板）上。</t>
  </si>
  <si>
    <t>xylo是木graph画，合在一起木刻画。</t>
  </si>
  <si>
    <t>xyloid</t>
  </si>
  <si>
    <t>oid</t>
  </si>
  <si>
    <t>xyl (木) + -oid (像...的) -&gt; 像木头一样的 -&gt; 木质的</t>
  </si>
  <si>
    <t>木质的</t>
  </si>
  <si>
    <t>/ˈzaɪlɔɪd/</t>
  </si>
  <si>
    <t>The fossil had a xyloid texture.</t>
  </si>
  <si>
    <t>这块化石具有木质的纹理。</t>
  </si>
  <si>
    <t>虽然它是 stone（石头），但 look like（看起来像）xyloid 结构。</t>
  </si>
  <si>
    <t>xyl是木oid像，木质感觉真奇特。</t>
  </si>
  <si>
    <t>xylophagous</t>
  </si>
  <si>
    <t>phag</t>
  </si>
  <si>
    <t>ous</t>
  </si>
  <si>
    <t>xylo- (木) + phag (吃) + -ous (的) -&gt; 吃木头的 -&gt; 食木的</t>
  </si>
  <si>
    <t>食木的</t>
  </si>
  <si>
    <t>/zaɪˈlɒfəɡəs/</t>
  </si>
  <si>
    <t>Termites are well-known xylophagous insects.</t>
  </si>
  <si>
    <t>白蚁是著名的食木昆虫。</t>
  </si>
  <si>
    <t>Termites（白蚁）是 xylophagous 昆虫，会 damage（损坏）木屋。</t>
  </si>
  <si>
    <t>xylo是木phag吃，专门吃木太惊人。</t>
  </si>
  <si>
    <t>xylocarpy</t>
  </si>
  <si>
    <t>carp</t>
  </si>
  <si>
    <t>y</t>
  </si>
  <si>
    <t>xylo- (木) + carp (果实) + -y (名词后缀) -&gt; 像木头一样坚硬的果实 -&gt; 木质果</t>
  </si>
  <si>
    <t>木质果</t>
  </si>
  <si>
    <t>/ˈzaɪləˌkɑːrpi/</t>
  </si>
  <si>
    <t>The coconut is a prime example of xylocarpy.</t>
  </si>
  <si>
    <t>椰子是木质果的一个典型例子。</t>
  </si>
  <si>
    <t>这种 fruit（果实）具有 xylocarpy 的特征，shell（外壳）非常 hard（硬）。</t>
  </si>
  <si>
    <t>xylo是木carp果，木质坚果壳最硬。</t>
  </si>
  <si>
    <t>xylotomy</t>
  </si>
  <si>
    <t>tomy</t>
  </si>
  <si>
    <t>xylo- (木) + tomy (切) -&gt; 对木材进行的切片解剖 -&gt; 木材解剖学</t>
  </si>
  <si>
    <t>木材切片术</t>
  </si>
  <si>
    <t>/zaɪˈlɒtəmi/</t>
  </si>
  <si>
    <t>Xylotomy is used to identify different species of trees.</t>
  </si>
  <si>
    <t>木材切片术用于鉴定不同的树种。</t>
  </si>
  <si>
    <t>Scientist（科学家）通过 xylotomy 技术来 study（研究）木材内部。</t>
  </si>
  <si>
    <t>xylo是木tomy切，木材切片看仔细。</t>
  </si>
  <si>
    <t>xylophilous</t>
  </si>
  <si>
    <t>phil</t>
  </si>
  <si>
    <t>xylo- (木) + phil (爱) + -ous (的) -&gt; 喜爱生长在木头上的 -&gt; 嗜木的</t>
  </si>
  <si>
    <t>（真菌等）常生长于木上的</t>
  </si>
  <si>
    <t>/zaɪˈlɒfɪləs/</t>
  </si>
  <si>
    <t>Many fungi are xylophilous and live on rotting logs.</t>
  </si>
  <si>
    <t>许多真菌是嗜木性的，生长在腐烂的木头上面。</t>
  </si>
  <si>
    <t>这些 mushroom（蘑菇）是 xylophilous 的，能在 old trees（老树）上 find（找到）。</t>
  </si>
  <si>
    <t>xylo是木phil爱，生长木上真自在。</t>
  </si>
  <si>
    <t>withdraw</t>
  </si>
  <si>
    <t>v.</t>
  </si>
  <si>
    <t>with-</t>
  </si>
  <si>
    <t>draw</t>
  </si>
  <si>
    <t>with- (向后) + draw (拉) -&gt; 向后拉动 -&gt; 撤回，取回</t>
  </si>
  <si>
    <t>撤回，取回，撤退</t>
  </si>
  <si>
    <t>/wɪðˈdrɔː/</t>
  </si>
  <si>
    <t>The general decided to withdraw his troops from the front line.</t>
  </si>
  <si>
    <t>将军决定从前线撤回他的部队。</t>
  </si>
  <si>
    <t>他去 ATM 准备 withdraw（取回）一些 cash。</t>
  </si>
  <si>
    <t>with 向后 draw 是拉，撤回取款就是它。</t>
  </si>
  <si>
    <t>withstand</t>
  </si>
  <si>
    <t>stand</t>
  </si>
  <si>
    <t>with- (反对/相对) + stand (站立) -&gt; 对着站立以示反抗 -&gt; 经受住，耐得住</t>
  </si>
  <si>
    <t>经受，承受，耐得住</t>
  </si>
  <si>
    <t>/wɪðˈstænd/</t>
  </si>
  <si>
    <t>The building was designed to withstand strong earthquakes.</t>
  </si>
  <si>
    <t>这座建筑的设计初衷是抵御强震。</t>
  </si>
  <si>
    <t>强大的意志能 withstand（经受住）各种 temptation。</t>
  </si>
  <si>
    <t>with 反抗 stand 站，经受考验不一般。</t>
  </si>
  <si>
    <t>withhold</t>
  </si>
  <si>
    <t>hold</t>
  </si>
  <si>
    <t>with- (回/离开) + hold (拿着) -&gt; 拿回来不给 -&gt; 扣留，拒绝给予</t>
  </si>
  <si>
    <t>扣留，拒绝给予，抑制</t>
  </si>
  <si>
    <t>/wɪðˈhoʊld/</t>
  </si>
  <si>
    <t>The bank may withhold payment until the documents are verified.</t>
  </si>
  <si>
    <t>银行可能会在文件核实前拒绝付款。</t>
  </si>
  <si>
    <t>老板决定 withhold（扣留）这部分的 bonus。</t>
  </si>
  <si>
    <t>with 向后 hold 住拿，扣留不给没法花。</t>
  </si>
  <si>
    <t>withdrawal</t>
  </si>
  <si>
    <t>with- (向后) + draw (拉) + -al (名词后缀) -&gt; 向后拉的行为 -&gt; 撤退，提款</t>
  </si>
  <si>
    <t>撤退，提款，撤回</t>
  </si>
  <si>
    <t>/wɪðˈdrɔːəl/</t>
  </si>
  <si>
    <t>She made a cash withdrawal from the bank.</t>
  </si>
  <si>
    <t>她从银行取了一笔现金。</t>
  </si>
  <si>
    <t>这次军队的 withdrawal（撤退）进行得很顺利。</t>
  </si>
  <si>
    <t>withdraw 变名词加 al，撤退提款要把关。</t>
  </si>
  <si>
    <t>within</t>
  </si>
  <si>
    <t>prep./adv.</t>
  </si>
  <si>
    <t>in</t>
  </si>
  <si>
    <t>with- (靠近) + in (在里面) -&gt; 在里面的位置 -&gt; 在...之内</t>
  </si>
  <si>
    <t>在...之内</t>
  </si>
  <si>
    <t>/wɪˈðɪn/</t>
  </si>
  <si>
    <t>The task must be completed within two days.</t>
  </si>
  <si>
    <t>任务必须在两天内完成。</t>
  </si>
  <si>
    <t>请在 5 miles 的 range within（之内）活动。</t>
  </si>
  <si>
    <t>with 加 in 聚一块，就在之内不徘徊。</t>
  </si>
  <si>
    <t>without</t>
  </si>
  <si>
    <t>out</t>
  </si>
  <si>
    <t>with- (靠近) + out (在外面) -&gt; 在外面，不在其中 -&gt; 没有，缺乏</t>
  </si>
  <si>
    <t>没有，缺乏，在...外面</t>
  </si>
  <si>
    <t>/wɪˈðaʊt/</t>
  </si>
  <si>
    <t>I cannot finish the work without your help.</t>
  </si>
  <si>
    <t>没有你的帮助我无法完成这项工作。</t>
  </si>
  <si>
    <t>没有 water，谁都不能 survive without（没有）它。</t>
  </si>
  <si>
    <t>with 加 out 在外头，没有它就愁更愁。</t>
  </si>
  <si>
    <t>notwithstanding</t>
  </si>
  <si>
    <t>not-</t>
  </si>
  <si>
    <t>not- (不) + with- (相对) + stand (站立) + -ing (分词后缀) -&gt; 不站在对面阻碍 -&gt; 尽管，虽然</t>
  </si>
  <si>
    <t>尽管，虽然</t>
  </si>
  <si>
    <t>/ˌnɑːtwɪðˈstændɪŋ/</t>
  </si>
  <si>
    <t>Notwithstanding the heavy rain, the football match continued.</t>
  </si>
  <si>
    <t>尽管下着大雨，足球赛还是继续进行。</t>
  </si>
  <si>
    <t>Notwithstanding（尽管）天黑了，我们依然在 keep working。</t>
  </si>
  <si>
    <t>not with stand 还有 ing，尽管虽然是个精。</t>
  </si>
  <si>
    <t>withdrawn</t>
  </si>
  <si>
    <t>with- (向后) + draw (拉) + -n (形容词后缀) -&gt; 被拉回来的 -&gt; 沉默寡言的，内向的</t>
  </si>
  <si>
    <t>沉默寡言的，缩回的</t>
  </si>
  <si>
    <t>/wɪðˈdrɔːn/</t>
  </si>
  <si>
    <t>He became very withdrawn after his wife died.</t>
  </si>
  <si>
    <t>妻子去世后，他变得沉默寡言。</t>
  </si>
  <si>
    <t>他是个 withdrawn（内向的）小孩，不喜欢交流。</t>
  </si>
  <si>
    <t>被拉回 withdraw 后加 n，性格孤僻不理人。</t>
  </si>
  <si>
    <t>withholding</t>
  </si>
  <si>
    <t>with- (回) + hold (拿) + -ing (名词后缀) -&gt; 拿回不给的行为 -&gt; 预扣款，扣压</t>
  </si>
  <si>
    <t>扣留，预扣税</t>
  </si>
  <si>
    <t>/wɪðˈhoʊldɪŋ/</t>
  </si>
  <si>
    <t>The withholding tax will be deducted from your salary.</t>
  </si>
  <si>
    <t>预扣税将从你的工资中扣除。</t>
  </si>
  <si>
    <t>我们要搞清楚 withholding（扣留）的 reason。</t>
  </si>
  <si>
    <t>withhold 加个 ing，预扣税款要算清。</t>
  </si>
  <si>
    <t>withstander</t>
  </si>
  <si>
    <t>with- (反对) + stand (站立) + -er (人) -&gt; 反抗的人 -&gt; 抵抗者</t>
  </si>
  <si>
    <t>抵抗者</t>
  </si>
  <si>
    <t>/wɪðˈstændər/</t>
  </si>
  <si>
    <t>He was a firm withstander of the new policy.</t>
  </si>
  <si>
    <t>他是这项新政策的坚定抵制者。</t>
  </si>
  <si>
    <t>作为一个 withstander（抵抗者），他绝不 yield（让步）。</t>
  </si>
  <si>
    <t>withstand 加个 er，抵抗的人不快乐。</t>
  </si>
  <si>
    <t>involve</t>
  </si>
  <si>
    <t>in-</t>
  </si>
  <si>
    <t>volv</t>
  </si>
  <si>
    <t>in- (进入) + volv (卷) + -e (后缀) -&gt; 卷入进去 -&gt; 涉及；包含</t>
  </si>
  <si>
    <t>涉及；使参与</t>
  </si>
  <si>
    <t>/ɪnˈvɒlv/</t>
  </si>
  <si>
    <t>The project will involve several different departments.</t>
  </si>
  <si>
    <t>该项目将涉及几个不同的部门。</t>
  </si>
  <si>
    <t>不要把自己 involve (卷入) 到这场无意义的争论中。</t>
  </si>
  <si>
    <t>in进入，volv卷，卷入其中是涉及。</t>
  </si>
  <si>
    <t>evolve</t>
  </si>
  <si>
    <t>e-</t>
  </si>
  <si>
    <t>e- (向外) + volv (转/卷) + -e (后缀) -&gt; 向外展开 -&gt; 演变；进化</t>
  </si>
  <si>
    <t>（使）发展；进化</t>
  </si>
  <si>
    <t>/ɪˈvɒlv/</t>
  </si>
  <si>
    <t>Languages evolve over hundreds of years.</t>
  </si>
  <si>
    <t>语言在数百年的时间里不断演变。</t>
  </si>
  <si>
    <t>生物会随着环境 evolve (进化)，变得越来越强。</t>
  </si>
  <si>
    <t>e向外，volv转，向外展开是演变。</t>
  </si>
  <si>
    <t>revolve</t>
  </si>
  <si>
    <t>re-</t>
  </si>
  <si>
    <t>re- (反复) + volv (转) + -e (后缀) -&gt; 反复地转动 -&gt; 旋转；环绕</t>
  </si>
  <si>
    <t>旋转；循环</t>
  </si>
  <si>
    <t>/rɪˈvɒlv/</t>
  </si>
  <si>
    <t>The Earth revolves around the Sun.</t>
  </si>
  <si>
    <t>地球绕着太阳转。</t>
  </si>
  <si>
    <t>行星都在 revolve (旋转)，遵循着宇宙的规律。</t>
  </si>
  <si>
    <t>re反复，volv转，反复旋转是公转。</t>
  </si>
  <si>
    <t>revolution</t>
  </si>
  <si>
    <t>volu</t>
  </si>
  <si>
    <t>re- (反复) + volu (转) + -tion (名词后缀) -&gt; 发生彻底的旋转翻转 -&gt; 革命；彻底改革</t>
  </si>
  <si>
    <t>革命；巨变</t>
  </si>
  <si>
    <t>/ˌrevəˈluːʃn/</t>
  </si>
  <si>
    <t>The Industrial Revolution changed the world forever.</t>
  </si>
  <si>
    <t>工业革命永远改变了世界。</t>
  </si>
  <si>
    <t>科技的 revolution (革命) 让生活变得更便捷。</t>
  </si>
  <si>
    <t>re反转，volu转，天翻地覆是革命。</t>
  </si>
  <si>
    <t>volume</t>
  </si>
  <si>
    <t>volu (卷) + -me (名词后缀) -&gt; 古代书籍呈卷轴状 -&gt; 册；卷；体积；音量</t>
  </si>
  <si>
    <t>音量；册；体积</t>
  </si>
  <si>
    <t>/ˈvɒljuːm/</t>
  </si>
  <si>
    <t>Please turn down the volume of the radio.</t>
  </si>
  <si>
    <t>请调低收音机的音量。</t>
  </si>
  <si>
    <t>这套百科全书一共有十个 volume (卷)。</t>
  </si>
  <si>
    <t>volu卷，成卷的书是册，容积大是体积。</t>
  </si>
  <si>
    <t>evolution</t>
  </si>
  <si>
    <t>e- (向外) + volu (转) + -tion (名词后缀) -&gt; 事物向外展开的过程 -&gt; 演变；进化</t>
  </si>
  <si>
    <t>进化；演变</t>
  </si>
  <si>
    <t>/ˌiːvəˈluːʃn/</t>
  </si>
  <si>
    <t>Darwin explained the theory of evolution.</t>
  </si>
  <si>
    <t>达尔文解释了进化论。</t>
  </si>
  <si>
    <t>人类的 evolution (进化) 经历了漫长的过程。</t>
  </si>
  <si>
    <t>e向外，volu转，漫长过程是进化。</t>
  </si>
  <si>
    <t>convoluted</t>
  </si>
  <si>
    <t>con-</t>
  </si>
  <si>
    <t>con- (共同) + volu (卷) + -ted (形容词后缀) -&gt; 全部卷在一起的 -&gt; 复杂的；费解的</t>
  </si>
  <si>
    <t>复杂的</t>
  </si>
  <si>
    <t>/ˈkɒnvəluːtɪd/</t>
  </si>
  <si>
    <t>His explanation was so convoluted that I couldn't understand it.</t>
  </si>
  <si>
    <t>他的解释如此费解，我根本听不懂。</t>
  </si>
  <si>
    <t>这篇文章的逻辑非常 convoluted (复杂的)，绕来绕去。</t>
  </si>
  <si>
    <t>con一起，volu卷，卷在一起真复杂。</t>
  </si>
  <si>
    <t>revolver</t>
  </si>
  <si>
    <t>re- (反复) + volv (转) + -er (名词后缀) -&gt; 弹仓可以反复旋转的工具 -&gt; 左轮手枪</t>
  </si>
  <si>
    <t>左轮手枪</t>
  </si>
  <si>
    <t>/rɪˈvɒlvə(r)/</t>
  </si>
  <si>
    <t>The cowboy pulled out a silver revolver.</t>
  </si>
  <si>
    <t>牛仔掏出一把银色左轮手枪。</t>
  </si>
  <si>
    <t>电影里的警探拿着一把经典的 revolver (左轮手枪)。</t>
  </si>
  <si>
    <t>re反复，volv转，转动弹仓左轮枪。</t>
  </si>
  <si>
    <t>voluble</t>
  </si>
  <si>
    <t>volu (转) + -ble (易于...的) -&gt; 舌头转动得很快的 -&gt; 健谈的；口若悬河的</t>
  </si>
  <si>
    <t>健谈的</t>
  </si>
  <si>
    <t>/ˈvɒljəbl/</t>
  </si>
  <si>
    <t>He is a voluble spokesman for the company.</t>
  </si>
  <si>
    <t>他是公司里一位健谈的发言人。</t>
  </si>
  <si>
    <t>这位主持人非常 voluble (健谈的)，一说话就停不下来。</t>
  </si>
  <si>
    <t>volu转，ble能，能说会道真健谈。</t>
  </si>
  <si>
    <t>involvement</t>
  </si>
  <si>
    <t>in- (进入) + volv (卷) + -e (后缀) + -ment (名词后缀) -&gt; 卷入其中的状态 -&gt; 参与；介入</t>
  </si>
  <si>
    <t>参与；介入</t>
  </si>
  <si>
    <t>/ɪnˈvɒlvmənt/</t>
  </si>
  <si>
    <t>Parents should increase their involvement in school life.</t>
  </si>
  <si>
    <t>家长应该增加对学校生活的参与。</t>
  </si>
  <si>
    <t>积极的 involvement (参与) 能够提高学习效率。</t>
  </si>
  <si>
    <t>in进入，volv卷，ment名缀是参与。</t>
  </si>
  <si>
    <t>voracious</t>
  </si>
  <si>
    <t>vor</t>
  </si>
  <si>
    <t>vor (吃) + -acious (多...的) -&gt; 吃的很多的 -&gt; 贪婪的</t>
  </si>
  <si>
    <t>贪婪的，贪吃的</t>
  </si>
  <si>
    <t>/vəˈreɪʃəs/</t>
  </si>
  <si>
    <t>He has a voracious appetite for science fiction books.</t>
  </si>
  <si>
    <t>他对科幻小说有着贪婪的阅读欲望。</t>
  </si>
  <si>
    <t>他的 appetite 是如此 voracious，以至于半小时就吃光了所有披萨。</t>
  </si>
  <si>
    <t>vor 是吃，acious 多，吃得多就是贪婪的。</t>
  </si>
  <si>
    <t>devour</t>
  </si>
  <si>
    <t>de-</t>
  </si>
  <si>
    <t>vour</t>
  </si>
  <si>
    <t>de- (加强/彻底) + vour (吃) -&gt; 彻底地吃掉 -&gt; 吞噬</t>
  </si>
  <si>
    <t>吞噬，狼吞虎咽</t>
  </si>
  <si>
    <t>/dɪˈvaʊə(r)/</t>
  </si>
  <si>
    <t>The flames devoured the entire building in minutes.</t>
  </si>
  <si>
    <t>火焰在几分钟内吞噬了整个建筑。</t>
  </si>
  <si>
    <t>饥饿的狮子迅速 devour 了它的猎物，一点不剩。</t>
  </si>
  <si>
    <t>de 加强，vour 是吃，吞噬殆尽没得剩。</t>
  </si>
  <si>
    <t>carnivore</t>
  </si>
  <si>
    <t>carni-</t>
  </si>
  <si>
    <t>carni- (肉) + vor (吃) + -e (名词后缀) -&gt; 吃肉的动物 -&gt; 食肉动物</t>
  </si>
  <si>
    <t>食肉动物</t>
  </si>
  <si>
    <t>/ˈkɑːrnɪvɔːr/</t>
  </si>
  <si>
    <t>Lions and tigers are well-known carnivores.</t>
  </si>
  <si>
    <t>狮子和老虎是著名的食肉动物。</t>
  </si>
  <si>
    <t>身为一名 carnivore，这只豹子从来不吃蔬菜。</t>
  </si>
  <si>
    <t>carni 是肉，vor 是吃，食肉动物最勇猛。</t>
  </si>
  <si>
    <t>herbivore</t>
  </si>
  <si>
    <t>herbi-</t>
  </si>
  <si>
    <t>herbi- (草) + vor (吃) + -e (名词后缀) -&gt; 吃草的动物 -&gt; 食草动物</t>
  </si>
  <si>
    <t>食草动物</t>
  </si>
  <si>
    <t>/ˈhɜːrbɪvɔːr/</t>
  </si>
  <si>
    <t>The giraffe is a large herbivore that feeds on tree leaves.</t>
  </si>
  <si>
    <t>长颈鹿是以树叶为食的大型食草动物。</t>
  </si>
  <si>
    <t>这只巨大的 herbivore 每天要吃掉几十公斤青草。</t>
  </si>
  <si>
    <t>herbi 是草，vor 是吃，食草动物爱和平。</t>
  </si>
  <si>
    <t>omnivore</t>
  </si>
  <si>
    <t>omni-</t>
  </si>
  <si>
    <t>omni- (全/全部) + vor (吃) + -e (名词后缀) -&gt; 全都吃的动物 -&gt; 杂食动物</t>
  </si>
  <si>
    <t>杂食动物</t>
  </si>
  <si>
    <t>/ˈɒmnɪvɔː(r)/</t>
  </si>
  <si>
    <t>Humans are naturally omnivores, eating both plants and meat.</t>
  </si>
  <si>
    <t>人类天生是杂食动物，既吃植物也吃肉。</t>
  </si>
  <si>
    <t>猪是典型的 omnivore，什么食物都来者不拒。</t>
  </si>
  <si>
    <t>omni 是全，vor 是吃，杂食动物不挑食。</t>
  </si>
  <si>
    <t>insectivorous</t>
  </si>
  <si>
    <t>insecti-</t>
  </si>
  <si>
    <t>insecti- (昆虫) + vor (吃) + -ous (形容词后缀) -&gt; 以昆虫为食的 -&gt; 食虫的</t>
  </si>
  <si>
    <t>食虫的</t>
  </si>
  <si>
    <t>/ˌɪnsekˈtɪvərəs/</t>
  </si>
  <si>
    <t>Bats are mostly insectivorous creatures.</t>
  </si>
  <si>
    <t>蝙蝠大多是食虫生物。</t>
  </si>
  <si>
    <t>那种特殊的植物是 insectivorous 的，它会捕捉苍蝇。</t>
  </si>
  <si>
    <t>insect 昆虫，vor 是吃，食虫植物捕蝇忙。</t>
  </si>
  <si>
    <t>voracity</t>
  </si>
  <si>
    <t>vor (吃) + -acity (名词后缀，表示性质) -&gt; 吃太多的性质 -&gt; 贪婪，暴食</t>
  </si>
  <si>
    <t>贪婪，暴食</t>
  </si>
  <si>
    <t>/vəˈræsəti/</t>
  </si>
  <si>
    <t>The guests were shocked by the voracity of the hungry child.</t>
  </si>
  <si>
    <t>客人们被那个饥饿孩子的狼吞虎咽惊呆了。</t>
  </si>
  <si>
    <t>由于极度的 voracity，他很快就吃光了桌上所有的食物。</t>
  </si>
  <si>
    <t>vor 是吃，acity 变名词，贪婪暴食没形象。</t>
  </si>
  <si>
    <t>omnivorous</t>
  </si>
  <si>
    <t>omni- (全) + vor (吃) + -ous (形容词后缀) -&gt; 什么都吃的 -&gt; 杂食性的</t>
  </si>
  <si>
    <t>杂食性的，兴趣广泛的</t>
  </si>
  <si>
    <t>/ɒmˈnɪvərəs/</t>
  </si>
  <si>
    <t>He has an omnivorous curiosity about everything in nature.</t>
  </si>
  <si>
    <t>他对自然界的一切都抱有广泛的好奇心。</t>
  </si>
  <si>
    <t>他是一个 omnivorous 的读者，从哲学到漫画都看。</t>
  </si>
  <si>
    <t>omni 是全，vor 是吃，杂食广泛都涉猎。</t>
  </si>
  <si>
    <t>frugivorous</t>
  </si>
  <si>
    <t>frugi-</t>
  </si>
  <si>
    <t>frugi- (果实) + vor (吃) + -ous (形容词后缀) -&gt; 吃果实的 -&gt; 食果的</t>
  </si>
  <si>
    <t>食果的</t>
  </si>
  <si>
    <t>/fruːˈdʒɪvərəs/</t>
  </si>
  <si>
    <t>Many species of tropical birds are frugivorous.</t>
  </si>
  <si>
    <t>许多热带鸟类是食果性的。</t>
  </si>
  <si>
    <t>这些 frugivorous 的猴子专门寻找熟透的芒果。</t>
  </si>
  <si>
    <t>frugi 果实，vor 是吃，食果动物林中跳。</t>
  </si>
  <si>
    <t>carnivorous</t>
  </si>
  <si>
    <t>carni- (肉) + vor (吃) + -ous (形容词后缀) -&gt; 吃肉的 -&gt; 食肉的</t>
  </si>
  <si>
    <t>肉食性的</t>
  </si>
  <si>
    <t>/kɑːrˈnɪvərəs/</t>
  </si>
  <si>
    <t>The Venus flytrap is a carnivorous plant.</t>
  </si>
  <si>
    <t>捕蝇草是一种食肉植物。</t>
  </si>
  <si>
    <t>虽然长得像花，但捕蝇草其实是 carnivorous 的。</t>
  </si>
  <si>
    <t>carni 是肉，vor 是吃，肉食特性很凶猛。</t>
  </si>
  <si>
    <t>vital</t>
  </si>
  <si>
    <t>vit</t>
  </si>
  <si>
    <t>vit (生命) + -al (形容词后缀) -&gt; 与生命相关的 -&gt; 至关重要的</t>
  </si>
  <si>
    <t>至关重要的</t>
  </si>
  <si>
    <t>/ˈvaɪtl/</t>
  </si>
  <si>
    <t>The heart is a vital organ.</t>
  </si>
  <si>
    <t>心脏是一个至关重要的器官。</t>
  </si>
  <si>
    <t>这件事情非常 vital，关乎你的生命安全。</t>
  </si>
  <si>
    <t>vit 是生命，-al 变形容，生死攸关最重。</t>
  </si>
  <si>
    <t>vitamin</t>
  </si>
  <si>
    <t>vit (生命) + -amin (氨基/化学物质) -&gt; 维持生命所需的物质 -&gt; 维生素</t>
  </si>
  <si>
    <t>维生素</t>
  </si>
  <si>
    <t>/ˈvaɪtəmɪn/</t>
  </si>
  <si>
    <t>Oranges are rich in vitamin C.</t>
  </si>
  <si>
    <t>橙子富含维生素C。</t>
  </si>
  <si>
    <t>每天一颗 vitamin，补充生命动力。</t>
  </si>
  <si>
    <t>vit 生命 amin 素，合成维生好法宝。</t>
  </si>
  <si>
    <t>vitality</t>
  </si>
  <si>
    <t>vit (生命) + -al (形容词后缀) + -ity (名词后缀) -&gt; 生命的状态 -&gt; 活力</t>
  </si>
  <si>
    <t>活力，生命力</t>
  </si>
  <si>
    <t>/vaɪˈtæləti/</t>
  </si>
  <si>
    <t>Exercise keeps you full of vitality.</t>
  </si>
  <si>
    <t>运动让你充满活力。</t>
  </si>
  <si>
    <t>这种饮料可以增加你的 vitality，让你像活过来一样。</t>
  </si>
  <si>
    <t>vit 生命 -ity 态，活力满满精神快。</t>
  </si>
  <si>
    <t>revive</t>
  </si>
  <si>
    <t>viv</t>
  </si>
  <si>
    <t>re- (再次) + viv (活) -&gt; 再次活过来 -&gt; 复苏/恢复</t>
  </si>
  <si>
    <t>恢复，苏醒</t>
  </si>
  <si>
    <t>/rɪˈvaɪv/</t>
  </si>
  <si>
    <t>The rain helped to revive the flowers.</t>
  </si>
  <si>
    <t>雨水使花朵复苏了。</t>
  </si>
  <si>
    <t>给干枯的植物浇水，它就能 revive 了。</t>
  </si>
  <si>
    <t>re- 再次 viv 活，复苏景象在眼前。</t>
  </si>
  <si>
    <t>survive</t>
  </si>
  <si>
    <t>sur-</t>
  </si>
  <si>
    <t>sur- (超过) + viv (活) -&gt; 活过了（灾难） -&gt; 幸存</t>
  </si>
  <si>
    <t>生存，幸存</t>
  </si>
  <si>
    <t>/səˈvaɪv/</t>
  </si>
  <si>
    <t>Few people survived the earthquake.</t>
  </si>
  <si>
    <t>在那次地震中很少有人幸存下来。</t>
  </si>
  <si>
    <t>在极端环境中 survive 下来是非常难的。</t>
  </si>
  <si>
    <t>sur- 超过 viv 活，大难不死存活多。</t>
  </si>
  <si>
    <t>vivid</t>
  </si>
  <si>
    <t>viv (活) + -id (形容词后缀) -&gt; 活生生的 -&gt; 生动的</t>
  </si>
  <si>
    <t>生动的，鲜艳的</t>
  </si>
  <si>
    <t>/ˈvɪvɪd/</t>
  </si>
  <si>
    <t>The memory is still vivid in my mind.</t>
  </si>
  <si>
    <t>那段记忆在我脑海中依然清晰生动。</t>
  </si>
  <si>
    <t>他的描述如此 vivid，就像电影一样。</t>
  </si>
  <si>
    <t>viv 活 -id 词，生动描述不嫌迟。</t>
  </si>
  <si>
    <t>survivor</t>
  </si>
  <si>
    <t>sur- (超过) + viv (活) + -or (人) -&gt; 活下来的人 -&gt; 幸存者</t>
  </si>
  <si>
    <t>幸存者</t>
  </si>
  <si>
    <t>/səˈvaɪvə(r)/</t>
  </si>
  <si>
    <t>The survivor told his story to the reporters.</t>
  </si>
  <si>
    <t>幸存者向记者讲述了他的故事。</t>
  </si>
  <si>
    <t>他是那次空难唯一的 survivor。</t>
  </si>
  <si>
    <t>survive 后面加个 -or，幸存之人活得久。</t>
  </si>
  <si>
    <t>revival</t>
  </si>
  <si>
    <t>re- (再次) + viv (活) + -al (名词后缀) -&gt; 再次活过来的行为 -&gt; 复兴</t>
  </si>
  <si>
    <t>复兴，苏醒</t>
  </si>
  <si>
    <t>/rɪˈvaɪvl/</t>
  </si>
  <si>
    <t>The 1920s saw a revival of jazz.</t>
  </si>
  <si>
    <t>20世纪20年代见证了爵士乐的复兴。</t>
  </si>
  <si>
    <t>这部电影引起了经典时尚的 revival。</t>
  </si>
  <si>
    <t>re- 再次 viv 活，-al 名词叫复兴。</t>
  </si>
  <si>
    <t>vivacious</t>
  </si>
  <si>
    <t>viv (活) + -aci (性质) + -ous (形容词后缀) -&gt; 充满活力的 -&gt; 活泼的</t>
  </si>
  <si>
    <t>活泼的，快活的</t>
  </si>
  <si>
    <t>/vɪˈveɪʃəs/</t>
  </si>
  <si>
    <t>She is a vivacious girl who loves to laugh.</t>
  </si>
  <si>
    <t>她是一个爱笑的活泼女孩。</t>
  </si>
  <si>
    <t>那个 vivacious 的女孩总是人群中的焦点。</t>
  </si>
  <si>
    <t>viv 活泼 -ous 多，欢声笑语生活火。</t>
  </si>
  <si>
    <t>revitalize</t>
  </si>
  <si>
    <t>re- (再次) + vit (生命) + -al (形容词后缀) + -ize (动词后缀) -&gt; 使再次拥有生命力 -&gt; 使恢复元气</t>
  </si>
  <si>
    <t>使恢复元气，使复兴</t>
  </si>
  <si>
    <t>/ˌriːˈvaɪtəlaɪz/</t>
  </si>
  <si>
    <t>The new investment will revitalize the local economy.</t>
  </si>
  <si>
    <t>新的投资将使当地经济恢复元气。</t>
  </si>
  <si>
    <t>一杯咖啡帮助我 revitalize 了精神。</t>
  </si>
  <si>
    <t>re- 再次 vit 生命，-ize 动词注活力。</t>
  </si>
  <si>
    <t>vocal</t>
  </si>
  <si>
    <t>voc</t>
  </si>
  <si>
    <t>voc(声音) + -al(形容词后缀) -&gt; 与声音有关的 -&gt; 嗓音的</t>
  </si>
  <si>
    <t>嗓音的</t>
  </si>
  <si>
    <t>/ˈvoʊkl/</t>
  </si>
  <si>
    <t>He is very vocal about his opinions.</t>
  </si>
  <si>
    <t>他直言不讳地发表自己的见解。</t>
  </si>
  <si>
    <t>他用很 vocal 的方式表达自己的 voice，真是敢说。</t>
  </si>
  <si>
    <t>voc 是声音，al 是形容，vocal 嗓音真好听。</t>
  </si>
  <si>
    <t>advocate</t>
  </si>
  <si>
    <t>v./n.</t>
  </si>
  <si>
    <t>ad-</t>
  </si>
  <si>
    <t>ad-(向) + voc(喊) + -ate(动词/名词后缀) -&gt; 向大众喊出某种主张 -&gt; 拥护</t>
  </si>
  <si>
    <t>拥护</t>
  </si>
  <si>
    <t>/ˈædvəkeɪt/</t>
  </si>
  <si>
    <t>They advocate peace and justice.</t>
  </si>
  <si>
    <t>他们拥护和平与正义。</t>
  </si>
  <si>
    <t>这位 advocate 一直在 ad- 往这喊话，希望能争取支持。</t>
  </si>
  <si>
    <t>ad 趋向 voc 喊，拥护支持在眼前。</t>
  </si>
  <si>
    <t>evoke</t>
  </si>
  <si>
    <t>voke</t>
  </si>
  <si>
    <t>e-(出) + voke(喊) -&gt; 把记忆或情感喊出来 -&gt; 唤起</t>
  </si>
  <si>
    <t>唤起</t>
  </si>
  <si>
    <t>/ɪˈvoʊk/</t>
  </si>
  <si>
    <t>The smell of flowers can evoke memories.</t>
  </si>
  <si>
    <t>花香能唤起记忆。</t>
  </si>
  <si>
    <t>这张照片 e- 出了我内心的情感，evoke 了我的思乡情。</t>
  </si>
  <si>
    <t>e 往外，voke 喊叫，唤起回忆心跳跳。</t>
  </si>
  <si>
    <t>provoke</t>
  </si>
  <si>
    <t>pro-</t>
  </si>
  <si>
    <t>pro-(向前) + voke(喊) -&gt; 当着面大声叫喊 -&gt; 挑衅</t>
  </si>
  <si>
    <t>激怒</t>
  </si>
  <si>
    <t>/prəˈvoʊk/</t>
  </si>
  <si>
    <t>Don't provoke the dog; it might bite.</t>
  </si>
  <si>
    <t>不要激怒那条狗，它可能会咬人。</t>
  </si>
  <si>
    <t>他 pro- 向前对着别人大吼，故意 provoke 对方打架。</t>
  </si>
  <si>
    <t>pro 向前 voke 喊，激怒挑衅真危险。</t>
  </si>
  <si>
    <t>revoke</t>
  </si>
  <si>
    <t>re-(回) + voke(喊) -&gt; 把说出的话喊回来 -&gt; 撤销</t>
  </si>
  <si>
    <t>撤销</t>
  </si>
  <si>
    <t>/rɪˈvoʊk/</t>
  </si>
  <si>
    <t>The government decided to revoke his license.</t>
  </si>
  <si>
    <t>政府决定吊销他的执照。</t>
  </si>
  <si>
    <t>因为违规，法官 re- 往回喊话，要 revoke 他的执照。</t>
  </si>
  <si>
    <t>re 往回 voke 喊，撤回撤销不麻烦。</t>
  </si>
  <si>
    <t>vocation</t>
  </si>
  <si>
    <t>voc(喊) + -ation(名词后缀) -&gt; 上天在呼唤你去做的事 -&gt; 天职</t>
  </si>
  <si>
    <t>职业</t>
  </si>
  <si>
    <t>/voʊˈkeɪʃn/</t>
  </si>
  <si>
    <t>Teaching is a vocation for her.</t>
  </si>
  <si>
    <t>教学对她来说是一项天职。</t>
  </si>
  <si>
    <t>这份 vocation 就是我的天命，我听到了上帝的 voc 呼唤。</t>
  </si>
  <si>
    <t>voc 呼唤 ation 名，天职职业记在心。</t>
  </si>
  <si>
    <t>vocabulary</t>
  </si>
  <si>
    <t>voc(声音) + -abul(连接) + -ary(名词后缀) -&gt; 发出声音的词汇集合 -&gt; 词汇</t>
  </si>
  <si>
    <t>词汇</t>
  </si>
  <si>
    <t>/vəˈkæbjəleri/</t>
  </si>
  <si>
    <t>Reading helps you expand your vocabulary.</t>
  </si>
  <si>
    <t>阅读能帮助你扩大词汇量。</t>
  </si>
  <si>
    <t>记单词就是增加你的 voc 库，拥有强大的 vocabulary。</t>
  </si>
  <si>
    <t>voc 声音 ary 集，词汇库里多学习。</t>
  </si>
  <si>
    <t>invoke</t>
  </si>
  <si>
    <t>in-(向内) + voke(喊) -&gt; 向内呼唤神灵或规则 -&gt; 援引</t>
  </si>
  <si>
    <t>援引</t>
  </si>
  <si>
    <t>/ɪnˈvoʊk/</t>
  </si>
  <si>
    <t>The lawyer decided to invoke a new law.</t>
  </si>
  <si>
    <t>律师决定援引一项新法律。</t>
  </si>
  <si>
    <t>他在危急时刻 in- 往里喊，invoke 神灵的保佑。</t>
  </si>
  <si>
    <t>in 向内 voke 喊，援引规则求平安。</t>
  </si>
  <si>
    <t>equivocal</t>
  </si>
  <si>
    <t>equi-</t>
  </si>
  <si>
    <t>equi-(相等) + voc(声音) + -al(形容词后缀) -&gt; 两种声音一样大分不清 -&gt; 模棱两可的</t>
  </si>
  <si>
    <t>模棱两可的</t>
  </si>
  <si>
    <t>/ɪˈkwɪvəkl/</t>
  </si>
  <si>
    <t>His answer was equivocal and confusing.</t>
  </si>
  <si>
    <t>他的回答模棱两可，令人费解。</t>
  </si>
  <si>
    <t>两个声音 equi- 相等，让人感到 equivocal，分不清真假。</t>
  </si>
  <si>
    <t>equi 相等 voc 喊，模棱两可分不清。</t>
  </si>
  <si>
    <t>convoke</t>
  </si>
  <si>
    <t>con-(共同) + voke(喊) -&gt; 把大家喊到一起 -&gt; 召集</t>
  </si>
  <si>
    <t>召集</t>
  </si>
  <si>
    <t>/kənˈvoʊk/</t>
  </si>
  <si>
    <t>The king decided to convoke the council.</t>
  </si>
  <si>
    <t>国王决定召集委员会。</t>
  </si>
  <si>
    <t>国王把臣子们 con- 聚在一块喊，convoke 大家开会。</t>
  </si>
  <si>
    <t>con 一起 voke 喊，大家聚拢被召集。</t>
  </si>
  <si>
    <t>voluntary</t>
  </si>
  <si>
    <t>volunt</t>
  </si>
  <si>
    <t>volunt (意愿) + -ary (形容词后缀) -&gt; 出于自己意愿的 -&gt; 自愿的</t>
  </si>
  <si>
    <t>自愿的</t>
  </si>
  <si>
    <t>/ˈvɒləntri/</t>
  </si>
  <si>
    <t>He did some voluntary work at the local hospital.</t>
  </si>
  <si>
    <t>他在当地医院做了一些志愿者工作。</t>
  </si>
  <si>
    <t>他是出于 voluntary 意愿，才愿意 ary 这样去做。</t>
  </si>
  <si>
    <t>volunt 有意愿，ary 是形容，自愿记心中。</t>
  </si>
  <si>
    <t>volunteer</t>
  </si>
  <si>
    <t>volunt (意愿) + -eer (人) -&gt; 出于意愿做事的人 -&gt; 志愿者</t>
  </si>
  <si>
    <t>志愿者；自愿做</t>
  </si>
  <si>
    <t>/ˌvɒlənˈtɪə(r)/</t>
  </si>
  <si>
    <t>The school is looking for volunteers to help with the event.</t>
  </si>
  <si>
    <t>学校正在寻找志愿者来协助这次活动。</t>
  </si>
  <si>
    <t>那个 volunteer 很有意愿，eer 他是个人才。</t>
  </si>
  <si>
    <t>双 e 加 r 是个人，自愿服务叫志愿者。</t>
  </si>
  <si>
    <t>benevolent</t>
  </si>
  <si>
    <t>bene-</t>
  </si>
  <si>
    <t>vol</t>
  </si>
  <si>
    <t>bene- (好) + vol (意愿) + -ent (形容词后缀) -&gt; 怀有美好意愿的 -&gt; 仁慈的</t>
  </si>
  <si>
    <t>仁慈的；慈善的</t>
  </si>
  <si>
    <t>/bəˈnevələnt/</t>
  </si>
  <si>
    <t>The benevolent old man donated all his money to charity.</t>
  </si>
  <si>
    <t>那位仁慈的老人把所有的钱都捐给了慈善机构。</t>
  </si>
  <si>
    <t>bene 代表好，vol 是心愿，benevolent 的人最善良。</t>
  </si>
  <si>
    <t>好心 benevolent，慈善在人间。</t>
  </si>
  <si>
    <t>malevolent</t>
  </si>
  <si>
    <t>male-</t>
  </si>
  <si>
    <t>male- (坏) + vol (意愿) + -ent (形容词后缀) -&gt; 怀有坏心眼的 -&gt; 恶毒的</t>
  </si>
  <si>
    <t>恶毒的；有恶意的</t>
  </si>
  <si>
    <t>/məˈlevələnt/</t>
  </si>
  <si>
    <t>He gave her a malevolent look.</t>
  </si>
  <si>
    <t>他恶毒地瞪了她一眼。</t>
  </si>
  <si>
    <t>male 是坏事，vol 是意愿，malevolent 真的很恶毒。</t>
  </si>
  <si>
    <t>male 坏，vol 愿，恶毒之心显露现。</t>
  </si>
  <si>
    <t>volition</t>
  </si>
  <si>
    <t>vol (意愿) + -ition (名词后缀) -&gt; 意愿的行为 -&gt; 意志力</t>
  </si>
  <si>
    <t>意志；决断力</t>
  </si>
  <si>
    <t>/vəˈlɪʃn/</t>
  </si>
  <si>
    <t>She left the company of her own volition.</t>
  </si>
  <si>
    <t>她是根据自己的意志离开公司的。</t>
  </si>
  <si>
    <t>靠自己的 volition，完成 ion 这个决定。</t>
  </si>
  <si>
    <t>vol 意志，ition 名，个人意志自决定。</t>
  </si>
  <si>
    <t>in- (入) + volv (卷) + -e (后缀) -&gt; 卷进去 -&gt; 涉及；包含</t>
  </si>
  <si>
    <t>涉及；参与</t>
  </si>
  <si>
    <t>The project involves a lot of hard work.</t>
  </si>
  <si>
    <t>这个项目涉及大量艰苦的工作。</t>
  </si>
  <si>
    <t>in 进入，volv 卷起来，involve 就是卷入其中。</t>
  </si>
  <si>
    <t>in 向内，volv 卷，卷入其中就是涉及。</t>
  </si>
  <si>
    <t>e- (向外) + volv (卷) + -e (后缀) -&gt; 向外卷开 -&gt; 演变；进化</t>
  </si>
  <si>
    <t>The company has evolved into a major chemical manufacturer.</t>
  </si>
  <si>
    <t>这家公司已演变成一家主要的化学品制造商。</t>
  </si>
  <si>
    <t>e 出来，volv 旋转演变，生物都要 evolve。</t>
  </si>
  <si>
    <t>e 出来，volv 卷，向外翻卷是进化。</t>
  </si>
  <si>
    <t>re- (反复/反向) + volu (转) + -tion (名词后缀) -&gt; 翻转过来 -&gt; 革命；旋转</t>
  </si>
  <si>
    <t>革命；旋转</t>
  </si>
  <si>
    <t>The Industrial Revolution changed the world.</t>
  </si>
  <si>
    <t>工业革命改变了世界。</t>
  </si>
  <si>
    <t>re 反复，volu 旋转，大的 revolution 就是革命。</t>
  </si>
  <si>
    <t>re 往回，volu 转，天翻地覆是革命。</t>
  </si>
  <si>
    <t>volu (卷) + -me (名词后缀) -&gt; 古代书写在卷轴上 -&gt; 卷；册；体积</t>
  </si>
  <si>
    <t>Could you turn the volume down?</t>
  </si>
  <si>
    <t>你能把音量调低点吗？</t>
  </si>
  <si>
    <t>这一 volu 卷书，me 它是第一册。</t>
  </si>
  <si>
    <t>volu 卷，me 是册，音量体积也是它。</t>
  </si>
  <si>
    <t>re- (再/回) + volv (转) + -e (后缀) -&gt; 反复旋转 -&gt; 旋转；环绕</t>
  </si>
  <si>
    <t>旋转；以...为中心</t>
  </si>
  <si>
    <t>The earth revolves around the sun.</t>
  </si>
  <si>
    <t>re 反复，volv 旋转，地球不停 revolve。</t>
  </si>
  <si>
    <t>re 反复，volv 转，圆周旋转记心间。</t>
  </si>
  <si>
    <t>volu (转/卷) + -ble (能...的) -&gt; 舌头能转得很快 -&gt; 健谈的；滔滔不绝的</t>
  </si>
  <si>
    <t>流利的；健谈的</t>
  </si>
  <si>
    <t>She was a voluble speaker who never seemed to stop.</t>
  </si>
  <si>
    <t>她是一个健谈的演讲者，似乎永远停不下来。</t>
  </si>
  <si>
    <t>volu 转，ble 能，舌头能转就是 voluble。</t>
  </si>
  <si>
    <t>volu 转，ble 能，能说会道真健谈。</t>
  </si>
  <si>
    <t>e- (向外) + volu (卷/转) + -tion (名词后缀) -&gt; 向外展开的过程 -&gt; 演变；进化</t>
  </si>
  <si>
    <t>The theory of evolution explains how species change.</t>
  </si>
  <si>
    <t>进化论解释了物种是如何变化的。</t>
  </si>
  <si>
    <t>e 向外，volu 旋转，evolution 是漫长的演变。</t>
  </si>
  <si>
    <t>e 出来，volu 旋，进化演变万物变。</t>
  </si>
  <si>
    <t>vigor</t>
  </si>
  <si>
    <t>vig</t>
  </si>
  <si>
    <t>vig(活力) + -or(名词后缀) -&gt; 充满生命力的状态 -&gt; 活力，精力</t>
  </si>
  <si>
    <t>精力，活力</t>
  </si>
  <si>
    <t>/ˈvɪɡə(r)/</t>
  </si>
  <si>
    <t>He worked with great vigor.</t>
  </si>
  <si>
    <t>他工作起来精力充沛。</t>
  </si>
  <si>
    <t>想要胜利就要有 vigor，活力四射身体强。</t>
  </si>
  <si>
    <t>活力 vigor 强，工作像头羊。</t>
  </si>
  <si>
    <t>vigorous</t>
  </si>
  <si>
    <t>vig(活力) + -or(名词后缀) + -ous(形容词后缀) -&gt; 富有活力的 -&gt; 精力充沛的，剧烈的</t>
  </si>
  <si>
    <t>精力充沛的，有力的</t>
  </si>
  <si>
    <t>/ˈvɪɡərəs/</t>
  </si>
  <si>
    <t>Vigorous exercise can help you lose weight.</t>
  </si>
  <si>
    <t>剧烈运动可以帮助你减肥。</t>
  </si>
  <si>
    <t>这位选手很 vigorous，充满活力太能跑。</t>
  </si>
  <si>
    <t>剧烈运动 vigorous，减肥效果最显著。</t>
  </si>
  <si>
    <t>invigorate</t>
  </si>
  <si>
    <t>in-(使...) + vigor(活力) + -ate(动词后缀) -&gt; 使进入充满活力的状态 -&gt; 使健壮，鼓舞</t>
  </si>
  <si>
    <t>使振奋，使鼓舞</t>
  </si>
  <si>
    <t>/ɪnˈvɪɡəreɪt/</t>
  </si>
  <si>
    <t>The cold water invigorated him.</t>
  </si>
  <si>
    <t>冷水使他精神振奋。</t>
  </si>
  <si>
    <t>一杯咖啡 invigorate，让我瞬间有活力。</t>
  </si>
  <si>
    <t>in 使进入活力 vigor，invigorate 没烦恼。</t>
  </si>
  <si>
    <t>vigil</t>
  </si>
  <si>
    <t>vigil(醒着的) -&gt; 保持清醒的状态 -&gt; 守夜，监视</t>
  </si>
  <si>
    <t>守夜，监视</t>
  </si>
  <si>
    <t>/ˈvɪdʒɪl/</t>
  </si>
  <si>
    <t>The nurse kept a constant vigil at the bedside.</t>
  </si>
  <si>
    <t>护士在床边一直守着。</t>
  </si>
  <si>
    <t>在深夜里 vigil，保持清醒不睡觉。</t>
  </si>
  <si>
    <t>vigil 守夜不入眠，为了安全最关键。</t>
  </si>
  <si>
    <t>vigilant</t>
  </si>
  <si>
    <t>vigil(警觉) + -ant(形容词后缀) -&gt; 处于警觉状态的 -&gt; 警惕的</t>
  </si>
  <si>
    <t>警惕的，警觉的</t>
  </si>
  <si>
    <t>/ˈvɪdʒɪlənt/</t>
  </si>
  <si>
    <t>We must remain vigilant against potential dangers.</t>
  </si>
  <si>
    <t>我们必须对潜在的危险保持警惕。</t>
  </si>
  <si>
    <t>他是一个 vigilant 的守卫，时刻警惕没漏洞。</t>
  </si>
  <si>
    <t>保持 vigilant，危险全滚蛋。</t>
  </si>
  <si>
    <t>vigilance</t>
  </si>
  <si>
    <t>vigil(警觉) + -ance(名词后缀) -&gt; 警觉的行为或状态 -&gt; 警觉，警惕</t>
  </si>
  <si>
    <t>警惕，警觉</t>
  </si>
  <si>
    <t>/ˈvɪdʒɪləns/</t>
  </si>
  <si>
    <t>Eternal vigilance is the price of liberty.</t>
  </si>
  <si>
    <t>永恒的警觉是自由的代价。</t>
  </si>
  <si>
    <t>提高 vigilance，别让小偷进了门。</t>
  </si>
  <si>
    <t>名词 vigilance，时刻警惕是关键。</t>
  </si>
  <si>
    <t>vegetable</t>
  </si>
  <si>
    <t>veg</t>
  </si>
  <si>
    <t>-et-</t>
  </si>
  <si>
    <t>veg(生长/有生命) + -et(中缀) + -able(能...的) -&gt; 正在生长的，能生长的东西 -&gt; 蔬菜</t>
  </si>
  <si>
    <t>蔬菜</t>
  </si>
  <si>
    <t>/ˈvedʒtəbl/</t>
  </si>
  <si>
    <t>Fresh vegetables are good for your health.</t>
  </si>
  <si>
    <t>新鲜蔬菜对你的健康有好处。</t>
  </si>
  <si>
    <t>每天吃 vegetable，补充活力 veg。</t>
  </si>
  <si>
    <t>想要身体旺，蔬菜 vegetable 经常上。</t>
  </si>
  <si>
    <t>vegetation</t>
  </si>
  <si>
    <t>veg(生长) + -et(中缀) + -ation(名词后缀) -&gt; 正在生长的总称 -&gt; 植被，植物</t>
  </si>
  <si>
    <t>植被，植物</t>
  </si>
  <si>
    <t>/ˌvedʒəˈteɪʃn/</t>
  </si>
  <si>
    <t>The desert has very little vegetation.</t>
  </si>
  <si>
    <t>沙漠里几乎没有植被。</t>
  </si>
  <si>
    <t>这里的 vegetation 茂密，全是生长的植物。</t>
  </si>
  <si>
    <t>植被 vegetation，覆盖全地球。</t>
  </si>
  <si>
    <t>reinvigorate</t>
  </si>
  <si>
    <t>re-(再次) + in-(使...) + vigor(活力) + -ate(动词后缀) -&gt; 再次使充满活力 -&gt; 使恢复元气</t>
  </si>
  <si>
    <t>使恢复活力</t>
  </si>
  <si>
    <t>/ˌriːɪnˈvɪɡəreɪt/</t>
  </si>
  <si>
    <t>The new policy helped to reinvigorate the economy.</t>
  </si>
  <si>
    <t>新政策有助于使经济恢复活力。</t>
  </si>
  <si>
    <t>休息一下 reinvigorate，再次注入活力 vigor。</t>
  </si>
  <si>
    <t>re 再次 in 进入，活力 vigor 别弄丢。</t>
  </si>
  <si>
    <t>invigorating</t>
  </si>
  <si>
    <t>-at-</t>
  </si>
  <si>
    <t>in-(使...) + vigor(活力) + -ate(动词) + -ing(形容词后缀) -&gt; 使人产生活力的 -&gt; 令人振奋的</t>
  </si>
  <si>
    <t>令人振奋的，使人精神煥发的</t>
  </si>
  <si>
    <t>/ɪnˈvɪɡəreɪtɪŋ/</t>
  </si>
  <si>
    <t>An invigorating walk in the fresh air.</t>
  </si>
  <si>
    <t>在清新空气中散散步让人精神焕发。</t>
  </si>
  <si>
    <t>这风好 invigorating，吹得人活力十足。</t>
  </si>
  <si>
    <t>令人振奋 invigorating，精神焕发真爽快。</t>
  </si>
  <si>
    <t>victory</t>
  </si>
  <si>
    <t>vict</t>
  </si>
  <si>
    <t>vict (征服) + -ory (名词后缀) -&gt; 征服之后的结果 -&gt; 胜利</t>
  </si>
  <si>
    <t>胜利</t>
  </si>
  <si>
    <t>/ˈvɪktəri/</t>
  </si>
  <si>
    <t>The team celebrated their victory in the final match.</t>
  </si>
  <si>
    <t>球队庆祝了他们在决赛中的胜利。</t>
  </si>
  <si>
    <t>在获得 victory 后，大家举起了 V 手势。</t>
  </si>
  <si>
    <t>vict 征服后，ory 是胜利。</t>
  </si>
  <si>
    <t>victim</t>
  </si>
  <si>
    <t>vict (征服) + -im (名词后缀) -&gt; 被征服的人 -&gt; 受害者</t>
  </si>
  <si>
    <t>受害者</t>
  </si>
  <si>
    <t>/ˈvɪktɪm/</t>
  </si>
  <si>
    <t>The police are helping the victim of the accident.</t>
  </si>
  <si>
    <t>警察正在帮助事故中的受害者。</t>
  </si>
  <si>
    <t>那个 victim 曾经被困难完全征服过。</t>
  </si>
  <si>
    <t>vict 是征服，被征服是 victim。</t>
  </si>
  <si>
    <t>convince</t>
  </si>
  <si>
    <t>vince</t>
  </si>
  <si>
    <t>con- (加强) + vince (征服) -&gt; 在理智上彻底征服某人 -&gt; 说服</t>
  </si>
  <si>
    <t>使确信 / 说服</t>
  </si>
  <si>
    <t>/kənˈvɪns/</t>
  </si>
  <si>
    <t>I managed to convince him of my innocence.</t>
  </si>
  <si>
    <t>我设法使他相信我的清白。</t>
  </si>
  <si>
    <t>用事实来 convince 他，就是要在思想上征服他。</t>
  </si>
  <si>
    <t>con 加强，vince 征服，道理服人是 convince。</t>
  </si>
  <si>
    <t>invincible</t>
  </si>
  <si>
    <t>vinc</t>
  </si>
  <si>
    <t>in- (不) + vinc (征服) + -ible (可...的) -&gt; 不可能被征服的 -&gt; 无敌的</t>
  </si>
  <si>
    <t>不可战胜的</t>
  </si>
  <si>
    <t>/ɪnˈvɪnsəbl/</t>
  </si>
  <si>
    <t>The army seemed invincible after so many wins.</t>
  </si>
  <si>
    <t>这支军队在多次获胜后似乎是不可战胜的。</t>
  </si>
  <si>
    <t>他是 invincible 的，没有任何人能把他征服。</t>
  </si>
  <si>
    <t>in 是不，vinc 征服，不可征服即无敌。</t>
  </si>
  <si>
    <t>convict</t>
  </si>
  <si>
    <t>v. / n.</t>
  </si>
  <si>
    <t>con- (加强) + vict (征服) -&gt; 法律上完全压制并宣判 -&gt; 宣告有罪</t>
  </si>
  <si>
    <t>证明有罪 / 囚犯</t>
  </si>
  <si>
    <t>/kənˈvɪkt/</t>
  </si>
  <si>
    <t>There wasn't enough evidence to convict him.</t>
  </si>
  <si>
    <t>没有足够的证据来判定他有罪。</t>
  </si>
  <si>
    <t>法庭 convict 了他，他成了一个被法律征服的囚犯。</t>
  </si>
  <si>
    <t>con 加强，vict 征服，法律征服是定罪。</t>
  </si>
  <si>
    <t>evict</t>
  </si>
  <si>
    <t>e- (向外) + vict (征服) -&gt; 通过征服力手段赶出去 -&gt; 驱逐</t>
  </si>
  <si>
    <t>驱逐</t>
  </si>
  <si>
    <t>/ɪˈvɪkt/</t>
  </si>
  <si>
    <t>The landlord attempted to evict the tenants.</t>
  </si>
  <si>
    <t>房东试图驱逐房客。</t>
  </si>
  <si>
    <t>他因为没交房租被 e (向外) 强行 evict 了。</t>
  </si>
  <si>
    <t>e 向外，vict 征服，赶你出去叫 evict。</t>
  </si>
  <si>
    <t>conviction</t>
  </si>
  <si>
    <t>con- (加强) + vict (征服) + -ion (行为/状态) -&gt; 思想被某种观点彻底征服 -&gt; 信念</t>
  </si>
  <si>
    <t>定罪 / 坚定的信念</t>
  </si>
  <si>
    <t>/kənˈvɪkʃn/</t>
  </si>
  <si>
    <t>She has a strong conviction that justice will prevail.</t>
  </si>
  <si>
    <t>她坚信正义终将战胜邪恶。</t>
  </si>
  <si>
    <t>他的 conviction 非常坚定，没人能动摇他的思想。</t>
  </si>
  <si>
    <t>vict 征服，ion 名词，内心折服是信念。</t>
  </si>
  <si>
    <t>victorious</t>
  </si>
  <si>
    <t>vict (征服) + -ori (形容词后缀) + -ous (充满...的) -&gt; 充满了征服感的 -&gt; 胜利的</t>
  </si>
  <si>
    <t>胜利的</t>
  </si>
  <si>
    <t>/vɪkˈtɔːriəs/</t>
  </si>
  <si>
    <t>The victorious army entered the city.</t>
  </si>
  <si>
    <t>胜利的军队进入了城市。</t>
  </si>
  <si>
    <t>那个 victorious 的将军向大家挥手。</t>
  </si>
  <si>
    <t>vict 征服，ous 充满，胜利的姿态显出来。</t>
  </si>
  <si>
    <t>province</t>
  </si>
  <si>
    <t>pro- (向前/在之前) + vince (征服) -&gt; 之前被征服的领土 -&gt; 省份</t>
  </si>
  <si>
    <t>省</t>
  </si>
  <si>
    <t>/ˈprɒvɪns/</t>
  </si>
  <si>
    <t>He was born in a small village in Sichuan Province.</t>
  </si>
  <si>
    <t>他出生于四川省的一个小村庄。</t>
  </si>
  <si>
    <t>每一个 province 曾是帝国 pro (向前) 扩张时征服的领土。</t>
  </si>
  <si>
    <t>pro 向前，vince 征服，征服之地称为省。</t>
  </si>
  <si>
    <t>evince</t>
  </si>
  <si>
    <t>e- (向外) + vince (征服) -&gt; 使真相克服重重阻碍表现出来 -&gt; 表明</t>
  </si>
  <si>
    <t>表明 / 表露</t>
  </si>
  <si>
    <t>/ɪˈvɪns/</t>
  </si>
  <si>
    <t>She evinced no surprise at the news.</t>
  </si>
  <si>
    <t>她对那个消息没有表现出惊讶。</t>
  </si>
  <si>
    <t>他 evince 出了惊人的才华，征服了所有观众。</t>
  </si>
  <si>
    <t>e 出来，vince 征服，显露真情叫 evince。</t>
  </si>
  <si>
    <t>virtue</t>
  </si>
  <si>
    <t>vir</t>
  </si>
  <si>
    <t>() + vir (力量/男人) + -tue (性质) -&gt; 男人应有的优秀品质 -&gt; 美德</t>
  </si>
  <si>
    <t>美德，优点</t>
  </si>
  <si>
    <t>/ˈvɜːtʃuː/</t>
  </si>
  <si>
    <t>Patience is a virtue that few people possess.</t>
  </si>
  <si>
    <t>耐心是很少有人具备的一种美德。</t>
  </si>
  <si>
    <t>拥有这种 virtue（美德）的人非常有 vir 力量。</t>
  </si>
  <si>
    <t>男人有力量，virtue 是美德。</t>
  </si>
  <si>
    <t>virtuous</t>
  </si>
  <si>
    <t>-tu-</t>
  </si>
  <si>
    <t>() + vir (美德) + -tu- (连字符) + -ous (充满...的) -&gt; 充满美德的 -&gt; 品德高尚的</t>
  </si>
  <si>
    <t>品德高尚的，正直的</t>
  </si>
  <si>
    <t>/ˈvɜːtʃuəs/</t>
  </si>
  <si>
    <t>She lived a virtuous life and helped many poor people.</t>
  </si>
  <si>
    <t>她过着品德高尚的生活，并帮助了许多穷人。</t>
  </si>
  <si>
    <t>那个 virtuous（正直的）人从来不撒谎。</t>
  </si>
  <si>
    <t>后缀 ous 是形容词，virtuous 就是品行好。</t>
  </si>
  <si>
    <t>virtual</t>
  </si>
  <si>
    <t>() + vir (力量/本质) + -tu- (连字符) + -al (形容词后缀) -&gt; 虽然形式上不一定是真的，但在本质/力量上存在的 -&gt; 虚拟的，实际上的</t>
  </si>
  <si>
    <t>虚拟的，事实上的</t>
  </si>
  <si>
    <t>/ˈvɜːtʃuəl/</t>
  </si>
  <si>
    <t>Virtual reality is becoming more popular in gaming.</t>
  </si>
  <si>
    <t>虚拟现实在游戏领域正变得越来越流行。</t>
  </si>
  <si>
    <t>在 virtual（虚拟的）世界里，你依然可以感受到 vir 力量。</t>
  </si>
  <si>
    <t>虽然不是真，virtual 效果很逼真。</t>
  </si>
  <si>
    <t>virtually</t>
  </si>
  <si>
    <t>adv.</t>
  </si>
  <si>
    <t>() + vir (本质) + -tu-al (形容词) + -ly (副词后缀) -&gt; 从本质上来说 -&gt; 实际上，几乎</t>
  </si>
  <si>
    <t>实际上，几乎</t>
  </si>
  <si>
    <t>/ˈvɜːtʃuəli/</t>
  </si>
  <si>
    <t>The job is virtually finished.</t>
  </si>
  <si>
    <t>这项工作实际上已经完成了。</t>
  </si>
  <si>
    <t>虽然没全完，但 virtually（几乎）已经搞定了。</t>
  </si>
  <si>
    <t>几乎就是实际上，virtually 挂嘴旁。</t>
  </si>
  <si>
    <t>virtuoso</t>
  </si>
  <si>
    <t>() + vir (力量/技巧) + -tu- (连字符) + -oso (充满...的人) -&gt; 技巧非凡的人 -&gt; 艺术大师</t>
  </si>
  <si>
    <t>艺术大师，演艺精湛者</t>
  </si>
  <si>
    <t>/ˌvɜːtʃuˈəʊsəʊ/</t>
  </si>
  <si>
    <t>He is a piano virtuoso known worldwide.</t>
  </si>
  <si>
    <t>他是一位享誉全球的钢琴大师。</t>
  </si>
  <si>
    <t>那位 virtuoso（大师）弹琴时充满了 vir 力量。</t>
  </si>
  <si>
    <t>大师技术高，一曲 virtuoso。</t>
  </si>
  <si>
    <t>virile</t>
  </si>
  <si>
    <t>() + vir (男人) + -ile (形容词后缀) -&gt; 具有成熟男人特征的 -&gt; 有男子气概的</t>
  </si>
  <si>
    <t>有男子气概的，刚健的</t>
  </si>
  <si>
    <t>/ˈvɪraɪl/</t>
  </si>
  <si>
    <t>The actor has a strong and virile appearance.</t>
  </si>
  <si>
    <t>这位演员的外表强壮且富有男子气概。</t>
  </si>
  <si>
    <t>只有真正的 vir 男人，才称得上 virile（有男子气概的）。</t>
  </si>
  <si>
    <t>男人后缀 ile，virile 很有型。</t>
  </si>
  <si>
    <t>virility</t>
  </si>
  <si>
    <t>-il-</t>
  </si>
  <si>
    <t>() + vir (男人) + -il- (形容词) + -ity (名词后缀) -&gt; 男人的状态 -&gt; 男子气概，生殖力</t>
  </si>
  <si>
    <t>男人的特征，刚劲</t>
  </si>
  <si>
    <t>/vɪˈrɪləti/</t>
  </si>
  <si>
    <t>The bull is a symbol of virility and strength.</t>
  </si>
  <si>
    <t>公牛是男子气概与力量的象征。</t>
  </si>
  <si>
    <t>健身是为了展现他的 virility（男子气概）。</t>
  </si>
  <si>
    <t>ity 名词性，virility 有阳刚气。</t>
  </si>
  <si>
    <t>virago</t>
  </si>
  <si>
    <t>() + vir (男人) + -ago (像...的后缀) -&gt; 像男人一样（凶悍）的女人 -&gt; 悍妇</t>
  </si>
  <si>
    <t>悍妇，好斗的女人</t>
  </si>
  <si>
    <t>/vɪˈrɑːɡəʊ/</t>
  </si>
  <si>
    <t>The character in the play was portrayed as a fierce virago.</t>
  </si>
  <si>
    <t>剧中的角色被塑造成一个凶悍的泼妇。</t>
  </si>
  <si>
    <t>虽然她是女性，但像个 vir 男人一样凶，简直是 virago（悍妇）。</t>
  </si>
  <si>
    <t>女人像男人，virago 太凶狠。</t>
  </si>
  <si>
    <t>triumvirate</t>
  </si>
  <si>
    <t>trium-</t>
  </si>
  <si>
    <t>trium- (三) + vir (男人) + -ate (名词后缀) -&gt; 三个男人的组合 -&gt; 三头政治，三足鼎立</t>
  </si>
  <si>
    <t>三头政治，三人执政小组</t>
  </si>
  <si>
    <t>/traɪˈʌmvərət/</t>
  </si>
  <si>
    <t>The company is run by a triumvirate of directors.</t>
  </si>
  <si>
    <t>这家公司由三位董事组成的领导小组管理。</t>
  </si>
  <si>
    <t>古罗马著名的 triumvirate（三头政治）是由三个 vir 男人组成的。</t>
  </si>
  <si>
    <t>trium 是三 vir 是男，三头政治 triumvirate。</t>
  </si>
  <si>
    <t>virtuosity</t>
  </si>
  <si>
    <t>-tu-os-</t>
  </si>
  <si>
    <t>() + vir (力量/技巧) + -tu-os- (形容词后缀) + -ity (名词后缀) -&gt; 充满高超技巧的状态 -&gt; 精湛技巧</t>
  </si>
  <si>
    <t>精湛技巧，艺术造诣</t>
  </si>
  <si>
    <t>/ˌvɜːtʃuˈɒsəti/</t>
  </si>
  <si>
    <t>The audience was amazed by the pianist's technical virtuosity.</t>
  </si>
  <si>
    <t>观众被钢琴家高超的技巧所惊艳。</t>
  </si>
  <si>
    <t>只有长年练习，才能达到这种 virtuosity（精湛技巧）。</t>
  </si>
  <si>
    <t>大师有 vir 技，名词 virtuosity。</t>
  </si>
  <si>
    <t>via</t>
  </si>
  <si>
    <t>prep.</t>
  </si>
  <si>
    <t>via (路) -&gt; 沿着这条路走 -&gt; 经由，通过</t>
  </si>
  <si>
    <t>经由，通过</t>
  </si>
  <si>
    <t>/ˈvaɪə/</t>
  </si>
  <si>
    <t>We flew to New York via London.</t>
  </si>
  <si>
    <t>我们经由伦敦飞往纽约。</t>
  </si>
  <si>
    <t>我走在这条 via 上，通过这条路到达目的地。</t>
  </si>
  <si>
    <t>via via 就是路，经由通过它是主。</t>
  </si>
  <si>
    <t>obvious</t>
  </si>
  <si>
    <t>ob-</t>
  </si>
  <si>
    <t>vi</t>
  </si>
  <si>
    <t>ob- (在...面前) + vi (路) + -ous (的) -&gt; 就在大路正前方一眼可见的 -&gt; 明显的</t>
  </si>
  <si>
    <t>明显的，显而易见的</t>
  </si>
  <si>
    <t>/ˈɒbviəs/</t>
  </si>
  <si>
    <t>It's obvious that she is lying.</t>
  </si>
  <si>
    <t>显而易见，她在撒谎。</t>
  </si>
  <si>
    <t>在路 ob 前面有个明显的标志，一看就 obvious。</t>
  </si>
  <si>
    <t>ob 路前站，明显一眼看。</t>
  </si>
  <si>
    <t>previous</t>
  </si>
  <si>
    <t>pre-</t>
  </si>
  <si>
    <t>pre- (之前) + vi (路) + -ous (的) -&gt; 走在道路前面的，时间或位置居先的 -&gt; 先前的</t>
  </si>
  <si>
    <t>以前的，先前的</t>
  </si>
  <si>
    <t>/ˈpriːviəs/</t>
  </si>
  <si>
    <t>I have no previous experience in this field.</t>
  </si>
  <si>
    <t>我在这方面没有先前的经验。</t>
  </si>
  <si>
    <t>走在 pre 前面的路 vi，就是 previous 先前的路。</t>
  </si>
  <si>
    <t>pre 是在前，先前路领先。</t>
  </si>
  <si>
    <t>voyage</t>
  </si>
  <si>
    <t>voy</t>
  </si>
  <si>
    <t>voy (路) + -age (名词后缀) -&gt; 在海上的路程 -&gt; 航行</t>
  </si>
  <si>
    <t>航行，航海</t>
  </si>
  <si>
    <t>/ˈvɔɪɪdʒ/</t>
  </si>
  <si>
    <t>The ship made a long voyage across the Atlantic.</t>
  </si>
  <si>
    <t>这艘船进行了一次横跨大西洋的长途航行。</t>
  </si>
  <si>
    <t>在大海上开辟一条 voy 路，这就是伟大的 voyage。</t>
  </si>
  <si>
    <t>voy 也是路，海上航行不迷路。</t>
  </si>
  <si>
    <t>deviate</t>
  </si>
  <si>
    <t>de- (离开) + vi (路) + -ate (动词后缀) -&gt; 离开正路 -&gt; 偏离</t>
  </si>
  <si>
    <t>偏离，背离</t>
  </si>
  <si>
    <t>/ˈdiːvieɪt/</t>
  </si>
  <si>
    <t>Do not deviate from the original plan.</t>
  </si>
  <si>
    <t>不要偏离原定计划。</t>
  </si>
  <si>
    <t>de 离开这条 vi 路，你这就是 deviate 偏离。</t>
  </si>
  <si>
    <t>de 是离开，偏离正路歪。</t>
  </si>
  <si>
    <t>trivial</t>
  </si>
  <si>
    <t>tri-</t>
  </si>
  <si>
    <t>tri- (三) + vi (路) + -al (的) -&gt; 三条路交汇处大家闲聊的小事 -&gt; 琐碎的</t>
  </si>
  <si>
    <t>琐碎的，不重要的</t>
  </si>
  <si>
    <t>/ˈtrɪviəl/</t>
  </si>
  <si>
    <t>Don't waste time on trivial matters.</t>
  </si>
  <si>
    <t>不要在琐碎的事情上浪费时间。</t>
  </si>
  <si>
    <t>三 tri 条路 vi 交汇，都是些 trivial 琐碎的小事。</t>
  </si>
  <si>
    <t>三路交汇点，琐碎不值钱。</t>
  </si>
  <si>
    <t>convey</t>
  </si>
  <si>
    <t>vey</t>
  </si>
  <si>
    <t>con- (共同) + vey (路) -&gt; 把东西带到一起上路 -&gt; 运送，传达</t>
  </si>
  <si>
    <t>运送，传达</t>
  </si>
  <si>
    <t>/kənˈveɪ/</t>
  </si>
  <si>
    <t>Wires convey electricity to our homes.</t>
  </si>
  <si>
    <t>电线把电输送到我们家里。</t>
  </si>
  <si>
    <t>大家 con 一起走这条 vey 路，负责 convey 货物。</t>
  </si>
  <si>
    <t>con 是共同，运送传达通。</t>
  </si>
  <si>
    <t>envoy</t>
  </si>
  <si>
    <t>en-</t>
  </si>
  <si>
    <t>en- (进入) + voy (路) -&gt; 使某人上路去执行任务 -&gt; 使者</t>
  </si>
  <si>
    <t>使者，使节</t>
  </si>
  <si>
    <t>/ˈenvɔɪ/</t>
  </si>
  <si>
    <t>The president sent a special envoy to the peace talks.</t>
  </si>
  <si>
    <t>总统派遣了一名特使参加和谈。</t>
  </si>
  <si>
    <t>让一个人 en 进入这条 voy 路，他就是 envoy 特使。</t>
  </si>
  <si>
    <t>en 入路中走，使者在前头。</t>
  </si>
  <si>
    <t>viaduct</t>
  </si>
  <si>
    <t>duct</t>
  </si>
  <si>
    <t>via (路) + duct (引导) -&gt; 引导道路通过障碍的桥梁 -&gt; 高架桥</t>
  </si>
  <si>
    <t>高架桥</t>
  </si>
  <si>
    <t>/ˈvaɪədʌkt/</t>
  </si>
  <si>
    <t>The train crossed the valley over a high viaduct.</t>
  </si>
  <si>
    <t>火车越过一座高架桥跨过山谷。</t>
  </si>
  <si>
    <t>用 duct 引导出一条 via 路，这就是高架桥 viaduct。</t>
  </si>
  <si>
    <t>via 路在空，高架桥中通。</t>
  </si>
  <si>
    <t>impervious</t>
  </si>
  <si>
    <t>im-</t>
  </si>
  <si>
    <t>per-</t>
  </si>
  <si>
    <t>im- (不) + per- (贯穿) + vi (路) + -ous (的) -&gt; 没有路可以穿过去的 -&gt; 不透水的，不受影响的</t>
  </si>
  <si>
    <t>不受影响的，不透水的</t>
  </si>
  <si>
    <t>/ɪmˈpɜːviəs/</t>
  </si>
  <si>
    <t>She was impervious to his insults.</t>
  </si>
  <si>
    <t>她对他人的侮辱无动于衷。</t>
  </si>
  <si>
    <t>im 不让 per 穿过 vi 路，说明它是 impervious 的。</t>
  </si>
  <si>
    <t>im 不 per 过路，水火都无碍。</t>
  </si>
  <si>
    <t>vicarious</t>
  </si>
  <si>
    <t>vicar</t>
  </si>
  <si>
    <t>-i-</t>
  </si>
  <si>
    <t>vicar (代理) + -i- (连接符) + -ous (形容词后缀) -&gt; 通过他人代理获得的体验 -&gt; 间接体验的</t>
  </si>
  <si>
    <t>/vaɪˈkeəriəs/</t>
  </si>
  <si>
    <t>He gets a vicarious thrill from watching travel shows.</t>
  </si>
  <si>
    <t>他通过看旅游节目获得一种间接的快感。</t>
  </si>
  <si>
    <t>他这种 vicarious 的快感是通过看别人冒险 vic (代理/替代) 获得的。</t>
  </si>
  <si>
    <t>vic 替代，ous 形态，间接体验真不赖。</t>
  </si>
  <si>
    <t>vicissitude</t>
  </si>
  <si>
    <t>vicis</t>
  </si>
  <si>
    <t>-si-</t>
  </si>
  <si>
    <t>vicis (变化) + -si- (连接符) + -tude (抽象名词后缀) -&gt; 不断变化的状态 -&gt; 变迁</t>
  </si>
  <si>
    <t>/vɪˈsɪsɪtjuːd/</t>
  </si>
  <si>
    <t>The vicissitudes of history are unpredictable.</t>
  </si>
  <si>
    <t>历史的变迁是不可预测的。</t>
  </si>
  <si>
    <t>历史总是 vicis (变化)，充满了 vicissitude (兴衰变迁)。</t>
  </si>
  <si>
    <t>vicis 变迁，tude 状态，世事更迭不复见。</t>
  </si>
  <si>
    <t>vic</t>
  </si>
  <si>
    <t>vic (代理) + -ar (人) -&gt; 代理上帝处理教务的人 -&gt; 牧师</t>
  </si>
  <si>
    <t>/ˈvɪkə(r)/</t>
  </si>
  <si>
    <t>The local vicar visited the family.</t>
  </si>
  <si>
    <t>当地牧师拜访了那家人。</t>
  </si>
  <si>
    <t>那个 vicar (牧师) 是代理上帝 vic (替代) 播撒爱的人。</t>
  </si>
  <si>
    <t>vic 代理，ar 是人，教区牧师很虔诚。</t>
  </si>
  <si>
    <t>vice-president</t>
  </si>
  <si>
    <t>vice-</t>
  </si>
  <si>
    <t>sid</t>
  </si>
  <si>
    <t>vice- (代理) + pre- (在...前) + sid (坐) + -ent (人) -&gt; 坐在前排辅助或代理的人 -&gt; 副总统</t>
  </si>
  <si>
    <t>副总统</t>
  </si>
  <si>
    <t>/ˌvaɪs ˈprezɪdənt/</t>
  </si>
  <si>
    <t>The vice-president will attend the ceremony.</t>
  </si>
  <si>
    <t>副总统将出席典礼。</t>
  </si>
  <si>
    <t>如果 president 不在，就要由 vice- (副的) 职位的 vice-president 顶上。</t>
  </si>
  <si>
    <t>vice 为副，位列二等，关键时刻总统代。</t>
  </si>
  <si>
    <t>viceroy</t>
  </si>
  <si>
    <t>roy</t>
  </si>
  <si>
    <t>vice- (代理) + roy (国王) -&gt; 代替国王治理领地的人 -&gt; 总督</t>
  </si>
  <si>
    <t>/ˈvaɪsrɔɪ/</t>
  </si>
  <si>
    <t>The viceroy ruled the colony in the king's name.</t>
  </si>
  <si>
    <t>总督以国王的名义统治殖民地。</t>
  </si>
  <si>
    <t>这位 viceroy (总督) 就像是国王的 vice (代理人)。</t>
  </si>
  <si>
    <t>vice 代理，roy 是王，殖民总督声势壮。</t>
  </si>
  <si>
    <t>vice</t>
  </si>
  <si>
    <t>vic (代理/替代) + e -&gt; 代替 -&gt; 代替</t>
  </si>
  <si>
    <t>/vaɪs/</t>
  </si>
  <si>
    <t>He was appointed director vice Mr. Smith.</t>
  </si>
  <si>
    <t>他被任命为主任，接替史密斯先生。</t>
  </si>
  <si>
    <t>这个职务被他 vice (替代) 了，因为他能力更强。</t>
  </si>
  <si>
    <t>vice 替代，简短有力，职务轮换最清晰。</t>
  </si>
  <si>
    <t>vicarage</t>
  </si>
  <si>
    <t>vicar (牧师) + -age (场所) -&gt; 牧师居住的地方 -&gt; 牧师公馆</t>
  </si>
  <si>
    <t>/ˈvɪkərɪdʒ/</t>
  </si>
  <si>
    <t>The meeting was held at the vicarage.</t>
  </si>
  <si>
    <t>会议在牧师公馆举行。</t>
  </si>
  <si>
    <t>走进 vicarage (牧师公馆)，就能看到 vicar (牧师) 在祈祷。</t>
  </si>
  <si>
    <t>vicar 牧师，age 房屋，牧师住所清静地。</t>
  </si>
  <si>
    <t>vice-chancellor</t>
  </si>
  <si>
    <t>chancellor</t>
  </si>
  <si>
    <t>vice- (副的) + chancellor (大臣/校长) -&gt; 副校长</t>
  </si>
  <si>
    <t>/ˌvaɪs ˈtʃɑːnsələ(r)/</t>
  </si>
  <si>
    <t>The vice-chancellor manages the university daily.</t>
  </si>
  <si>
    <t>副校长管理大学的日常事务。</t>
  </si>
  <si>
    <t>校长的 vice- (副手) 就是 vice-chancellor。</t>
  </si>
  <si>
    <t>vice 加持，职位副手，日常管理是能手。</t>
  </si>
  <si>
    <t>vision</t>
  </si>
  <si>
    <t>vis</t>
  </si>
  <si>
    <t>vis (看) + -ion (名词后缀) -&gt; 看见的某种景象或能力 -&gt; 视觉；愿景</t>
  </si>
  <si>
    <t>视觉；愿景</t>
  </si>
  <si>
    <t>/ˈvɪʒn/</t>
  </si>
  <si>
    <t>He has a grand vision for the company's future.</t>
  </si>
  <si>
    <t>他对公司的未来有着宏伟的愿景。</t>
  </si>
  <si>
    <t>他的 vision（视觉/眼界）非常宽广，能看到别人看不到的商机。</t>
  </si>
  <si>
    <t>vis 是看，vision 是愿景。</t>
  </si>
  <si>
    <t>visible</t>
  </si>
  <si>
    <t>vis (看) + -ible (能...的) -&gt; 能够被看见的 -&gt; 可见的</t>
  </si>
  <si>
    <t>可见的；明显的</t>
  </si>
  <si>
    <t>/ˈvɪzəbl/</t>
  </si>
  <si>
    <t>The mountain is clearly visible from the window.</t>
  </si>
  <si>
    <t>从窗户可以清晰地看到那座山。</t>
  </si>
  <si>
    <t>由于天气好，远处的塔变得 visible（可见的）了。</t>
  </si>
  <si>
    <t>vis 看，-ible 能，visible 就是可见滴。</t>
  </si>
  <si>
    <t>visit</t>
  </si>
  <si>
    <t>vis (看) + -it (后缀) -&gt; 到现场去看 -&gt; 访问；参观</t>
  </si>
  <si>
    <t>访问；参观</t>
  </si>
  <si>
    <t>/ˈvɪzɪt/</t>
  </si>
  <si>
    <t>We are going to visit our grandparents this weekend.</t>
  </si>
  <si>
    <t>这个周末我们要去探望祖父母。</t>
  </si>
  <si>
    <t>我计划这个夏天去 visit（参观）故宫，好好看一看。</t>
  </si>
  <si>
    <t>visit 去参观，看到好景观。</t>
  </si>
  <si>
    <t>video</t>
  </si>
  <si>
    <t>vid</t>
  </si>
  <si>
    <t>vid (看) + -eo (名词后缀) -&gt; 用来观看的内容 -&gt; 视频</t>
  </si>
  <si>
    <t>视频；录像</t>
  </si>
  <si>
    <t>/ˈvɪdioʊ/</t>
  </si>
  <si>
    <t>He uploaded a funny video to the internet.</t>
  </si>
  <si>
    <t>他上传了一个有趣的视频到网上。</t>
  </si>
  <si>
    <t>这个 video（视频）很有趣，值得反复看（vid）。</t>
  </si>
  <si>
    <t>vid 看，video 传，视频大家连连看。</t>
  </si>
  <si>
    <t>revise</t>
  </si>
  <si>
    <t>re- (再) + vis (看) + -e () -&gt; 再次看一遍并改正 -&gt; 修订；复习</t>
  </si>
  <si>
    <t>修订；复习</t>
  </si>
  <si>
    <t>/rɪˈvaɪz/</t>
  </si>
  <si>
    <t>You need to revise your plan before presenting it.</t>
  </si>
  <si>
    <t>在提交计划之前，你需要对其进行修订。</t>
  </si>
  <si>
    <t>考试前要 revise（复习/再看一遍）笔记，修订（revise）其中的错误。</t>
  </si>
  <si>
    <t>re 又是看，revise 赶紧改。</t>
  </si>
  <si>
    <t>supervise</t>
  </si>
  <si>
    <t>super-</t>
  </si>
  <si>
    <t>super- (在上面) + vis (看) + -e () -&gt; 在上方看着下方工作 -&gt; 监督；管理</t>
  </si>
  <si>
    <t>监督；指导</t>
  </si>
  <si>
    <t>/ˈsuːpərvaɪz/</t>
  </si>
  <si>
    <t>She was asked to supervise the construction project.</t>
  </si>
  <si>
    <t>她被要求监督这项建筑工程。</t>
  </si>
  <si>
    <t>经理在 super (上面) 处 vis (看) 我们干活，这就是 supervise（监督）。</t>
  </si>
  <si>
    <t>站在高处看，supervise 监督干。</t>
  </si>
  <si>
    <t>provide</t>
  </si>
  <si>
    <t>pro- (前) + vid (看) + -e () -&gt; 提前预见到需求并做好准备 -&gt; 提供；供给</t>
  </si>
  <si>
    <t>提供；装备</t>
  </si>
  <si>
    <t>/prəˈvaɪd/</t>
  </si>
  <si>
    <t>The school provides students with lunch.</t>
  </si>
  <si>
    <t>学校为学生提供午餐。</t>
  </si>
  <si>
    <t>提前向前（pro）看（vid），就能为客人 provide（提供）所需物资。</t>
  </si>
  <si>
    <t>向前看，provide 供上前。</t>
  </si>
  <si>
    <t>evidence</t>
  </si>
  <si>
    <t>e- (出) + vid (看) + -ence (名词后缀) -&gt; 显现出来的供人看的事实 -&gt; 证据；迹象</t>
  </si>
  <si>
    <t>证据；迹象</t>
  </si>
  <si>
    <t>/ˈevɪdəns/</t>
  </si>
  <si>
    <t>There is no evidence to support his theory.</t>
  </si>
  <si>
    <t>没有证据支持他的理论。</t>
  </si>
  <si>
    <t>凶手留下的 e (外) vid (看) -ence，是定罪的铁证 evidence（证据）。</t>
  </si>
  <si>
    <t>看得到的证据，就叫 evidence。</t>
  </si>
  <si>
    <t>visual</t>
  </si>
  <si>
    <t>-u-</t>
  </si>
  <si>
    <t>vis (看) + -u- (连接符) + -al (形容词后缀) -&gt; 关于看的 -&gt; 视觉的</t>
  </si>
  <si>
    <t>视觉的；形象的</t>
  </si>
  <si>
    <t>/ˈvɪʒuəl/</t>
  </si>
  <si>
    <t>The movie has amazing visual effects.</t>
  </si>
  <si>
    <t>这部电影有惊人的视觉效果。</t>
  </si>
  <si>
    <t>现代教学非常强调 visual（视觉的）辅助，比如看幻灯片。</t>
  </si>
  <si>
    <t>vis 看，-al 形，视觉效果 visual 灵。</t>
  </si>
  <si>
    <t>invisible</t>
  </si>
  <si>
    <t>in- (不) + vis (看) + -ible (能...的) -&gt; 不能被看见的 -&gt; 看不见的</t>
  </si>
  <si>
    <t>看不见的；无形的</t>
  </si>
  <si>
    <t>/ɪnˈvɪzəbl/</t>
  </si>
  <si>
    <t>Air is invisible but it is all around us.</t>
  </si>
  <si>
    <t>空气是看不见的，但它就在我们周围。</t>
  </si>
  <si>
    <t>细菌是 invisible（看不见的），所以我们必须勤洗手。</t>
  </si>
  <si>
    <t>in 是不，visible 可见，合起就是看不见。</t>
  </si>
  <si>
    <t>verge</t>
  </si>
  <si>
    <t>verg</t>
  </si>
  <si>
    <t>verg (倾斜) + -e (无实义) -&gt; 倾斜到的尽头 -&gt; 边缘</t>
  </si>
  <si>
    <t>边缘，处在...边缘</t>
  </si>
  <si>
    <t>/vɜːrdʒ/</t>
  </si>
  <si>
    <t>The country was on the verge of becoming a world power.</t>
  </si>
  <si>
    <t>这个国家正处于成为世界强国的边缘。</t>
  </si>
  <si>
    <t>站在悬崖的 verge 上，感到身体在向下倾斜。</t>
  </si>
  <si>
    <t>verg 是倾斜，e 在边缘歇。</t>
  </si>
  <si>
    <t>converge</t>
  </si>
  <si>
    <t>con- (共同) + verg (倾斜) + -e (无实义) -&gt; 共同向一处倾斜 -&gt; 汇聚</t>
  </si>
  <si>
    <t>聚集，汇合</t>
  </si>
  <si>
    <t>/kənˈvɜːrdʒ/</t>
  </si>
  <si>
    <t>Many roads converge on the center of the town.</t>
  </si>
  <si>
    <t>许多道路在镇中心汇合。</t>
  </si>
  <si>
    <t>大家 con（一起）向中心倾斜，最终 converge 在一起。</t>
  </si>
  <si>
    <t>大家一起靠，converge 汇合了。</t>
  </si>
  <si>
    <t>convergence</t>
  </si>
  <si>
    <t>con- (共同) + verg (倾斜) + -ence (名词后缀) -&gt; 共同向一处倾斜的状态 -&gt; 汇聚</t>
  </si>
  <si>
    <t>汇集，趋同</t>
  </si>
  <si>
    <t>/kənˈvɜːrdʒəns/</t>
  </si>
  <si>
    <t>The convergence of technology and entertainment has changed the world.</t>
  </si>
  <si>
    <t>技术与娱乐的融合改变了世界。</t>
  </si>
  <si>
    <t>在这个 convergence 的时代，各行各业都在融合。</t>
  </si>
  <si>
    <t>ence 是状态，汇聚是 convergence。</t>
  </si>
  <si>
    <t>convergent</t>
  </si>
  <si>
    <t>con- (共同) + verg (倾斜) + -ent (形容词后缀) -&gt; 趋于向一处倾斜的 -&gt; 会聚的</t>
  </si>
  <si>
    <t>趋同的，会聚的</t>
  </si>
  <si>
    <t>/kənˈvɜːrdʒənt/</t>
  </si>
  <si>
    <t>They have convergent opinions on the issue.</t>
  </si>
  <si>
    <t>他们对这个问题有趋同的意见。</t>
  </si>
  <si>
    <t>我们的想法很 convergent，简直是不谋而合。</t>
  </si>
  <si>
    <t>ent 表形容，convergent 是趋同。</t>
  </si>
  <si>
    <t>diverge</t>
  </si>
  <si>
    <t>di-</t>
  </si>
  <si>
    <t>di- (分开) + verg (倾斜) + -e (无实义) -&gt; 向两个方向倾斜 -&gt; 分叉，分歧</t>
  </si>
  <si>
    <t>分叉，偏离</t>
  </si>
  <si>
    <t>/daɪˈvɜːrdʒ/</t>
  </si>
  <si>
    <t>The two roads diverge in a yellow wood.</t>
  </si>
  <si>
    <t>在金色的树林里，两条路分叉了。</t>
  </si>
  <si>
    <t>道路 di（分开）着倾斜，于是就 diverge 了。</t>
  </si>
  <si>
    <t>di 是分开，diverge 是分叉。</t>
  </si>
  <si>
    <t>divergence</t>
  </si>
  <si>
    <t>di- (分开) + verg (倾斜) + -ence (名词后缀) -&gt; 倾向不同的状态 -&gt; 分歧</t>
  </si>
  <si>
    <t>分歧，差异</t>
  </si>
  <si>
    <t>/daɪˈvɜːrdʒəns/</t>
  </si>
  <si>
    <t>There is a growing divergence between the two parties.</t>
  </si>
  <si>
    <t>两党之间的分歧正在扩大。</t>
  </si>
  <si>
    <t>这种 divergence 让两人的关系渐行渐远。</t>
  </si>
  <si>
    <t>ence 名词尾，分歧 divergence。</t>
  </si>
  <si>
    <t>divergent</t>
  </si>
  <si>
    <t>di- (分开) + verg (倾斜) + -ent (形容词后缀) -&gt; 向不同方向倾斜的 -&gt; 分歧的</t>
  </si>
  <si>
    <t>不同的，分歧的</t>
  </si>
  <si>
    <t>/daɪˈvɜːrdʒənt/</t>
  </si>
  <si>
    <t>Divergent views were expressed at the meeting.</t>
  </si>
  <si>
    <t>会议上表达了不同的观点。</t>
  </si>
  <si>
    <t>在一个团队里，有 divergent 的声音也是好事。</t>
  </si>
  <si>
    <t>ent 表特征，divergent 不同人。</t>
  </si>
  <si>
    <t>reconverge</t>
  </si>
  <si>
    <t>re- (再次) + con- (共同) + verg (倾斜) + -e (无实义) -&gt; 再次向一处倾斜 -&gt; 重新汇合</t>
  </si>
  <si>
    <t>重新聚集</t>
  </si>
  <si>
    <t>/ˌriːkənˈvɜːrdʒ/</t>
  </si>
  <si>
    <t>The separated groups will reconverge at the base camp.</t>
  </si>
  <si>
    <t>分开的小组将在大本营重新集合。</t>
  </si>
  <si>
    <t>分开之后，我们 re（再次）来到这里 reconverge。</t>
  </si>
  <si>
    <t>re 是再次，重新汇合莫延迟。</t>
  </si>
  <si>
    <t>converging</t>
  </si>
  <si>
    <t>con- (共同) + verg (倾斜) + -ing (分词后缀) -&gt; 正在向一处倾斜的 -&gt; 会聚的</t>
  </si>
  <si>
    <t>收缩的，汇聚的</t>
  </si>
  <si>
    <t>/kənˈvɜːrdʒɪŋ/</t>
  </si>
  <si>
    <t>The converging lines meet at a single point.</t>
  </si>
  <si>
    <t>汇合的线条交于一点。</t>
  </si>
  <si>
    <t>看着那些 converging 的线条，感觉视觉在收缩。</t>
  </si>
  <si>
    <t>ing 正在做，converging 在汇合。</t>
  </si>
  <si>
    <t>diverging</t>
  </si>
  <si>
    <t>di- (分开) + verg (倾斜) + -ing (分词后缀) -&gt; 正在向不同方向倾斜的 -&gt; 发散的</t>
  </si>
  <si>
    <t>分叉的，发散的</t>
  </si>
  <si>
    <t>/daɪˈvɜːrdʒɪŋ/</t>
  </si>
  <si>
    <t>The two scientists have diverging opinions on the cause.</t>
  </si>
  <si>
    <t>两位科学家对起因持有分歧的意见。</t>
  </si>
  <si>
    <t>由于路口是 diverging 的，我们走散了。</t>
  </si>
  <si>
    <t>di 是分叉，diverging 发散啦。</t>
  </si>
  <si>
    <t>convert</t>
  </si>
  <si>
    <t>vert</t>
  </si>
  <si>
    <t>con- (加强/一起) + vert (转) -&gt; 完全转变方向或性质 -&gt; 转换</t>
  </si>
  <si>
    <t>转换</t>
  </si>
  <si>
    <t>/kənˈvɜːrt/</t>
  </si>
  <si>
    <t>The solar cells convert sunlight into electricity.</t>
  </si>
  <si>
    <t>太阳能电池将阳光转化为电能。</t>
  </si>
  <si>
    <t>我们要 convert 这种能源，让它“转”换成电能。</t>
  </si>
  <si>
    <t>con一起，vert转，大家一起转就是转换。</t>
  </si>
  <si>
    <t>reverse</t>
  </si>
  <si>
    <t>v./adj.</t>
  </si>
  <si>
    <t>vers</t>
  </si>
  <si>
    <t>re- (往回) + vers (转) + -e (词尾) -&gt; 往回转 -&gt; 颠倒，逆转</t>
  </si>
  <si>
    <t>颠倒</t>
  </si>
  <si>
    <t>/rɪˈvɜːrs/</t>
  </si>
  <si>
    <t>Can you reverse the car into the garage?</t>
  </si>
  <si>
    <t>你能把车倒进车库吗？</t>
  </si>
  <si>
    <t>按一下 reverse 键，让录像带“转”回来。</t>
  </si>
  <si>
    <t>re往回，vers转，往回转就是倒退。</t>
  </si>
  <si>
    <t>universe</t>
  </si>
  <si>
    <t>uni-</t>
  </si>
  <si>
    <t>uni- (单一/统一) + vers (转) + -e (词尾) -&gt; 统一围绕中心转动的整体 -&gt; 宇宙</t>
  </si>
  <si>
    <t>宇宙</t>
  </si>
  <si>
    <t>/ˈjuːnɪvɜːrs/</t>
  </si>
  <si>
    <t>The universe is expanding rapidly.</t>
  </si>
  <si>
    <t>宇宙正在迅速膨胀。</t>
  </si>
  <si>
    <t>在这个单一统一的 universe 中，万物都在“转”。</t>
  </si>
  <si>
    <t>uni是一，vers是转，万物归一转是宇宙。</t>
  </si>
  <si>
    <t>diverse</t>
  </si>
  <si>
    <t>di- (分开) + vers (转) + -e (词尾) -&gt; 转到不同的方向 -&gt; 多样的</t>
  </si>
  <si>
    <t>多样的</t>
  </si>
  <si>
    <t>/daɪˈvɜːrs/</t>
  </si>
  <si>
    <t>The city has a diverse population.</t>
  </si>
  <si>
    <t>这座城市拥有多样化的人口。</t>
  </si>
  <si>
    <t>分 di 开向各处“转” vers，形成了 diverse 的风格。</t>
  </si>
  <si>
    <t>di是分，vers是转，向不同方向转就是多样。</t>
  </si>
  <si>
    <t>anniversary</t>
  </si>
  <si>
    <t>anni-</t>
  </si>
  <si>
    <t>anni- (年) + vers (转) + -ary (名词后缀) -&gt; 每年转回来一次的日子 -&gt; 周年纪念日</t>
  </si>
  <si>
    <t>周年纪念日</t>
  </si>
  <si>
    <t>/ˌænɪˈvɜːrsəri/</t>
  </si>
  <si>
    <t>Today is their tenth wedding anniversary.</t>
  </si>
  <si>
    <t>今天是他们结婚十周年纪念日。</t>
  </si>
  <si>
    <t>时间“转”了一年 anni，迎来了一个 anniversary。</t>
  </si>
  <si>
    <t>anni是年，vers是转，一年一转纪念日。</t>
  </si>
  <si>
    <t>advertise</t>
  </si>
  <si>
    <t>ad- (去/向) + vert (转) + -ise (动词后缀) -&gt; 使人们的注意力转向它 -&gt; 登广告</t>
  </si>
  <si>
    <t>登广告</t>
  </si>
  <si>
    <t>/ˈædvərtaɪz/</t>
  </si>
  <si>
    <t>They advertise their products on television.</t>
  </si>
  <si>
    <t>他们在电视上为他们的产品做广告。</t>
  </si>
  <si>
    <t>为了 advertise，必须让所有人的目光都“转”过来。</t>
  </si>
  <si>
    <t>ad去，vert转，吸引你转头看广告。</t>
  </si>
  <si>
    <t>version</t>
  </si>
  <si>
    <t>vers (转) + -ion (名词后缀) -&gt; 从原件中转出来的分支 -&gt; 版本</t>
  </si>
  <si>
    <t>版本</t>
  </si>
  <si>
    <t>/ˈvɜːrʒn/</t>
  </si>
  <si>
    <t>The software is available in a free version.</t>
  </si>
  <si>
    <t>该软件有一个免费版本。</t>
  </si>
  <si>
    <t>这个 version 是从原本上“转”出来的另一种形式。</t>
  </si>
  <si>
    <t>vers是转，ion是名，转个形式叫版本。</t>
  </si>
  <si>
    <t>conversation</t>
  </si>
  <si>
    <t>con- (一起) + vers (转) + -ation (名词后缀) -&gt; 几个人围在一起轮流“转”换话语 -&gt; 对话</t>
  </si>
  <si>
    <t>对话</t>
  </si>
  <si>
    <t>/ˌkɑːnvərˈseɪʃn/</t>
  </si>
  <si>
    <t>I had a long conversation with her.</t>
  </si>
  <si>
    <t>我和她进行了一次长谈。</t>
  </si>
  <si>
    <t>大家在一起 con 轮流 vers，就是一段 conversation。</t>
  </si>
  <si>
    <t>con一起，vers转，话题轮流转就是谈话。</t>
  </si>
  <si>
    <t>adverse</t>
  </si>
  <si>
    <t>ad- (去/相对) + vers (转) + -e (词尾) -&gt; 转而相对的 -&gt; 不利的，有害的</t>
  </si>
  <si>
    <t>不利的</t>
  </si>
  <si>
    <t>/ədˈvɜːrs/</t>
  </si>
  <si>
    <t>The project was delayed by adverse weather.</t>
  </si>
  <si>
    <t>由于天气不利，项目推迟了。</t>
  </si>
  <si>
    <t>遇到 adverse 的天气，计划只能“转”向反面。</t>
  </si>
  <si>
    <t>ad相对，vers转，转到对面是不利。</t>
  </si>
  <si>
    <t>vertical</t>
  </si>
  <si>
    <t>vert (转) + -ic (的) + -al (的) -&gt; 围绕轴心旋转的垂线 -&gt; 垂直的</t>
  </si>
  <si>
    <t>垂直的</t>
  </si>
  <si>
    <t>/ˈvɜːrtɪkl/</t>
  </si>
  <si>
    <t>The cliff face is almost vertical.</t>
  </si>
  <si>
    <t>悬崖峭壁几乎是垂直的。</t>
  </si>
  <si>
    <t>想象一个 vertical 的轴，它正不停地“转”动。</t>
  </si>
  <si>
    <t>vert是转，ical的是，垂直轴心转动。</t>
  </si>
  <si>
    <t>divert</t>
  </si>
  <si>
    <t>di- (偏离/分开) + vert (转) -&gt; 向别处转 -&gt; 转移，使分心</t>
  </si>
  <si>
    <t>转移</t>
  </si>
  <si>
    <t>/daɪˈvɜːrt/</t>
  </si>
  <si>
    <t>Traffic was diverted because of the accident.</t>
  </si>
  <si>
    <t>交通因事故而改道。</t>
  </si>
  <si>
    <t>警察 divert 了交通，让车流“转”离事故现场。</t>
  </si>
  <si>
    <t>di是离，vert是转，转离原路是转移。</t>
  </si>
  <si>
    <t>introvert</t>
  </si>
  <si>
    <t>intro-</t>
  </si>
  <si>
    <t>intro- (向内) + vert (转) -&gt; 思想向内转的 -&gt; 性格内向的人</t>
  </si>
  <si>
    <t>内向的人</t>
  </si>
  <si>
    <t>/ˈɪntrəvɜːrt/</t>
  </si>
  <si>
    <t>He is an introvert and enjoys spending time alone.</t>
  </si>
  <si>
    <t>他是个内向的人，喜欢独自生活。</t>
  </si>
  <si>
    <t>他是个 introvert，心总是向内“转”。</t>
  </si>
  <si>
    <t>intro内，vert转，心思向内转是内向。</t>
  </si>
  <si>
    <t>vest</t>
  </si>
  <si>
    <t>vest (衣服) -&gt; 穿在里面的小件衣服 -&gt; 背心</t>
  </si>
  <si>
    <t>背心，汗衫</t>
  </si>
  <si>
    <t>/vest/</t>
  </si>
  <si>
    <t>He wore a bullet-proof vest for safety.</t>
  </si>
  <si>
    <t>为了安全起见，他穿了一件防弹背心。</t>
  </si>
  <si>
    <t>他穿着这件 vest（背心）在烈日下奔跑。</t>
  </si>
  <si>
    <t>vest 是背心，贴身暖人心。</t>
  </si>
  <si>
    <t>invest</t>
  </si>
  <si>
    <t>in- (入) + vest (衣服) -&gt; 赋予权力的外衣 -&gt; 投入资本</t>
  </si>
  <si>
    <t>投资</t>
  </si>
  <si>
    <t>/ɪnˈvest/</t>
  </si>
  <si>
    <t>It is wise to invest in education.</t>
  </si>
  <si>
    <t>投资教育是明智的。</t>
  </si>
  <si>
    <t>你应该 invest（投资）你的时间在学习上。</t>
  </si>
  <si>
    <t>in 进入 vest 衣，投资要把钱投进去。</t>
  </si>
  <si>
    <t>investment</t>
  </si>
  <si>
    <t>in- (入) + vest (衣服) + -ment (名词后缀) -&gt; 投入的过程或结果 -&gt; 投资</t>
  </si>
  <si>
    <t>投资，投入</t>
  </si>
  <si>
    <t>/ɪnˈvestmənt/</t>
  </si>
  <si>
    <t>Real estate is a long-term investment.</t>
  </si>
  <si>
    <t>房地产是一项长期投资。</t>
  </si>
  <si>
    <t>这笔 investment（投资）让他获得了巨大的回报。</t>
  </si>
  <si>
    <t>in 加 vest 再加 ment，投资结果很明显。</t>
  </si>
  <si>
    <t>investor</t>
  </si>
  <si>
    <t>in- (入) + vest (衣服) + -or (人) -&gt; 穿上权力/资本外衣的人 -&gt; 投资者</t>
  </si>
  <si>
    <t>投资者</t>
  </si>
  <si>
    <t>/ɪnˈvestə(r)/</t>
  </si>
  <si>
    <t>The company is looking for a new investor.</t>
  </si>
  <si>
    <t>公司正在寻找新的投资者。</t>
  </si>
  <si>
    <t>作为一名 investor（投资者），他非常有远见。</t>
  </si>
  <si>
    <t>or 是人 invest 投，投资者是大牛。</t>
  </si>
  <si>
    <t>divest</t>
  </si>
  <si>
    <t>di- (去掉) + vest (衣服) -&gt; 脱去外衣 -&gt; 剥夺权利或剥离资产</t>
  </si>
  <si>
    <t>剥夺，脱去</t>
  </si>
  <si>
    <t>/daɪˈvest/</t>
  </si>
  <si>
    <t>The king was divested of his power.</t>
  </si>
  <si>
    <t>国王被剥夺了权力。</t>
  </si>
  <si>
    <t>由于经营不善，他决定 divest（剥离）该部门。</t>
  </si>
  <si>
    <t>di 去掉 vest 衣，剥夺权利真可惜。</t>
  </si>
  <si>
    <t>vestment</t>
  </si>
  <si>
    <t>vest (衣服) + -ment (名词后缀) -&gt; 具有特殊用途的衣服 -&gt; 官服，礼袍</t>
  </si>
  <si>
    <t>（宗教）礼服</t>
  </si>
  <si>
    <t>/ˈvestmənt/</t>
  </si>
  <si>
    <t>The priest donned his sacred vestments.</t>
  </si>
  <si>
    <t>牧师穿上了神圣的礼袍。</t>
  </si>
  <si>
    <t>牧师在典礼上穿着华丽的 vestment（礼袍）。</t>
  </si>
  <si>
    <t>vest 衣 ment 是物，礼袍显得很神武。</t>
  </si>
  <si>
    <t>vestibule</t>
  </si>
  <si>
    <t>vest (衣服) + -i- (连接) + -bule (场所) -&gt; 进门后脱掉衣服（外套）的地方 -&gt; 前厅</t>
  </si>
  <si>
    <t>前厅，门廊</t>
  </si>
  <si>
    <t>/ˈvestɪbjuːl/</t>
  </si>
  <si>
    <t>Wait for me in the vestibule.</t>
  </si>
  <si>
    <t>在前厅等我。</t>
  </si>
  <si>
    <t>他在 vestibule（前厅）抖掉了衣服上的积雪。</t>
  </si>
  <si>
    <t>vest 穿衣 bule 厅，进门前厅冷清清。</t>
  </si>
  <si>
    <t>travesty</t>
  </si>
  <si>
    <t>tra-</t>
  </si>
  <si>
    <t>tra- (转变) + vest (穿衣) + -y (名词/动词后缀) -&gt; 穿上异性的衣服或乱穿衣 -&gt; 嘲弄，歪曲</t>
  </si>
  <si>
    <t>滑稽的模仿</t>
  </si>
  <si>
    <t>/ˈtrævəsti/</t>
  </si>
  <si>
    <t>The trial was a travesty of justice.</t>
  </si>
  <si>
    <t>这场审判是对正义的嘲弄。</t>
  </si>
  <si>
    <t>这样的判决是对法律的 travesty（歪曲）。</t>
  </si>
  <si>
    <t>tra 转变 vest 衣，穿错衣服成嘲弄。</t>
  </si>
  <si>
    <t>vesture</t>
  </si>
  <si>
    <t>vest (衣服) + -ure (名词后缀) -&gt; 衣服的总称 -&gt; 衣服，覆盖物</t>
  </si>
  <si>
    <t>衣服</t>
  </si>
  <si>
    <t>/ˈvestʃə(r)/</t>
  </si>
  <si>
    <t>The landscape was hidden by a vesture of snow.</t>
  </si>
  <si>
    <t>大地被一层积雪覆盖。</t>
  </si>
  <si>
    <t>大地的 vesture（覆盖物）是洁白的雪。</t>
  </si>
  <si>
    <t>vest 加上 ure 后缀，美丽衣服真尊贵。</t>
  </si>
  <si>
    <t>divestment</t>
  </si>
  <si>
    <t>di- (去掉) + vest (衣服) + -ment (名词后缀) -&gt; 剥去资本的行为 -&gt; 撤资，剥离资产</t>
  </si>
  <si>
    <t>撤资</t>
  </si>
  <si>
    <t>/daɪˈvestmənt/</t>
  </si>
  <si>
    <t>The group called for divestment from oil companies.</t>
  </si>
  <si>
    <t>该团体呼吁从石油公司撤资。</t>
  </si>
  <si>
    <t>这种 divestment（撤资）策略是为了降低风险。</t>
  </si>
  <si>
    <t>di 去 invest，撤资没商量。</t>
  </si>
  <si>
    <t>adventure</t>
  </si>
  <si>
    <t>vent</t>
  </si>
  <si>
    <t>ad- (去/向) + vent (来) + -ure (名词后缀) -&gt; 向着未知的事情走过来 -&gt; 冒险</t>
  </si>
  <si>
    <t>冒险</t>
  </si>
  <si>
    <t>/ədˈventʃər/</t>
  </si>
  <si>
    <t>He told us about his adventure in the forest.</t>
  </si>
  <si>
    <t>他告诉了我们他在森林里的冒险经历。</t>
  </si>
  <si>
    <t>他去(ad)向未来(vent)开启了一场 adventure，充满了刺激。</t>
  </si>
  <si>
    <t>ad去vent来，冒险真痛快。</t>
  </si>
  <si>
    <t>avenue</t>
  </si>
  <si>
    <t>a-</t>
  </si>
  <si>
    <t>ven</t>
  </si>
  <si>
    <t>a- (向) + ven (来) + -ue (名词后缀) -&gt; 让人走过来的地方 -&gt; 林荫道/大街</t>
  </si>
  <si>
    <t>林荫道，大街</t>
  </si>
  <si>
    <t>/ˈævənjuː/</t>
  </si>
  <si>
    <t>The Fifth Avenue is famous for shopping.</t>
  </si>
  <si>
    <t>第五大道以购物闻名。</t>
  </si>
  <si>
    <t>在这条 avenue 上，人流不断的走过来(ven)。</t>
  </si>
  <si>
    <t>大道a来ven，路宽好健身。</t>
  </si>
  <si>
    <t>convene</t>
  </si>
  <si>
    <t>con- (共同) + ven (来) + -e (动词后缀) -&gt; 大家一起来 -&gt; 召集/集合</t>
  </si>
  <si>
    <t>召集，集合</t>
  </si>
  <si>
    <t>/kənˈviːn/</t>
  </si>
  <si>
    <t>The committee will convene next week.</t>
  </si>
  <si>
    <t>委员会下周将召开会议。</t>
  </si>
  <si>
    <t>委员们共同(con)来到(ven)这里 convene，讨论大事。</t>
  </si>
  <si>
    <t>con共同ven来，集合不等待。</t>
  </si>
  <si>
    <t>convention</t>
  </si>
  <si>
    <t>con- (共同) + vent (来) + -ion (名词后缀) -&gt; 大家一起来到这里 -&gt; 大会/习俗</t>
  </si>
  <si>
    <t>大会，习俗</t>
  </si>
  <si>
    <t>/kənˈvenʃn/</t>
  </si>
  <si>
    <t>It is a convention to shake hands when meeting.</t>
  </si>
  <si>
    <t>见面握手是一种惯例。</t>
  </si>
  <si>
    <t>大家共同(con)来到(vent)会场参加 convention。</t>
  </si>
  <si>
    <t>共同来开会，习俗不掉队。</t>
  </si>
  <si>
    <t>event</t>
  </si>
  <si>
    <t>e- (出) + vent (来) -&gt; 跑出来的事情 -&gt; 事件</t>
  </si>
  <si>
    <t>事件</t>
  </si>
  <si>
    <t>/ɪˈvent/</t>
  </si>
  <si>
    <t>The Olympic Games is a major sporting event.</t>
  </si>
  <si>
    <t>奥运会是一项重大的体育赛事。</t>
  </si>
  <si>
    <t>事情突然蹦出来(e+vent)，就成了一个 event。</t>
  </si>
  <si>
    <t>e出vent来，事件真不少。</t>
  </si>
  <si>
    <t>invent</t>
  </si>
  <si>
    <t>in- (入) + vent (来) -&gt; 灵感进入脑海 -&gt; 发明</t>
  </si>
  <si>
    <t>发明</t>
  </si>
  <si>
    <t>/ɪnˈvent/</t>
  </si>
  <si>
    <t>Thomas Edison invented the light bulb.</t>
  </si>
  <si>
    <t>托马斯·爱迪生发明了电灯泡。</t>
  </si>
  <si>
    <t>灵感进入(in)脑海来(vent)，我就要 invent 新机器。</t>
  </si>
  <si>
    <t>in进vent来，发明新天才。</t>
  </si>
  <si>
    <t>inventory</t>
  </si>
  <si>
    <t>in- (入) + vent (来) + -ory (名词后缀) -&gt; 进入名册而来的物品 -&gt; 库存/清单</t>
  </si>
  <si>
    <t>详细目录，库存</t>
  </si>
  <si>
    <t>/ˈɪnvəntri/</t>
  </si>
  <si>
    <t>We need to check the inventory every month.</t>
  </si>
  <si>
    <t>我们需要每个月核对库存。</t>
  </si>
  <si>
    <t>把进(in)来(vent)的货记在 inventory 里。</t>
  </si>
  <si>
    <t>进来的东西，记在清单里。</t>
  </si>
  <si>
    <t>prevent</t>
  </si>
  <si>
    <t>pre- (在前面) + vent (来) -&gt; 在前面挡住不让过来 -&gt; 预防</t>
  </si>
  <si>
    <t>预防，阻止</t>
  </si>
  <si>
    <t>/prɪˈvent/</t>
  </si>
  <si>
    <t>Good hygiene can prevent diseases.</t>
  </si>
  <si>
    <t>良好的卫生习惯可以预防疾病。</t>
  </si>
  <si>
    <t>我提前(pre)来(vent)到这里，就是为了 prevent 事故发生。</t>
  </si>
  <si>
    <t>pre前vent来，预防不悲哀。</t>
  </si>
  <si>
    <t>revenue</t>
  </si>
  <si>
    <t>re- (回) + ven (来) + -ue (名词后缀) -&gt; 钱财流回来 -&gt; 收入/税收</t>
  </si>
  <si>
    <t>税收，收入</t>
  </si>
  <si>
    <t>/ˈrevənjuː/</t>
  </si>
  <si>
    <t>The company's revenue has increased this year.</t>
  </si>
  <si>
    <t>公司今年的收入增加了。</t>
  </si>
  <si>
    <t>钱又回(re)来(ven)了，这是公司的 revenue。</t>
  </si>
  <si>
    <t>re回ven来，收入滚滚来。</t>
  </si>
  <si>
    <t>souvenir</t>
  </si>
  <si>
    <t>sub-</t>
  </si>
  <si>
    <t>sub- (在下面/从心底) + ven (来) + -ir (后缀) -&gt; 从心底涌上来的记忆 -&gt; 纪念品</t>
  </si>
  <si>
    <t>纪念品</t>
  </si>
  <si>
    <t>/ˌsuːvəˈnɪər/</t>
  </si>
  <si>
    <t>I bought a model of the Eiffel Tower as a souvenir.</t>
  </si>
  <si>
    <t>我买了一个艾菲尔铁塔模型作为纪念品。</t>
  </si>
  <si>
    <t>看到这个 souvenir，回忆就从心底(sub)涌上来(ven)了。</t>
  </si>
  <si>
    <t>记忆底层来，那是纪念品。</t>
  </si>
  <si>
    <t>venture</t>
  </si>
  <si>
    <t>vent (来) + -ure (名词后缀) -&gt; 即将来临的不确定状态 -&gt; 风险投资/冒险</t>
  </si>
  <si>
    <t>冒险，企业/投机</t>
  </si>
  <si>
    <t>/ˈventʃər/</t>
  </si>
  <si>
    <t>They started a joint venture in China.</t>
  </si>
  <si>
    <t>他们在北京创办了一家合资企业。</t>
  </si>
  <si>
    <t>既然机会来(vent)了，我们就 venture 一把。</t>
  </si>
  <si>
    <t>机会来vent，大胆去venture。</t>
  </si>
  <si>
    <t>intervene</t>
  </si>
  <si>
    <t>inter-</t>
  </si>
  <si>
    <t>inter- (在……中间) + ven (来) + -e (后缀) -&gt; 来到中间 -&gt; 干涉/介入</t>
  </si>
  <si>
    <t>干涉，调停</t>
  </si>
  <si>
    <t>/ˌɪntəˈviːn/</t>
  </si>
  <si>
    <t>The government had to intervene in the strike.</t>
  </si>
  <si>
    <t>政府不得不介入罢工。</t>
  </si>
  <si>
    <t>他在两者之间(inter)走过来(ven)进行 intervene。</t>
  </si>
  <si>
    <t>inter中间ven来，干涉别乱来。</t>
  </si>
  <si>
    <t>verify</t>
  </si>
  <si>
    <t>ver</t>
  </si>
  <si>
    <t>ver (真实) + -ify (使...) -&gt; 使某事变真实 -&gt; 核实</t>
  </si>
  <si>
    <t>核实，证明</t>
  </si>
  <si>
    <t>/ˈverɪfaɪ/</t>
  </si>
  <si>
    <t>Please verify your account information before proceeding.</t>
  </si>
  <si>
    <t>请在继续操作前核实您的账户信息。</t>
  </si>
  <si>
    <t>我们要 verify（核实）一下，这个 very（非常）重要。</t>
  </si>
  <si>
    <t>ver 是真，ify 使动，核实真假别乱动。</t>
  </si>
  <si>
    <t>verdict</t>
  </si>
  <si>
    <t>dict</t>
  </si>
  <si>
    <t>ver (真实) + dict (说) -&gt; 说出真实的话 -&gt; 裁决</t>
  </si>
  <si>
    <t>结论，裁决</t>
  </si>
  <si>
    <t>/ˈvɜːrdɪkt/</t>
  </si>
  <si>
    <t>The jury reached a verdict of not guilty.</t>
  </si>
  <si>
    <t>陪审团做出了无罪判决。</t>
  </si>
  <si>
    <t>法官要把 ver (真实) 的情况 dict (说) 出来，这就是 verdict (判决)。</t>
  </si>
  <si>
    <t>ver 真实 dict 说，法庭裁决没话说。</t>
  </si>
  <si>
    <t>verity</t>
  </si>
  <si>
    <t>ver (真实) + -ity (名词后缀) -&gt; 真实的性质 -&gt; 真实性</t>
  </si>
  <si>
    <t>真实，真理</t>
  </si>
  <si>
    <t>/ˈverəti/</t>
  </si>
  <si>
    <t>We must test the verity of these ancient myths.</t>
  </si>
  <si>
    <t>我们必须考证这些古代神话的真实性。</t>
  </si>
  <si>
    <t>真理的 verity (真实性) 是非常（very）重要的。</t>
  </si>
  <si>
    <t>ver 加 ity，事实真相在这里。</t>
  </si>
  <si>
    <t>veracious</t>
  </si>
  <si>
    <t>ver (真实) + -acious (多...的) -&gt; 总是说真话的 -&gt; 诚实的</t>
  </si>
  <si>
    <t>诚实的，真实的</t>
  </si>
  <si>
    <t>She is known for being a veracious witness.</t>
  </si>
  <si>
    <t>她以做一名诚实的证人而闻名。</t>
  </si>
  <si>
    <t>一个 veracious (诚实的) 人，说话一定是 ver (真实的)。</t>
  </si>
  <si>
    <t>ver 是真 acious 多，诚实的人优点多。</t>
  </si>
  <si>
    <t>veritable</t>
  </si>
  <si>
    <t>-it-</t>
  </si>
  <si>
    <t>ver (真实) + -it- (连接件) + -able (可...的) -&gt; 可被认为是真实的 -&gt; 名副其实的</t>
  </si>
  <si>
    <t>名副其实的</t>
  </si>
  <si>
    <t>/ˈverɪtəbl/</t>
  </si>
  <si>
    <t>The party was a veritable success.</t>
  </si>
  <si>
    <t>这次聚会是名副其实的成功。</t>
  </si>
  <si>
    <t>这个 success 是 veritable (名副其实的)，绝对 ver (真实)。</t>
  </si>
  <si>
    <t>ver 加 able，真实可信很可靠。</t>
  </si>
  <si>
    <t>aver</t>
  </si>
  <si>
    <t>a- (去/向) + ver (真实) -&gt; 向他人声明这是真的 -&gt; 断言</t>
  </si>
  <si>
    <t>断言，坚称</t>
  </si>
  <si>
    <t>/əˈvɜːr/</t>
  </si>
  <si>
    <t>He averred that he was innocent of the crime.</t>
  </si>
  <si>
    <t>他坚称自己没有犯罪。</t>
  </si>
  <si>
    <t>他 a (去) 证明 ver (真相)，语气坚定叫 aver (断言)。</t>
  </si>
  <si>
    <t>a 去 ver 真，大声断言叫得真。</t>
  </si>
  <si>
    <t>verisimilitude</t>
  </si>
  <si>
    <t>veri</t>
  </si>
  <si>
    <t>simil</t>
  </si>
  <si>
    <t>veri (真实) + simil (相像) + -itude (状态) -&gt; 与真实相像的状态 -&gt; 逼真</t>
  </si>
  <si>
    <t>逼真，真实性</t>
  </si>
  <si>
    <t>/ˌverɪsɪˈmɪlɪtjuːd/</t>
  </si>
  <si>
    <t>The novel lacks verisimilitude in its characters.</t>
  </si>
  <si>
    <t>这部小说的人物缺乏逼真感。</t>
  </si>
  <si>
    <t>veri (真实) 和 similar (相似) 结合，就是 verisimilitude (逼真)。</t>
  </si>
  <si>
    <t>veri 真实 simil 像，逼真状态在现像。</t>
  </si>
  <si>
    <t>verification</t>
  </si>
  <si>
    <t>ver (真实) + -ify (使) + -ation (名词后缀) -&gt; 使其变真实的过程 -&gt; 查证</t>
  </si>
  <si>
    <t>确认，查证</t>
  </si>
  <si>
    <t>/ˌverɪfɪˈkeɪʃn/</t>
  </si>
  <si>
    <t>Two-step verification adds extra security to your account.</t>
  </si>
  <si>
    <t>两步验证为您的账户增加了额外的安全性。</t>
  </si>
  <si>
    <t>进行 verification (验证)，确保一切 ver (真实)。</t>
  </si>
  <si>
    <t>verify 变名词，核实验证这一词。</t>
  </si>
  <si>
    <t>verism</t>
  </si>
  <si>
    <t>ver (真实) + -ism (主义/流派) -&gt; 追求真实的主义 -&gt; 现实主义</t>
  </si>
  <si>
    <t>现实主义（艺术中）</t>
  </si>
  <si>
    <t>/ˈvɪərɪzəm/</t>
  </si>
  <si>
    <t>The film adopts a style of stark verism.</t>
  </si>
  <si>
    <t>这部电影采用了极度现实主义的风格。</t>
  </si>
  <si>
    <t>艺术家追求 ver (真实)，这就是 verism (现实主义)。</t>
  </si>
  <si>
    <t>ver 真实 ism 派，现实主义不搞怪。</t>
  </si>
  <si>
    <t>very</t>
  </si>
  <si>
    <t>adv./adj.</t>
  </si>
  <si>
    <t>ver (真实) + -y (形容词/副词后缀) -&gt; 真正地 -&gt; 非常</t>
  </si>
  <si>
    <t>非常，真正的</t>
  </si>
  <si>
    <t>/ˈveri/</t>
  </si>
  <si>
    <t>He is the very man I am looking for.</t>
  </si>
  <si>
    <t>他正是我要找的那个人（真正的那个）。</t>
  </si>
  <si>
    <t>这个 very (真正的) 人，让我感到 very (非常) 高兴。</t>
  </si>
  <si>
    <t>very 虽然是普通，原始含义真实中。</t>
  </si>
  <si>
    <t>verb</t>
  </si>
  <si>
    <t>verb (词) -&gt; 句子中最重要的词 -&gt; 动词</t>
  </si>
  <si>
    <t>动词</t>
  </si>
  <si>
    <t>/vɜːrb/</t>
  </si>
  <si>
    <t>A sentence must have a verb.</t>
  </si>
  <si>
    <t>句子必须有一个动词。</t>
  </si>
  <si>
    <t>句子中没有 verb，动作就无法发生。</t>
  </si>
  <si>
    <t>核心就是词，动词叫作verb。</t>
  </si>
  <si>
    <t>verbal</t>
  </si>
  <si>
    <t>verb (词) + -al (关于...的) -&gt; 关于言语的 -&gt; 口头的</t>
  </si>
  <si>
    <t>口头的，言语的</t>
  </si>
  <si>
    <t>/ˈvɜːrbl/</t>
  </si>
  <si>
    <t>The company gave a verbal agreement.</t>
  </si>
  <si>
    <t>公司给出了口头协议。</t>
  </si>
  <si>
    <t>我们要进行 verbal 沟通，而不是只发邮件。</t>
  </si>
  <si>
    <t>verb加al，言语口头传。</t>
  </si>
  <si>
    <t>adverb</t>
  </si>
  <si>
    <t>ad- (加/向) + verb (词/动词) -&gt; 附加在动词上的词 -&gt; 副词</t>
  </si>
  <si>
    <t>副词</t>
  </si>
  <si>
    <t>/ˈædvɜːrb/</t>
  </si>
  <si>
    <t>She spoke quickly, 'quickly' is an adverb.</t>
  </si>
  <si>
    <t>她说得很快，“很快”就是一个副词。</t>
  </si>
  <si>
    <t>用 adverb 来修饰那个 verb 吧。</t>
  </si>
  <si>
    <t>ad加到词跟前，副词修饰在身边。</t>
  </si>
  <si>
    <t>proverb</t>
  </si>
  <si>
    <t>pro- (在前面/向前) + verb (词) -&gt; 在人前流传的话语 -&gt; 谚语</t>
  </si>
  <si>
    <t>谚语，格言</t>
  </si>
  <si>
    <t>/ˈprɑːvɜːrb/</t>
  </si>
  <si>
    <t>As the old proverb says, 'Seeing is believing'.</t>
  </si>
  <si>
    <t>正如古老的谚语所说，“百闻不如一见”。</t>
  </si>
  <si>
    <t>这一句 proverb 蕴含了祖先的智慧。</t>
  </si>
  <si>
    <t>pro向前传，谚语在民间。</t>
  </si>
  <si>
    <t>verbose</t>
  </si>
  <si>
    <t>verb (词) + -ose (多...的) -&gt; 单词太多的 -&gt; 啰唆的</t>
  </si>
  <si>
    <t>冗长的，啰唆的</t>
  </si>
  <si>
    <t>/vɜːrˈboʊs/</t>
  </si>
  <si>
    <t>His writing style is rather verbose.</t>
  </si>
  <si>
    <t>他的文风相当冗长啰唆。</t>
  </si>
  <si>
    <t>他的报告太 verbose，我听得快睡着了。</t>
  </si>
  <si>
    <t>ose多如毛，verbose废话真不少。</t>
  </si>
  <si>
    <t>verbatim</t>
  </si>
  <si>
    <t>verb (词) + -atim (副词后缀) -&gt; 对应每一个词 -&gt; 逐字地</t>
  </si>
  <si>
    <t>逐字地，一字不差地</t>
  </si>
  <si>
    <t>/vɜːrˈbeɪtɪm/</t>
  </si>
  <si>
    <t>He recited the entire poem verbatim.</t>
  </si>
  <si>
    <t>他一字不差地背诵了整首诗。</t>
  </si>
  <si>
    <t>把领导的话 verbatim 地记录下来。</t>
  </si>
  <si>
    <t>逐字逐句记，verbatim最清晰。</t>
  </si>
  <si>
    <t>verbalize</t>
  </si>
  <si>
    <t>verb (词) + -al (形容词后缀) + -ize (动词后缀) -&gt; 使之变成言语 -&gt; 用语言表达</t>
  </si>
  <si>
    <t>描述，用言语表达</t>
  </si>
  <si>
    <t>/ˈvɜːrbəlaɪz/</t>
  </si>
  <si>
    <t>It is hard to verbalize my feelings.</t>
  </si>
  <si>
    <t>很难用语言表达我的感受。</t>
  </si>
  <si>
    <t>你需要 verbalize 你的需求，别人才能帮你。</t>
  </si>
  <si>
    <t>ize动词化，言语表达它。</t>
  </si>
  <si>
    <t>verbosity</t>
  </si>
  <si>
    <t>verb (词) + -osity (状态/性质) -&gt; 词语过多的状态 -&gt; 冗长</t>
  </si>
  <si>
    <t>冗长，赘言</t>
  </si>
  <si>
    <t>/vɜːrˈbɑːsəti/</t>
  </si>
  <si>
    <t>The speaker was known for his verbosity.</t>
  </si>
  <si>
    <t>演讲者以啰唆出名。</t>
  </si>
  <si>
    <t>这篇文章最大的问题就是 verbosity。</t>
  </si>
  <si>
    <t>osity抽象名，冗长啰唆精。</t>
  </si>
  <si>
    <t>nonverbal</t>
  </si>
  <si>
    <t>non-</t>
  </si>
  <si>
    <t>non- (不) + verb (词) + -al (形容词后缀) -&gt; 不使用词语的 -&gt; 非语言的</t>
  </si>
  <si>
    <t>非语言的，非口头的</t>
  </si>
  <si>
    <t>/ˌnɑːnˈvɜːrbl/</t>
  </si>
  <si>
    <t>Body language is a form of nonverbal communication.</t>
  </si>
  <si>
    <t>肢体语言是一种非语言交流方式。</t>
  </si>
  <si>
    <t>眼神交流属于 nonverbal 的范畴。</t>
  </si>
  <si>
    <t>non是否定，不说话很安静。</t>
  </si>
  <si>
    <t>verbiage</t>
  </si>
  <si>
    <t>verb (词) + -i- (连接) + -age (集合) -&gt; 堆砌的词语 -&gt; 赘言</t>
  </si>
  <si>
    <t>废话，冗词</t>
  </si>
  <si>
    <t>/ˈvɜːrbiɪdʒ/</t>
  </si>
  <si>
    <t>I had to cut through the legal verbiage.</t>
  </si>
  <si>
    <t>我不得不删去法律文件中那些冗词赘句。</t>
  </si>
  <si>
    <t>删掉这些多余的 verbiage，文章会更好。</t>
  </si>
  <si>
    <t>age是集合，赘言真叫多。</t>
  </si>
  <si>
    <t>vague</t>
  </si>
  <si>
    <t>vag</t>
  </si>
  <si>
    <t>vag (漫游) + -ue (形容词后缀) -&gt; 思绪在飘荡不固定 -&gt; 模糊的</t>
  </si>
  <si>
    <t>模糊的</t>
  </si>
  <si>
    <t>/veɪɡ/</t>
  </si>
  <si>
    <t>His explanation was very vague and difficult to understand.</t>
  </si>
  <si>
    <t>他的解释非常模糊，很难理解。</t>
  </si>
  <si>
    <t>由于他的记忆很 vague，所以无法描述那次漫游。</t>
  </si>
  <si>
    <t>vag是漫游，vague是模糊。</t>
  </si>
  <si>
    <t>extravagant</t>
  </si>
  <si>
    <t>extra-</t>
  </si>
  <si>
    <t>extra- (超出) + vag (漫游) + -ant (形容词后缀) -&gt; 游荡超出了正常界限 -&gt; 奢侈的</t>
  </si>
  <si>
    <t>奢侈的</t>
  </si>
  <si>
    <t>/ɪkˈstrævəɡənt/</t>
  </si>
  <si>
    <t>She has very extravagant tastes in clothes.</t>
  </si>
  <si>
    <t>她对衣服的品味非常奢侈。</t>
  </si>
  <si>
    <t>extra 超出了 vag 游荡的范围就是 extravagant 奢侈。</t>
  </si>
  <si>
    <t>extra超越，vag游走，奢侈浪费不罢休。</t>
  </si>
  <si>
    <t>vagabond</t>
  </si>
  <si>
    <t>-a-</t>
  </si>
  <si>
    <t>vag (漫游) + -a- (连接符) + -bond (倾向于...的人) -&gt; 倾向于四处游荡的人 -&gt; 流浪者</t>
  </si>
  <si>
    <t>流浪者</t>
  </si>
  <si>
    <t>/ˈvæɡəbɒnd/</t>
  </si>
  <si>
    <t>The old vagabond traveled from town to town.</t>
  </si>
  <si>
    <t>那个老流浪汉从一个城镇游荡到另一个城镇。</t>
  </si>
  <si>
    <t xml:space="preserve">这个 vagabond 习惯了 vag 游荡。 </t>
  </si>
  <si>
    <t>vag漫游，bond结合，流浪汉在四处走。</t>
  </si>
  <si>
    <t>vagrancy</t>
  </si>
  <si>
    <t>vagr</t>
  </si>
  <si>
    <t>vagr (漫游) + -ancy (名词后缀) -&gt; 游荡的状态 -&gt; 流浪罪</t>
  </si>
  <si>
    <t>流浪</t>
  </si>
  <si>
    <t>/ˈveɪɡrənsi/</t>
  </si>
  <si>
    <t>The man was arrested for vagrancy.</t>
  </si>
  <si>
    <t>那人因流浪罪被捕。</t>
  </si>
  <si>
    <t>vagrancy 是一种处于不断 vag 游荡中的状态。</t>
  </si>
  <si>
    <t>vagr漫游，ancy是名，流浪罪名定得清。</t>
  </si>
  <si>
    <t>vagary</t>
  </si>
  <si>
    <t>vag (漫游) + -ary (名词后缀) -&gt; 思想的漫游 -&gt; 奇想</t>
  </si>
  <si>
    <t>奇想</t>
  </si>
  <si>
    <t>/ˈveɪɡəri/</t>
  </si>
  <si>
    <t>The vagaries of the weather delayed our flight.</t>
  </si>
  <si>
    <t>天气的变化莫测耽误了我们的航班。</t>
  </si>
  <si>
    <t>天气的 vagary 就像思想在 vag 乱跳。</t>
  </si>
  <si>
    <t>vag是漫游，ary名后缀，奇思妙想真有趣。</t>
  </si>
  <si>
    <t>extravagance</t>
  </si>
  <si>
    <t>extra- (向外) + vag (漫游) + -ance (名词后缀) -&gt; 行为超出了界限 -&gt; 奢侈</t>
  </si>
  <si>
    <t>浪费</t>
  </si>
  <si>
    <t>/ɪkˈstrævəɡəns/</t>
  </si>
  <si>
    <t>His extravagance led him into debt.</t>
  </si>
  <si>
    <t>他的挥霍使他负债累累。</t>
  </si>
  <si>
    <t>这种 extravagance 让他超出了 vag 正常的开支范围。</t>
  </si>
  <si>
    <t>extra向外，vag游荡，奢侈浪费要完蛋。</t>
  </si>
  <si>
    <t>vagus</t>
  </si>
  <si>
    <t>vag (漫游) + -us (名词后缀) -&gt; 在身体内广泛分布游走的 -&gt; 迷走神经</t>
  </si>
  <si>
    <t>迷走神经</t>
  </si>
  <si>
    <t>/ˈveɪɡəs/</t>
  </si>
  <si>
    <t>The vagus nerve is the longest cranial nerve.</t>
  </si>
  <si>
    <t>迷走神经是脑神经中最长的一根。</t>
  </si>
  <si>
    <t>迷走神经 vagus 在全身 vag 游荡分布。</t>
  </si>
  <si>
    <t>vagus神经，身体漫游。</t>
  </si>
  <si>
    <t>divagate</t>
  </si>
  <si>
    <t>di- (偏离) + vag (漫游) + -ate (动词后缀) -&gt; 游荡到别处去 -&gt; 离题</t>
  </si>
  <si>
    <t>离题</t>
  </si>
  <si>
    <t>/ˈdaɪvəɡeɪt/</t>
  </si>
  <si>
    <t>Don't divagate from the main topic of the speech.</t>
  </si>
  <si>
    <t>不要偏离演讲的主题。</t>
  </si>
  <si>
    <t>di 向两边 vag 游荡，所以就 divagate 离题了。</t>
  </si>
  <si>
    <t>di是偏离，vag是游，演讲离题真发愁。</t>
  </si>
  <si>
    <t>vagile</t>
  </si>
  <si>
    <t>vag (漫游) + -ile (能...的) -&gt; 能够四处移动的 -&gt; 自由流动的</t>
  </si>
  <si>
    <t>能移动的</t>
  </si>
  <si>
    <t>/ˈveɪdʒaɪl/</t>
  </si>
  <si>
    <t>The organisms are vagile and can inhabit various areas.</t>
  </si>
  <si>
    <t>这些生物具有迁徙能力，可以栖息在不同区域。</t>
  </si>
  <si>
    <t>具有 vagile 能力的生物总是在 vag 移动。</t>
  </si>
  <si>
    <t>vag是移动，ile是可能，自由移动最轻盈。</t>
  </si>
  <si>
    <t>evagate</t>
  </si>
  <si>
    <t>e- (向外) + vag (漫游) + -ate (动词后缀) -&gt; 向外游荡 -&gt; 漫游</t>
  </si>
  <si>
    <t>漫游</t>
  </si>
  <si>
    <t>/ˈevəɡeɪt/</t>
  </si>
  <si>
    <t>His thoughts began to evagate as the lecture went on.</t>
  </si>
  <si>
    <t>随着讲座进行，他的思绪开始神游。</t>
  </si>
  <si>
    <t>思绪 e 往外 vag 游荡就是 evagate。</t>
  </si>
  <si>
    <t>e向外，vag游走，漫游神游到处有。</t>
  </si>
  <si>
    <t>value</t>
  </si>
  <si>
    <t>val</t>
  </si>
  <si>
    <t>val (价值) + -ue (名词/动词后缀) -&gt; 某物所具有的强弱程度 -&gt; 价值</t>
  </si>
  <si>
    <t>价值，重视</t>
  </si>
  <si>
    <t>/ˈvæljuː/</t>
  </si>
  <si>
    <t>The market value of the house has risen.</t>
  </si>
  <si>
    <t>这房子的市场价值已经上涨了。</t>
  </si>
  <si>
    <t>这件商品的 value（价值）很高，值得珍藏。</t>
  </si>
  <si>
    <t>val 是价值，ue 后缀，价值连城要珍视。</t>
  </si>
  <si>
    <t>valuable</t>
  </si>
  <si>
    <t>val (价值) + -u- (连接符) + -able (能...的) -&gt; 能体现价值的 -&gt; 贵重的</t>
  </si>
  <si>
    <t>贵重的，有价值的</t>
  </si>
  <si>
    <t>/ˈvæljuəbl/</t>
  </si>
  <si>
    <t>He gave me some valuable advice.</t>
  </si>
  <si>
    <t>他给了我一些宝贵的建议。</t>
  </si>
  <si>
    <t>这些 valuable（贵重的）首饰锁在保险箱里。</t>
  </si>
  <si>
    <t>val 有价值，able 能行，贵重物品别弄丢。</t>
  </si>
  <si>
    <t>valid</t>
  </si>
  <si>
    <t>val (强壮/有力) + -id (形容词后缀) -&gt; 有力量的/产生效力的 -&gt; 有效的</t>
  </si>
  <si>
    <t>有效的，合理的</t>
  </si>
  <si>
    <t>/ˈvælɪd/</t>
  </si>
  <si>
    <t>Is this ticket still valid?</t>
  </si>
  <si>
    <t>这张票还有效吗？</t>
  </si>
  <si>
    <t>你的理由很 valid（合理的），大家都能接受。</t>
  </si>
  <si>
    <t>val 是有效，id 形容词，票据过期就无效。</t>
  </si>
  <si>
    <t>invalid</t>
  </si>
  <si>
    <t>in- (不) + val (有力/效) + -id (形容词后缀) -&gt; 没力量的或不产生效力的 -&gt; 无效的/病弱的</t>
  </si>
  <si>
    <t>无效的，伤残者</t>
  </si>
  <si>
    <t>/ɪnˈvælɪd/</t>
  </si>
  <si>
    <t>The contract was declared invalid.</t>
  </si>
  <si>
    <t>合同被宣告无效。</t>
  </si>
  <si>
    <t>因为格式错误，这张表格被判定为 invalid（无效的）。</t>
  </si>
  <si>
    <t>in 是否定，valid 有效，合在一起变无效。</t>
  </si>
  <si>
    <t>available</t>
  </si>
  <si>
    <t>vail</t>
  </si>
  <si>
    <t>a- (去/向) + vail (价值/效用) + -able (可...的) -&gt; 可以发挥效用的 -&gt; 可利用的</t>
  </si>
  <si>
    <t>可获得的，可利用的</t>
  </si>
  <si>
    <t>/əˈveɪləbl/</t>
  </si>
  <si>
    <t>We will use every available resource.</t>
  </si>
  <si>
    <t>我们将利用每一项可用的资源。</t>
  </si>
  <si>
    <t>现在没有 available（可用的）房间了。</t>
  </si>
  <si>
    <t>a 去 vail 效用，able 能够，可用资源在手边。</t>
  </si>
  <si>
    <t>prevail</t>
  </si>
  <si>
    <t>pre- (在...之前/在前) + vail (强壮) -&gt; 力量走在前面 -&gt; 占优势/获胜</t>
  </si>
  <si>
    <t>战胜，盛行</t>
  </si>
  <si>
    <t>/prɪˈveɪl/</t>
  </si>
  <si>
    <t>Justice will prevail in the end.</t>
  </si>
  <si>
    <t>正义最终会战胜邪恶。</t>
  </si>
  <si>
    <t>尽管困难重重，真理终将 prevail（战胜）。</t>
  </si>
  <si>
    <t>pre 在前，vail 强壮，走在前面是获胜。</t>
  </si>
  <si>
    <t>evaluate</t>
  </si>
  <si>
    <t>e- (出) + val (价值) + -u- (连接) + -ate (动词后缀) -&gt; 把价值估算出来 -&gt; 评估</t>
  </si>
  <si>
    <t>评估，评价</t>
  </si>
  <si>
    <t>/ɪˈvæljueɪt/</t>
  </si>
  <si>
    <t>We need to evaluate the results of the experiment.</t>
  </si>
  <si>
    <t>我们需要评估实验的结果。</t>
  </si>
  <si>
    <t>老师正在 evaluate（评估）每个学生的表现。</t>
  </si>
  <si>
    <t>e 出来，val 价值，估算价值是评估。</t>
  </si>
  <si>
    <t>equivalent</t>
  </si>
  <si>
    <t>equi- (等同) + val (价值) + -ent (形容词后缀) -&gt; 价值相等的 -&gt; 等价的</t>
  </si>
  <si>
    <t>相等的，等价物</t>
  </si>
  <si>
    <t>/ɪˈkwɪvələnt/</t>
  </si>
  <si>
    <t>Is 50 dollars equivalent to 40 pounds?</t>
  </si>
  <si>
    <t>50美元等值于40英镑吗？</t>
  </si>
  <si>
    <t>这两个职位的薪水是 equivalent（相等的）。</t>
  </si>
  <si>
    <t>equi 相等，val 是价值，价值相等叫等价。</t>
  </si>
  <si>
    <t>valiant</t>
  </si>
  <si>
    <t>val (强壮) + -i- (连接) + -ant (形容词后缀) -&gt; 身体强壮且有勇气的 -&gt; 勇敢的</t>
  </si>
  <si>
    <t>勇敢的，英勇的</t>
  </si>
  <si>
    <t>/ˈvæliənt/</t>
  </si>
  <si>
    <t>The knights made a valiant effort to save the king.</t>
  </si>
  <si>
    <t>骑士们为营救国王做出了英勇的努力。</t>
  </si>
  <si>
    <t>那个 valiant（勇敢的）士兵独自冲向敌阵。</t>
  </si>
  <si>
    <t>val 强壮，ant 人，强壮的人最勇敢。</t>
  </si>
  <si>
    <t>validity</t>
  </si>
  <si>
    <t>val (有效) + -id (形容词) + -ity (名词后缀) -&gt; 有效的状态 -&gt; 合法性/有效性</t>
  </si>
  <si>
    <t>有效性，合法性</t>
  </si>
  <si>
    <t>/vəˈlɪdəti/</t>
  </si>
  <si>
    <t>We questioned the validity of his argument.</t>
  </si>
  <si>
    <t>我们质疑他论点的正确性。</t>
  </si>
  <si>
    <t>律师正在核实这份文件的 validity（法律效力）。</t>
  </si>
  <si>
    <t>valid 有效，ity 名词，效力合法性。</t>
  </si>
  <si>
    <t>various</t>
  </si>
  <si>
    <t>vari-</t>
  </si>
  <si>
    <t>vari- (改变/不同) + -ous (多...的) -&gt; 具有很多不同特征的 -&gt; 各种各样的</t>
  </si>
  <si>
    <t>各种各样的</t>
  </si>
  <si>
    <t>/ˈveəriəs/</t>
  </si>
  <si>
    <t>Various people have given their opinions on the matter.</t>
  </si>
  <si>
    <t>各种各样的人都对这件事发表了意见。</t>
  </si>
  <si>
    <t>这里有 various（各种各样的）口味的冰淇淋可以选。</t>
  </si>
  <si>
    <t>vari 是变 ous 多，各种各样没法说。</t>
  </si>
  <si>
    <t>variety</t>
  </si>
  <si>
    <t>vari- (改变/不同) + -ety (性质/状态) -&gt; 处于不同且多样状态的集合 -&gt; 多样性</t>
  </si>
  <si>
    <t>多样性；种类</t>
  </si>
  <si>
    <t>/vəˈraɪəti/</t>
  </si>
  <si>
    <t>The shop sells a wide variety of goods.</t>
  </si>
  <si>
    <t>这家商店出售琳琅满目的商品。</t>
  </si>
  <si>
    <t>这间超市有很大的 variety（多样性），商品种类很多。</t>
  </si>
  <si>
    <t>vari 是变 ety 名，多样种类在其中。</t>
  </si>
  <si>
    <t>vary</t>
  </si>
  <si>
    <t>var-</t>
  </si>
  <si>
    <t>var- (改变) + -y (动词后缀) -&gt; 产生不同或变动 -&gt; 变化</t>
  </si>
  <si>
    <t>（使）不同；改变</t>
  </si>
  <si>
    <t>/ˈveəri/</t>
  </si>
  <si>
    <t>Prices vary depending on the season.</t>
  </si>
  <si>
    <t>价格随季节而变化。</t>
  </si>
  <si>
    <t>这些花的颜色会随阳光 vary（变化）。</t>
  </si>
  <si>
    <t>var 是变 y 动，产生差异在变动。</t>
  </si>
  <si>
    <t>variable</t>
  </si>
  <si>
    <t>vari- (改变) + -able (能...的) -&gt; 能够产生变化的 -&gt; 易变的/变量</t>
  </si>
  <si>
    <t>多变的；变量</t>
  </si>
  <si>
    <t>/ˈveəriəbl/</t>
  </si>
  <si>
    <t>The weather here is extremely variable.</t>
  </si>
  <si>
    <t>这里的气候多变。</t>
  </si>
  <si>
    <t>春天的天气很 variable（多变的），一会儿晴一会儿雨。</t>
  </si>
  <si>
    <t>vari 是变 able 能，多变变量显本领。</t>
  </si>
  <si>
    <t>variation</t>
  </si>
  <si>
    <t>vari- (改变) + -ation (名词后缀) -&gt; 发生改变的行为或结果 -&gt; 变化/变异</t>
  </si>
  <si>
    <t>变化；变体</t>
  </si>
  <si>
    <t>/ˌveəriˈeɪʃn/</t>
  </si>
  <si>
    <t>There is a wide variation in local dialect.</t>
  </si>
  <si>
    <t>当地口音有很大的差异。</t>
  </si>
  <si>
    <t>这个实验数据出现了一点 variation（变动/偏差）。</t>
  </si>
  <si>
    <t>vari 是变 ation 名，变异变化看结果。</t>
  </si>
  <si>
    <t>invariable</t>
  </si>
  <si>
    <t>in- (不) + vari- (改变) + -able (能...的) -&gt; 不能够被改变的 -&gt; 恒定不变的</t>
  </si>
  <si>
    <t>恒定不变的</t>
  </si>
  <si>
    <t>/ɪnˈveəriəbl/</t>
  </si>
  <si>
    <t>The invariable rule is to be polite.</t>
  </si>
  <si>
    <t>永恒不变的规则是要有礼貌。</t>
  </si>
  <si>
    <t>无论环境怎么变，他的原则是 invariable（不变的）。</t>
  </si>
  <si>
    <t>in 是不来 vari 变，恒定不变道理显。</t>
  </si>
  <si>
    <t>variant</t>
  </si>
  <si>
    <t>vari- (改变) + -ant (名词后缀, 物) -&gt; 改变后的另一个版本 -&gt; 变体/变种</t>
  </si>
  <si>
    <t>变体；不同的</t>
  </si>
  <si>
    <t>/ˈveəriənt/</t>
  </si>
  <si>
    <t>Delta is a variant of the COVID-19 virus.</t>
  </si>
  <si>
    <t>Delta 是新冠病毒的一个变异株。</t>
  </si>
  <si>
    <t>病毒会产生很多 variant（变体），让人难以防范。</t>
  </si>
  <si>
    <t>vari 是变 ant 物，产生变体不重复。</t>
  </si>
  <si>
    <t>variance</t>
  </si>
  <si>
    <t>vari- (不同) + -ance (名词后缀) -&gt; 表现出来的不同状态 -&gt; 差异/分歧</t>
  </si>
  <si>
    <t>差异；不一致</t>
  </si>
  <si>
    <t>/ˈveəriəns/</t>
  </si>
  <si>
    <t>There is little variance in their quality.</t>
  </si>
  <si>
    <t>它们的质量差异很小。</t>
  </si>
  <si>
    <t>双方在看法上存在很大的 variance（分歧/差异）。</t>
  </si>
  <si>
    <t>vari 是变 ance 名，产生差异闹不平。</t>
  </si>
  <si>
    <t>varied</t>
  </si>
  <si>
    <t>vari- (改变) + -ed (形容词后缀, ...的) -&gt; 已经被改变或呈现多样状态的 -&gt; 多变的/杂色的</t>
  </si>
  <si>
    <t>多变的；各式各样的</t>
  </si>
  <si>
    <t>/ˈveərid/</t>
  </si>
  <si>
    <t>He has a varied career path.</t>
  </si>
  <si>
    <t>他有着丰富多样的职业历程。</t>
  </si>
  <si>
    <t>他的兴趣非常 varied（广泛多样的），什么都喜欢。</t>
  </si>
  <si>
    <t>vari 是变 ed 后，各式各样已成就。</t>
  </si>
  <si>
    <t>invariably</t>
  </si>
  <si>
    <t>in- (不) + vari- (改变) + -able (能...的) + -ly (副词后缀) -&gt; 以不能改变的方式 -&gt; 始终如一地/总是</t>
  </si>
  <si>
    <t>不变地；总是</t>
  </si>
  <si>
    <t>/ɪnˈveəriəbli/</t>
  </si>
  <si>
    <t>He invariably turns up late.</t>
  </si>
  <si>
    <t>他总是迟到。</t>
  </si>
  <si>
    <t>他 invariably（总是）在周一早上喝咖啡。</t>
  </si>
  <si>
    <t>in 不 vari 变 ly 地，总是如此不稀奇。</t>
  </si>
  <si>
    <t>use</t>
  </si>
  <si>
    <t>us</t>
  </si>
  <si>
    <t>us (使用) + -e (动词后缀) -&gt; 发生使用的动作 -&gt; 使用</t>
  </si>
  <si>
    <t>使用</t>
  </si>
  <si>
    <t>/juːz/</t>
  </si>
  <si>
    <t>May I use your pen for a moment?</t>
  </si>
  <si>
    <t>我可以用一下你的笔吗？</t>
  </si>
  <si>
    <t>请 use (使用) 你的大脑思考问题。</t>
  </si>
  <si>
    <t>us 是用，加上 e 还是用。</t>
  </si>
  <si>
    <t>useful</t>
  </si>
  <si>
    <t>us (使用) + -e (后缀) + -ful (充满...的) -&gt; 充满了可使用价值的 -&gt; 有用的</t>
  </si>
  <si>
    <t>有用的</t>
  </si>
  <si>
    <t>/ˈjuːsfl/</t>
  </si>
  <si>
    <t>This is a very useful piece of information.</t>
  </si>
  <si>
    <t>这是一条非常有用的信息。</t>
  </si>
  <si>
    <t>这件工具非常 useful (有用的)，帮了我大忙。</t>
  </si>
  <si>
    <t>用加上 full，变身有用的。</t>
  </si>
  <si>
    <t>useless</t>
  </si>
  <si>
    <t>us (使用) + -e (后缀) + -less (无...的) -&gt; 无法使用的 -&gt; 无用的</t>
  </si>
  <si>
    <t>无用的</t>
  </si>
  <si>
    <t>/ˈjuːsləs/</t>
  </si>
  <si>
    <t>It's useless to cry over spilt milk.</t>
  </si>
  <si>
    <t>覆水难收，哭也没用。</t>
  </si>
  <si>
    <t>这个破碎的杯子已经 useless (无用的) 了。</t>
  </si>
  <si>
    <t>用加上 less，一点用没有。</t>
  </si>
  <si>
    <t>usage</t>
  </si>
  <si>
    <t>us (使用) + -age (名词后缀，表状态/行为) -&gt; 使用的状态或方式 -&gt; 用法/习惯</t>
  </si>
  <si>
    <t>用法，使用</t>
  </si>
  <si>
    <t>/ˈjuːsɪdʒ/</t>
  </si>
  <si>
    <t>The dictionary gives examples of word usage.</t>
  </si>
  <si>
    <t>这本词典给出了单词用法的例句。</t>
  </si>
  <si>
    <t>我们要掌握单词的正确 usage (用法)。</t>
  </si>
  <si>
    <t>us 加 age，用法看仔细。</t>
  </si>
  <si>
    <t>usual</t>
  </si>
  <si>
    <t>us (使用) + -u (连接词) + -al (形容词后缀) -&gt; 经常被使用的 -&gt; 通常的</t>
  </si>
  <si>
    <t>通常的</t>
  </si>
  <si>
    <t>/ˈjuːʒuəl/</t>
  </si>
  <si>
    <t>He arrived later than usual.</t>
  </si>
  <si>
    <t>他比平时来得晚。</t>
  </si>
  <si>
    <t>按照 usual (通常的) 习惯，他早上喝咖啡。</t>
  </si>
  <si>
    <t>us 连接 al，通常不离身。</t>
  </si>
  <si>
    <t>unusual</t>
  </si>
  <si>
    <t>un-</t>
  </si>
  <si>
    <t>un- (不) + us (使用/习惯) + -u (连接) + -al (后缀) -&gt; 不符合通常习惯的 -&gt; 异常的</t>
  </si>
  <si>
    <t>不寻常的</t>
  </si>
  <si>
    <t>/ʌnˈjuːʒuəl/</t>
  </si>
  <si>
    <t>It's unusual for it to snow in April.</t>
  </si>
  <si>
    <t>四月下雪很不寻常。</t>
  </si>
  <si>
    <t>这件衣服的设计非常 unusual (不寻常的)。</t>
  </si>
  <si>
    <t>un 来否定，寻常变异常。</t>
  </si>
  <si>
    <t>utilize</t>
  </si>
  <si>
    <t>ut</t>
  </si>
  <si>
    <t>ut (使用) + -il (形容词后缀) + -ize (动词后缀，使...) -&gt; 使其能够被使用 -&gt; 利用</t>
  </si>
  <si>
    <t>利用</t>
  </si>
  <si>
    <t>/ˈjuːtəlaɪz/</t>
  </si>
  <si>
    <t>We must utilize all available resources.</t>
  </si>
  <si>
    <t>我们必须利用一切可用资源。</t>
  </si>
  <si>
    <t>我们要学会 utilize (利用) 碎片时间学习。</t>
  </si>
  <si>
    <t>ut 变 ize，资源全利用。</t>
  </si>
  <si>
    <t>utility</t>
  </si>
  <si>
    <t>ut (使用) + -il (形容词后缀) + -ity (抽象名词后缀) -&gt; 使用的功能性 -&gt; 效用/公用事业</t>
  </si>
  <si>
    <t>实用，公用事业</t>
  </si>
  <si>
    <t>/juːˈtɪləti/</t>
  </si>
  <si>
    <t>Rescue teams are working to restore basic utilities.</t>
  </si>
  <si>
    <t>救援队伍正在努力恢复基本公用设施。</t>
  </si>
  <si>
    <t>这辆车注重的是 utility (实用性) 而非外观。</t>
  </si>
  <si>
    <t>ut 配 ity，效用公用全包。</t>
  </si>
  <si>
    <t>abuse</t>
  </si>
  <si>
    <t>ab-</t>
  </si>
  <si>
    <t>ab- (偏离/离开) + us (使用) + -e (后缀) -&gt; 偏离正常方式的使用 -&gt; 滥用/虐待</t>
  </si>
  <si>
    <t>滥用，虐待</t>
  </si>
  <si>
    <t>/əˈbjuːs/</t>
  </si>
  <si>
    <t>He was accused of drug abuse.</t>
  </si>
  <si>
    <t>他被控诉滥用药物。</t>
  </si>
  <si>
    <t>我们绝对不能 abuse (滥用) 职权。</t>
  </si>
  <si>
    <t>ab 是离开，乱用变滥用。</t>
  </si>
  <si>
    <t>utensil</t>
  </si>
  <si>
    <t>ut (使用) + -ensil (工具后缀) -&gt; 用来干活的东西 -&gt; 器具/用具</t>
  </si>
  <si>
    <t>用具，器皿</t>
  </si>
  <si>
    <t>/juːˈtensl/</t>
  </si>
  <si>
    <t>Kitchen utensils such as knives and forks.</t>
  </si>
  <si>
    <t>厨房用具，如刀叉。</t>
  </si>
  <si>
    <t>她在洗碗池里清洗厨房 utensil (用具)。</t>
  </si>
  <si>
    <t>ut 用具多，厨房里常见。</t>
  </si>
  <si>
    <t>user</t>
  </si>
  <si>
    <t>us (使用) + -er (表示人的后缀) -&gt; 使用的人 -&gt; 用户</t>
  </si>
  <si>
    <t>用户</t>
  </si>
  <si>
    <t>/ˈjuːzə(r)/</t>
  </si>
  <si>
    <t>The software is easy for the user to navigate.</t>
  </si>
  <si>
    <t>这款软件对用户来说很容易操作。</t>
  </si>
  <si>
    <t>每个 user (用户) 都有自己的账号。</t>
  </si>
  <si>
    <t>us 加 er，就是使用者。</t>
  </si>
  <si>
    <t>reuse</t>
  </si>
  <si>
    <t>re- (再次) + us (使用) + -e (后缀) -&gt; 再次使用 -&gt; 循环利用</t>
  </si>
  <si>
    <t>再利用</t>
  </si>
  <si>
    <t>/ˌriːˈjuːz/</t>
  </si>
  <si>
    <t>We should reuse plastic bags.</t>
  </si>
  <si>
    <t>我们应该重复利用塑料袋。</t>
  </si>
  <si>
    <t>为了环保，我们要尽量 reuse (再利用) 瓶子。</t>
  </si>
  <si>
    <t>re 是再次，重复用一遍。</t>
  </si>
  <si>
    <t>vacation</t>
  </si>
  <si>
    <t>vac</t>
  </si>
  <si>
    <t>vac(空) + -ation(名词后缀) -&gt; 腾出工作的空闲时间 -&gt; 假期</t>
  </si>
  <si>
    <t>假期</t>
  </si>
  <si>
    <t>/vəˈkeɪʃn/</t>
  </si>
  <si>
    <t>They are planning a summer vacation in Hawaii.</t>
  </si>
  <si>
    <t>他们计划在夏威夷度暑假。</t>
  </si>
  <si>
    <t>在 vacation 期间，心情也要腾空去旅行。</t>
  </si>
  <si>
    <t>空出时间 vacation，假期就要去休闲。</t>
  </si>
  <si>
    <t>vacant</t>
  </si>
  <si>
    <t>vac(空) + -ant(形容词后缀) -&gt; 处于空的状态 -&gt; 空着的</t>
  </si>
  <si>
    <t>空着的</t>
  </si>
  <si>
    <t>/ˈveɪkənt/</t>
  </si>
  <si>
    <t>Is this seat vacant?</t>
  </si>
  <si>
    <t>这个位子有人坐吗？</t>
  </si>
  <si>
    <t>看到 vacant 的座位就赶快坐下。</t>
  </si>
  <si>
    <t>房间 vacant 没人住，空屋里面满是尘。</t>
  </si>
  <si>
    <t>vacancy</t>
  </si>
  <si>
    <t>vac(空) + -ancy(名词后缀) -&gt; 空出来的部分 -&gt; 空缺/空房</t>
  </si>
  <si>
    <t>空缺</t>
  </si>
  <si>
    <t>/ˈveɪkənsi/</t>
  </si>
  <si>
    <t>There is a vacancy in the sales department.</t>
  </si>
  <si>
    <t>销售部有一个职位空缺。</t>
  </si>
  <si>
    <t>为了填补那个 vacancy，他投了很多简历。</t>
  </si>
  <si>
    <t>职位空缺 vacancy，抓紧面试去争取。</t>
  </si>
  <si>
    <t>vacuum</t>
  </si>
  <si>
    <t>vacu</t>
  </si>
  <si>
    <t>vacu(空) + -um(名词后缀) -&gt; 一个空无一物的空间 -&gt; 真空</t>
  </si>
  <si>
    <t>真空</t>
  </si>
  <si>
    <t>/ˈvækjuəm/</t>
  </si>
  <si>
    <t>Sound cannot travel through a vacuum.</t>
  </si>
  <si>
    <t>声音无法在真空中传播。</t>
  </si>
  <si>
    <t>用 vacuum cleaner 吸走地毯上的脏物。</t>
  </si>
  <si>
    <t>真空状态 vacuum，吸尘也是这字母。</t>
  </si>
  <si>
    <t>vacate</t>
  </si>
  <si>
    <t>vac(空) + -ate(动词后缀) -&gt; 使之变空 -&gt; 搬出/腾出</t>
  </si>
  <si>
    <t>腾出</t>
  </si>
  <si>
    <t>/vəˈkeɪt/</t>
  </si>
  <si>
    <t>The tenants were asked to vacate the premises.</t>
  </si>
  <si>
    <t>租户被要求搬出该房屋。</t>
  </si>
  <si>
    <t>限期 vacate，把房间空出来。</t>
  </si>
  <si>
    <t>为了让出位，必须 vacate 退。</t>
  </si>
  <si>
    <t>evacuate</t>
  </si>
  <si>
    <t>e-(向外) + vacu(空) + -ate(动词) -&gt; 把里面的人撤出去使之变空 -&gt; 撤离</t>
  </si>
  <si>
    <t>撤离</t>
  </si>
  <si>
    <t>/ɪˈvækjueɪt/</t>
  </si>
  <si>
    <t>Police helped to evacuate the building.</t>
  </si>
  <si>
    <t>警察帮助疏散了大楼里的人。</t>
  </si>
  <si>
    <t>遇到火灾要紧急 evacuate 到空旷地带。</t>
  </si>
  <si>
    <t>e向外跑 vacu空，撤离疏散真匆匆。</t>
  </si>
  <si>
    <t>evacuation</t>
  </si>
  <si>
    <t>e-(向外) + vacu(空) + -ation(名词后缀) -&gt; 撤出使变空的行为 -&gt; 疏散</t>
  </si>
  <si>
    <t>疏散</t>
  </si>
  <si>
    <t>/ɪˌvækjuˈeɪʃn/</t>
  </si>
  <si>
    <t>The evacuation of the city took two days.</t>
  </si>
  <si>
    <t>全城的疏散工作耗时两天。</t>
  </si>
  <si>
    <t>有序的 evacuation 是生命安全的保障。</t>
  </si>
  <si>
    <t>疏散撤离 evacuation，生命安全最当先。</t>
  </si>
  <si>
    <t>vacuous</t>
  </si>
  <si>
    <t>vacu(空) + -ous(形容词后缀，多...的) -&gt; 脑子里空空的 -&gt; 空洞的/茫然的</t>
  </si>
  <si>
    <t>空洞的</t>
  </si>
  <si>
    <t>/ˈvækjuəs/</t>
  </si>
  <si>
    <t>He had a vacuous expression on his face.</t>
  </si>
  <si>
    <t>他脸上露出一副茫然的神情。</t>
  </si>
  <si>
    <t>那篇论文的内容极其 vacuous，毫无实质意义。</t>
  </si>
  <si>
    <t>大脑 vacu 加上 ous，空洞无物太无趣。</t>
  </si>
  <si>
    <t>vacuity</t>
  </si>
  <si>
    <t>vacu(空) + -ity(名词后缀) -&gt; 空的状态或性质 -&gt; 空虚</t>
  </si>
  <si>
    <t>空虚</t>
  </si>
  <si>
    <t>/væˈkjuːəti/</t>
  </si>
  <si>
    <t>The vacuity of modern life can be overwhelming.</t>
  </si>
  <si>
    <t>现代生活的空虚可能让人难以承受。</t>
  </si>
  <si>
    <t>摆脱精神上的 vacuity 需要寻找生活的目标。</t>
  </si>
  <si>
    <t>生活陷入 vacuity，寻找意义补空虚。</t>
  </si>
  <si>
    <t>vacuole</t>
  </si>
  <si>
    <t>vacu(空) + -ole(名词后缀，指小) -&gt; 细胞中微小的空泡 -&gt; 液泡</t>
  </si>
  <si>
    <t>液泡</t>
  </si>
  <si>
    <t>/ˈvækjuoʊl/</t>
  </si>
  <si>
    <t>The plant cell has a large central vacuole.</t>
  </si>
  <si>
    <t>植物细胞有一个巨大的中央液泡。</t>
  </si>
  <si>
    <t>生物课上观察植物的 vacuole。</t>
  </si>
  <si>
    <t>细胞里有 vacuole，小小液泡空悠悠。</t>
  </si>
  <si>
    <t>invade</t>
  </si>
  <si>
    <t>vad</t>
  </si>
  <si>
    <t>in- (进入) + vad (走) + -e (后缀) -&gt; 强行走进别人的领地 -&gt; 入侵</t>
  </si>
  <si>
    <t>侵略，侵入</t>
  </si>
  <si>
    <t>/ɪnˈveɪd/</t>
  </si>
  <si>
    <t>The troops were preparing to invade the country.</t>
  </si>
  <si>
    <t>部队正准备入侵该国。</t>
  </si>
  <si>
    <t>当外敌 invade（入侵）领土，我们必须奋起反抗。</t>
  </si>
  <si>
    <t>in是进，vad是走，闯进家门是入侵。</t>
  </si>
  <si>
    <t>invasion</t>
  </si>
  <si>
    <t>vas</t>
  </si>
  <si>
    <t>in- (进入) + vas (走) + -ion (名词后缀) -&gt; 闯入的行为 -&gt; 侵略</t>
  </si>
  <si>
    <t>入侵，侵犯</t>
  </si>
  <si>
    <t>/ɪnˈveɪʒn/</t>
  </si>
  <si>
    <t>The town survived a foreign invasion.</t>
  </si>
  <si>
    <t>那个小镇在一场外国入侵中幸存了下来。</t>
  </si>
  <si>
    <t>这不仅是 invasion（入侵），更是对隐私的侵犯。</t>
  </si>
  <si>
    <t>in进vas走ion名，规模宏大叫入侵。</t>
  </si>
  <si>
    <t>evade</t>
  </si>
  <si>
    <t>e- (出) + vad (走) + -e (后缀) -&gt; 走出范围以避开 -&gt; 逃避</t>
  </si>
  <si>
    <t>躲避，规避</t>
  </si>
  <si>
    <t>/ɪˈveɪd/</t>
  </si>
  <si>
    <t>He managed to evade the police for six months.</t>
  </si>
  <si>
    <t>他成功地躲避了警察六个月之久。</t>
  </si>
  <si>
    <t>不要试图 evade（逃避）你应该承担的责任。</t>
  </si>
  <si>
    <t>e向外，vad走，巧妙躲开叫逃避。</t>
  </si>
  <si>
    <t>evasive</t>
  </si>
  <si>
    <t>e- (出) + vas (走) + -ive (形容词后缀) -&gt; 倾向于走开的 -&gt; 闪烁其词的，逃避的</t>
  </si>
  <si>
    <t>逃避的，托辞的</t>
  </si>
  <si>
    <t>/ɪˈveɪsɪv/</t>
  </si>
  <si>
    <t>The minister gave an evasive answer to the question.</t>
  </si>
  <si>
    <t>部长对那个问题给出了一个闪烁其词的回答。</t>
  </si>
  <si>
    <t>他的 evasive（回避的）态度让人觉得他在撒谎。</t>
  </si>
  <si>
    <t>e向外，vas走，ive形容词，躲躲闪闪真回避。</t>
  </si>
  <si>
    <t>pervade</t>
  </si>
  <si>
    <t>per- (贯穿) + vad (走) + -e (后缀) -&gt; 走到每一个角落 -&gt; 弥漫，遍及</t>
  </si>
  <si>
    <t>弥漫，普及</t>
  </si>
  <si>
    <t>/pəˈveɪd/</t>
  </si>
  <si>
    <t>A sense of gloom began to pervade the office.</t>
  </si>
  <si>
    <t>一种忧郁的情绪开始弥漫在办公室里。</t>
  </si>
  <si>
    <t>花香 pervade（弥漫）了整个花园。</t>
  </si>
  <si>
    <t>per全走遍vad，香气弥漫满人间。</t>
  </si>
  <si>
    <t>pervasive</t>
  </si>
  <si>
    <t>per- (贯穿) + vas (走) + -ive (形容词后缀) -&gt; 走遍各处的 -&gt; 遍布的，盛行的</t>
  </si>
  <si>
    <t>普遍的，渗透的</t>
  </si>
  <si>
    <t>/pəˈveɪsɪv/</t>
  </si>
  <si>
    <t>The influence of social media is pervasive.</t>
  </si>
  <si>
    <t>社交媒体的影响是无处不在的。</t>
  </si>
  <si>
    <t>这种观念在社会中非常 pervasive（普遍的）。</t>
  </si>
  <si>
    <t>per贯穿，vas走，到处都是叫普遍。</t>
  </si>
  <si>
    <t>invader</t>
  </si>
  <si>
    <t>in- (进入) + vad (走) + -er (人) -&gt; 强行进入的人 -&gt; 入侵者</t>
  </si>
  <si>
    <t>入侵者</t>
  </si>
  <si>
    <t>/ɪnˈveɪdə(r)/</t>
  </si>
  <si>
    <t>The islanders drove back the invaders.</t>
  </si>
  <si>
    <t>岛民们击退了入侵者。</t>
  </si>
  <si>
    <t>勇士们勇敢地打败了 invader（入侵者）。</t>
  </si>
  <si>
    <t>in进vad走er人，强闯进门是敌人。</t>
  </si>
  <si>
    <t>evasion</t>
  </si>
  <si>
    <t>e- (出) + vas (走) + -ion (名词后缀) -&gt; 走出去躲避的行为 -&gt; 逃避</t>
  </si>
  <si>
    <t>逃避，借口</t>
  </si>
  <si>
    <t>/ɪˈveɪʒn/</t>
  </si>
  <si>
    <t>Tax evasion is a serious crime.</t>
  </si>
  <si>
    <t>逃税是一项严重的罪行。</t>
  </si>
  <si>
    <t>他因 tax evasion（偷税漏税）被判刑。</t>
  </si>
  <si>
    <t>e向外，vas走，ion名，躲避责任不应该。</t>
  </si>
  <si>
    <t>invasive</t>
  </si>
  <si>
    <t>in- (进入) + vas (走) + -ive (形容词后缀) -&gt; 倾向于向内走（侵犯）的 -&gt; 侵略性的，扩散性的</t>
  </si>
  <si>
    <t>侵入性的，扩散的</t>
  </si>
  <si>
    <t>/ɪnˈveɪsɪv/</t>
  </si>
  <si>
    <t>The surgery was less invasive than expected.</t>
  </si>
  <si>
    <t>这次手术的侵入性比预想的要小。</t>
  </si>
  <si>
    <t>这些 invasive species（入侵物种）破坏了生态平衡。</t>
  </si>
  <si>
    <t>in进vas走ive性，带有攻击是侵入。</t>
  </si>
  <si>
    <t>pervasion</t>
  </si>
  <si>
    <t>per- (贯穿) + vas (走) + -ion (名词后缀) -&gt; 走遍全过程的状态 -&gt; 普及，渗透</t>
  </si>
  <si>
    <t>扩散，渗透</t>
  </si>
  <si>
    <t>/pəˈveɪʒn/</t>
  </si>
  <si>
    <t>The pervasion of digital technology is remarkable.</t>
  </si>
  <si>
    <t>数字技术的普及程度是显著的。</t>
  </si>
  <si>
    <t>文化的 pervasion（渗透）是潜移默化的。</t>
  </si>
  <si>
    <t>per穿透，vas走，普及渗透满四周。</t>
  </si>
  <si>
    <t>unhappy</t>
  </si>
  <si>
    <t>happy</t>
  </si>
  <si>
    <t>un- (不) + happy (快乐的) -&gt; 状态不快乐 -&gt; 不快乐的</t>
  </si>
  <si>
    <t>不高兴的，不幸福的</t>
  </si>
  <si>
    <t>/ʌnˈhæpi/</t>
  </si>
  <si>
    <t>He was unhappy about the decision.</t>
  </si>
  <si>
    <t>他对这个决定感到不满意。</t>
  </si>
  <si>
    <t>因为考试没考好，他整天表现得很 unhappy（不开心）。</t>
  </si>
  <si>
    <t>un 是不，happy 乐，合在一起不快乐。</t>
  </si>
  <si>
    <t>unable</t>
  </si>
  <si>
    <t>able</t>
  </si>
  <si>
    <t>un- (不) + able (能够) -&gt; 不具备能力 -&gt; 不能够的</t>
  </si>
  <si>
    <t>不能的，不会的</t>
  </si>
  <si>
    <t>/ʌnˈeɪbl/</t>
  </si>
  <si>
    <t>She was unable to attend the meeting.</t>
  </si>
  <si>
    <t>她无法参加会议。</t>
  </si>
  <si>
    <t>由于生病，他 unable（不能）去学校上课。</t>
  </si>
  <si>
    <t>un 是否定，able 能，不能就是不行人。</t>
  </si>
  <si>
    <t>un- (不) + usual (平常的) -&gt; 并不平常的 -&gt; 不同寻常的</t>
  </si>
  <si>
    <t>不寻常的，罕见的</t>
  </si>
  <si>
    <t>It's unusual for him to be late.</t>
  </si>
  <si>
    <t>他迟到是很不寻常的。</t>
  </si>
  <si>
    <t>今天的天气非常 unusual（不寻常），竟然下起了红色的雨。</t>
  </si>
  <si>
    <t>un 否定 usual 常，不同寻常太反常。</t>
  </si>
  <si>
    <t>unknown</t>
  </si>
  <si>
    <t>know</t>
  </si>
  <si>
    <t>un- (不) + know (知道) + -n (被动形容词后缀) -&gt; 不被知道的 -&gt; 未知的</t>
  </si>
  <si>
    <t>未知的，无名的</t>
  </si>
  <si>
    <t>/ˌʌnˈnoʊn/</t>
  </si>
  <si>
    <t>The exact cause of the fire is unknown.</t>
  </si>
  <si>
    <t>起火的确切原因尚不清楚。</t>
  </si>
  <si>
    <t>在那个 unknown（未知的）海岛上，藏着传说中的宝藏。</t>
  </si>
  <si>
    <t>un 不知 know 懂，unknown 没人懂。</t>
  </si>
  <si>
    <t>unlock</t>
  </si>
  <si>
    <t>lock</t>
  </si>
  <si>
    <t>un- (相反动作) + lock (锁) -&gt; 撤销锁上的动作 -&gt; 开锁</t>
  </si>
  <si>
    <t>开启，解锁</t>
  </si>
  <si>
    <t>/ˌʌnˈlɑːk/</t>
  </si>
  <si>
    <t>I forgot the key to unlock the door.</t>
  </si>
  <si>
    <t>我忘了拿开门的钥匙。</t>
  </si>
  <si>
    <t>请用指纹 unlock（解锁）你的智能手机。</t>
  </si>
  <si>
    <t>lock 锁门 un 反转，unlock 就是把锁开。</t>
  </si>
  <si>
    <t>unlucky</t>
  </si>
  <si>
    <t>luck</t>
  </si>
  <si>
    <t>un- (不) + luck (运气) + -y (形容词后缀) -&gt; 没运气的 -&gt; 不幸的</t>
  </si>
  <si>
    <t>不幸的，倒霉的</t>
  </si>
  <si>
    <t>/ʌnˈlʌki/</t>
  </si>
  <si>
    <t>Some people think thirteen is an unlucky number.</t>
  </si>
  <si>
    <t>有些人认为13是个不吉利的数字。</t>
  </si>
  <si>
    <t>他真是个 unlucky（不幸的）人，出门总能碰到下雨。</t>
  </si>
  <si>
    <t>luck 运气 y 形容，un 一加真倒霉。</t>
  </si>
  <si>
    <t>unfair</t>
  </si>
  <si>
    <t>fair</t>
  </si>
  <si>
    <t>un- (不) + fair (公平的) -&gt; 不公平的</t>
  </si>
  <si>
    <t>不公平的，不正当的</t>
  </si>
  <si>
    <t>/ˌʌnˈfer/</t>
  </si>
  <si>
    <t>It's unfair that some people have more privileges than others.</t>
  </si>
  <si>
    <t>有些人比其他人拥有更多的特权是不公平的。</t>
  </si>
  <si>
    <t>这个比赛规则太 unfair（不公平）了，裁判偏袒对方。</t>
  </si>
  <si>
    <t>fair 公平 un 加前，不公不义在眼前。</t>
  </si>
  <si>
    <t>unnecessary</t>
  </si>
  <si>
    <t>necessary</t>
  </si>
  <si>
    <t>un- (不) + necessary (必要的) -&gt; 不必要的</t>
  </si>
  <si>
    <t>不必要的，多余的</t>
  </si>
  <si>
    <t>/ʌnˈnesəseri/</t>
  </si>
  <si>
    <t>It is unnecessary to bring an umbrella; it's sunny.</t>
  </si>
  <si>
    <t>没必要带伞，天晴着呢。</t>
  </si>
  <si>
    <t>不要在这些 unnecessary（不必要的）细节上浪费太多时间。</t>
  </si>
  <si>
    <t>necessary 必不可少，加上 un 纯属多余。</t>
  </si>
  <si>
    <t>uncomfortable</t>
  </si>
  <si>
    <t>comfort</t>
  </si>
  <si>
    <t>un- (不) + comfort (舒服) + -able (可...的) -&gt; 不可以感到舒服的 -&gt; 不舒服的</t>
  </si>
  <si>
    <t>不舒服的，不自在的</t>
  </si>
  <si>
    <t>/ʌnˈkʌmftəbl/</t>
  </si>
  <si>
    <t>These new shoes are very uncomfortable.</t>
  </si>
  <si>
    <t>这些新鞋子穿着很不舒服。</t>
  </si>
  <si>
    <t>坐在硬木板凳上让他感到很 uncomfortable（不舒服）。</t>
  </si>
  <si>
    <t>comfort 舒适 able 能，un 一加真难受。</t>
  </si>
  <si>
    <t>uncertain</t>
  </si>
  <si>
    <t>certain</t>
  </si>
  <si>
    <t>un- (不) + certain (确定的) -&gt; 不确定的</t>
  </si>
  <si>
    <t>不确定的，犹豫的</t>
  </si>
  <si>
    <t>/ʌnˈsɜːrtn/</t>
  </si>
  <si>
    <t>The future of the project is uncertain.</t>
  </si>
  <si>
    <t>这个项目的未来还不确定。</t>
  </si>
  <si>
    <t>由于天气变化，明天的行程变得 uncertain（不确定）。</t>
  </si>
  <si>
    <t>certain 确定没问题，加了 un 就没把握。</t>
  </si>
  <si>
    <t>unbelievable</t>
  </si>
  <si>
    <t>believe</t>
  </si>
  <si>
    <t>un- (不) + believe (相信) + -able (可...的) -&gt; 不可相信的 -&gt; 难以置信的</t>
  </si>
  <si>
    <t>难以置信的，极好的</t>
  </si>
  <si>
    <t>/ˌʌnbɪˈliːvəbl/</t>
  </si>
  <si>
    <t>The view from the top of the mountain is unbelievable.</t>
  </si>
  <si>
    <t>山顶上的景色简直令人难以置信。</t>
  </si>
  <si>
    <t>他竟然能一分钟跑完四百米，这太 unbelievable（难以置信）了。</t>
  </si>
  <si>
    <t>believe 相信 able 可，un 加上真绝了。</t>
  </si>
  <si>
    <t>untie</t>
  </si>
  <si>
    <t>tie</t>
  </si>
  <si>
    <t>un- (相反动作) + tie (系) -&gt; 撤销系的动作 -&gt; 解开</t>
  </si>
  <si>
    <t>解开，释放</t>
  </si>
  <si>
    <t>/ˌʌnˈtaɪ/</t>
  </si>
  <si>
    <t>Please help me untie the knot.</t>
  </si>
  <si>
    <t>请帮我解开这个结。</t>
  </si>
  <si>
    <t>小猫把我的鞋带给 untie（解开）了。</t>
  </si>
  <si>
    <t>tie 是系，un 是解，解开疙瘩要耐心。</t>
  </si>
  <si>
    <t>unit</t>
  </si>
  <si>
    <t>uni- (一) + -it (名词后缀) -&gt; 作为一个整体的一件东西 -&gt; 单元/单位</t>
  </si>
  <si>
    <t>单位，单元</t>
  </si>
  <si>
    <t>/ˈjuːnɪt/</t>
  </si>
  <si>
    <t>The family is the basic unit of society.</t>
  </si>
  <si>
    <t>家庭是社会的基本单位。</t>
  </si>
  <si>
    <t>这本教材的第一个 unit（单元）非常简单。</t>
  </si>
  <si>
    <t>一个 unit 是单元，学习基础要当先。</t>
  </si>
  <si>
    <t>unite</t>
  </si>
  <si>
    <t>uni- (一) + -ite (动词后缀) -&gt; 使变成一个 -&gt; 团结/联合</t>
  </si>
  <si>
    <t>团结，联合</t>
  </si>
  <si>
    <t>/juˈnaɪt/</t>
  </si>
  <si>
    <t>We must unite to fight against the enemy.</t>
  </si>
  <si>
    <t>我们必须团结起来打击敌人。</t>
  </si>
  <si>
    <t>我们要 unite（团结）起来，心往一处想。</t>
  </si>
  <si>
    <t>大家 unite 聚成一，团结一致没问题。</t>
  </si>
  <si>
    <t>union</t>
  </si>
  <si>
    <t>uni- (一) + -ion (名词后缀) -&gt; 多个个体合为一个的状态 -&gt; 联盟/工会</t>
  </si>
  <si>
    <t>联盟，协会，联合</t>
  </si>
  <si>
    <t>/ˈjuːniən/</t>
  </si>
  <si>
    <t>The workers formed a labor union.</t>
  </si>
  <si>
    <t>工人们成立了一个工会。</t>
  </si>
  <si>
    <t>这个 trade union（工会）代表了劳动者的利益。</t>
  </si>
  <si>
    <t>加入 union 是联合，力量倍增笑呵呵。</t>
  </si>
  <si>
    <t>unique</t>
  </si>
  <si>
    <t>uni- (一) + -que (形容词后缀) -&gt; 只有一个的，无二的 -&gt; 独特的</t>
  </si>
  <si>
    <t>独特的，唯一的</t>
  </si>
  <si>
    <t>/juˈniːk/</t>
  </si>
  <si>
    <t>Everyone's fingerprints are unique.</t>
  </si>
  <si>
    <t>每个人的指纹都是独一无二的。</t>
  </si>
  <si>
    <t>她的穿衣风格非常 unique（独特），很有个性。</t>
  </si>
  <si>
    <t>唯一 unique 真独特，独一无二没得说。</t>
  </si>
  <si>
    <t>uniform</t>
  </si>
  <si>
    <t>form</t>
  </si>
  <si>
    <t>uni- (一) + form (形状) -&gt; 形状始终如一的 -&gt; 制服/统一的</t>
  </si>
  <si>
    <t>制服，一致的</t>
  </si>
  <si>
    <t>/ˈjuːnɪfɔːrm/</t>
  </si>
  <si>
    <t>Students are required to wear school uniform.</t>
  </si>
  <si>
    <t>学生被要求穿校服。</t>
  </si>
  <si>
    <t>穿上 uniform（制服）后，大家的动作看起来很一致。</t>
  </si>
  <si>
    <t>穿上 uniform 变统一，整齐划一好神气。</t>
  </si>
  <si>
    <t>uni- (一) + vers (旋转) + -e (名词后缀) -&gt; 万物旋转汇聚为一体 -&gt; 宇宙</t>
  </si>
  <si>
    <t>宇宙，世界</t>
  </si>
  <si>
    <t>Is there life elsewhere in the universe?</t>
  </si>
  <si>
    <t>宇宙中其他地方有生命吗？</t>
  </si>
  <si>
    <t>在这个浩瀚的 universe（宇宙）中，地球很渺小。</t>
  </si>
  <si>
    <t>宇宙名为 universe，万物归一转乾坤。</t>
  </si>
  <si>
    <t>university</t>
  </si>
  <si>
    <t>uni- (一) + vers (旋转) + -ity (名词后缀) -&gt; 汇聚各种知识于一体的场所 -&gt; 大学</t>
  </si>
  <si>
    <t>大学</t>
  </si>
  <si>
    <t>/ˌjuːnɪˈvɜːrsəti/</t>
  </si>
  <si>
    <t>She is studying law at university.</t>
  </si>
  <si>
    <t>她正在大学学习法律。</t>
  </si>
  <si>
    <t>我希望明年能考入理想的 university（大学）。</t>
  </si>
  <si>
    <t>university 是大学，知识海洋好求学。</t>
  </si>
  <si>
    <t>unicorn</t>
  </si>
  <si>
    <t>corn</t>
  </si>
  <si>
    <t>uni- (一) + corn (角) -&gt; 只有一只角的生物 -&gt; 独角兽</t>
  </si>
  <si>
    <t>独角兽</t>
  </si>
  <si>
    <t>/ˈjuːnɪkɔːrn/</t>
  </si>
  <si>
    <t>The unicorn is a mythical creature.</t>
  </si>
  <si>
    <t>独角兽是神话中的生物。</t>
  </si>
  <si>
    <t>神话故事里总会有漂亮的 unicorn（独角兽）。</t>
  </si>
  <si>
    <t>unicorn 有一只角，神话生物长得俏。</t>
  </si>
  <si>
    <t>unify</t>
  </si>
  <si>
    <t>uni- (一) + -fy (使...) -&gt; 使变成一个整体 -&gt; 统一</t>
  </si>
  <si>
    <t>统一，使一致</t>
  </si>
  <si>
    <t>/ˈjuːnɪfaɪ/</t>
  </si>
  <si>
    <t>The new leader hoped to unify the country.</t>
  </si>
  <si>
    <t>新领导人希望统一国家。</t>
  </si>
  <si>
    <t>我们要努力 unify（统一）大家的思想。</t>
  </si>
  <si>
    <t>后缀 -fy 是动作，unify 统一真利落。</t>
  </si>
  <si>
    <t>unison</t>
  </si>
  <si>
    <t>son</t>
  </si>
  <si>
    <t>uni- (一) + son (声音) -&gt; 一个声音 -&gt; 齐声/一致</t>
  </si>
  <si>
    <t>齐声，和谐</t>
  </si>
  <si>
    <t>/ˈjuːnɪsn/</t>
  </si>
  <si>
    <t>They all answered in unison.</t>
  </si>
  <si>
    <t>他们异口同声地回答。</t>
  </si>
  <si>
    <t>全班同学 in unison（齐声地）朗读课文。</t>
  </si>
  <si>
    <t>发出 unison 同一音，齐声合唱最动听。</t>
  </si>
  <si>
    <t>urban</t>
  </si>
  <si>
    <t>urb</t>
  </si>
  <si>
    <t>urb (城市) + -an (形容词后缀) -&gt; 属于城市的 -&gt; 城市的</t>
  </si>
  <si>
    <t>城市的，都市的</t>
  </si>
  <si>
    <t>/ˈɜːrbən/</t>
  </si>
  <si>
    <t>Urban planning is essential for the sustainable growth of a city.</t>
  </si>
  <si>
    <t>城市规划对于一个城市的可持续增长至关重要。</t>
  </si>
  <si>
    <t>这里的 urban 交通非常拥堵，毕竟这是城市的中心区域。</t>
  </si>
  <si>
    <t>城市就是urb，后面加an成urban。</t>
  </si>
  <si>
    <t>suburb</t>
  </si>
  <si>
    <t>sub- (在...之下/靠近) + urb (城市) -&gt; 靠近城市的区域 -&gt; 郊区</t>
  </si>
  <si>
    <t>郊区，近郊</t>
  </si>
  <si>
    <t>/ˈsʌbɜːrb/</t>
  </si>
  <si>
    <t>They decided to move to a quiet suburb to raise their children.</t>
  </si>
  <si>
    <t>他们决定搬到一个安静的郊区来抚养孩子。</t>
  </si>
  <si>
    <t>住在 suburb 里的生活节奏比较慢，离主城区很近。</t>
  </si>
  <si>
    <t>sub城市下，suburb是郊区。</t>
  </si>
  <si>
    <t>urbane</t>
  </si>
  <si>
    <t>urb (城市) + -ane (形容词后缀) -&gt; 具有城市人特有气质的 -&gt; 温文尔雅的</t>
  </si>
  <si>
    <t>儒雅的，温文尔雅的</t>
  </si>
  <si>
    <t>/ɜːrˈbeɪn/</t>
  </si>
  <si>
    <t>He maintained an urbane manner even under pressure.</t>
  </si>
  <si>
    <t>即便在压力之下，他依然保持着温文尔雅的风度。</t>
  </si>
  <si>
    <t>这位绅士非常 urbane，一看就是城市里受过良好教育的人。</t>
  </si>
  <si>
    <t>urb加个e，儒雅urbane真客气。</t>
  </si>
  <si>
    <t>urbanize</t>
  </si>
  <si>
    <t>urb (城市) + -an (相关的) + -ize (动词后缀) -&gt; 使变得像城市一样 -&gt; 使城市化</t>
  </si>
  <si>
    <t>使城市化</t>
  </si>
  <si>
    <t>/ˈɜːrbənaɪz/</t>
  </si>
  <si>
    <t>The local government plans to urbanize the rural coastal areas.</t>
  </si>
  <si>
    <t>当地政府计划使这些农村沿海地区城市化。</t>
  </si>
  <si>
    <t>随着经济发展，很多乡村开始 urbanize 变成新城。</t>
  </si>
  <si>
    <t>urban加ize，城市化要把楼盖。</t>
  </si>
  <si>
    <t>urbanization</t>
  </si>
  <si>
    <t>urb (城市) + -an (相关的) + -ization (名词后缀) -&gt; 城市化的状态或过程 -&gt; 城市化</t>
  </si>
  <si>
    <t>城市化</t>
  </si>
  <si>
    <t>/ˌɜːrbənəˈzeɪʃn/</t>
  </si>
  <si>
    <t>Rapid urbanization has led to many social challenges.</t>
  </si>
  <si>
    <t>快速的城市化引发了许多社会挑战。</t>
  </si>
  <si>
    <t>由于 urbanization 的进程，大量的农民工进入了城市。</t>
  </si>
  <si>
    <t>ation是过程，urbanization城市化。</t>
  </si>
  <si>
    <t>suburban</t>
  </si>
  <si>
    <t>sub- (在...之下/靠近) + urb (城市) + -an (形容词后缀) -&gt; 属于郊区的 -&gt; 郊区的</t>
  </si>
  <si>
    <t>郊区的，偏僻的</t>
  </si>
  <si>
    <t>/səˈbɜːrbən/</t>
  </si>
  <si>
    <t>The suburban lifestyle is often quieter than the city life.</t>
  </si>
  <si>
    <t>郊区的生活方式通常比城市生活更安静。</t>
  </si>
  <si>
    <t>这里的 suburban 环境很好，到处都是绿树。</t>
  </si>
  <si>
    <t>suburb加个an，郊区生活很平淡。</t>
  </si>
  <si>
    <t>exurb</t>
  </si>
  <si>
    <t>ex-</t>
  </si>
  <si>
    <t>ex- (外/出) + urb (城市) -&gt; 在城市更外面的区域 -&gt; 远郊区</t>
  </si>
  <si>
    <t>远郊区</t>
  </si>
  <si>
    <t>/ˈeksɜːrb/</t>
  </si>
  <si>
    <t>Wealthy families often choose to live in the exurb for privacy.</t>
  </si>
  <si>
    <t>富裕家庭通常选择住在远郊以保护隐私。</t>
  </si>
  <si>
    <t>他住在 exurb，每天上班都要开车一个多小时。</t>
  </si>
  <si>
    <t>ex向外走，远郊exurb见牛狗。</t>
  </si>
  <si>
    <t>urbanity</t>
  </si>
  <si>
    <t>urb (城市) + -an (相关的) + -ity (性质/状态) -&gt; 城市人的风度或城市的状态 -&gt; 都市风度/温文尔雅</t>
  </si>
  <si>
    <t>都市生活，礼貌，文雅</t>
  </si>
  <si>
    <t>/ɜːrˈbænəti/</t>
  </si>
  <si>
    <t>The urbanity of the capital city attracted many young professionals.</t>
  </si>
  <si>
    <t>都城的都市风情吸引了许多年轻的专业人士。</t>
  </si>
  <si>
    <t>他举手投足间展现出的 urbanity 让人印象深刻。</t>
  </si>
  <si>
    <t>ity名词尾，urbanity都市风。</t>
  </si>
  <si>
    <t>interurban</t>
  </si>
  <si>
    <t>inter- (在...之间) + urb (城市) + -an (形容词后缀) -&gt; 在城市之间的 -&gt; 城市间的</t>
  </si>
  <si>
    <t>/ˌɪntərˈɜːrbən/</t>
  </si>
  <si>
    <t>The interurban railway connects several major cities in the region.</t>
  </si>
  <si>
    <t>城际铁路连接了该地区的几个主要城市。</t>
  </si>
  <si>
    <t>我们可以乘坐 interurban 铁路去邻近的城市旅游。</t>
  </si>
  <si>
    <t>inter在中间，interurban城际间。</t>
  </si>
  <si>
    <t>suburbanite</t>
  </si>
  <si>
    <t>sub- (靠近) + urb (城市) + -an (形容词后缀) + -ite (人) -&gt; 住在郊区的人 -&gt; 郊区居民</t>
  </si>
  <si>
    <t>郊区居民</t>
  </si>
  <si>
    <t>/səˈbɜːrbənaɪt/</t>
  </si>
  <si>
    <t>Many suburbanites commute to the city center for work.</t>
  </si>
  <si>
    <t>许多郊区居民通勤到市中心上班。</t>
  </si>
  <si>
    <t>作为一名 suburbanite，他很享受周末的宁静时光。</t>
  </si>
  <si>
    <t>ite结尾指代人，郊区住民suburbanite。</t>
  </si>
  <si>
    <t>Ubermensch</t>
  </si>
  <si>
    <t>uber-</t>
  </si>
  <si>
    <t>mensch</t>
  </si>
  <si>
    <t>uber- (超越) + mensch (人) -&gt; 超越普通人类的人 -&gt; 超人</t>
  </si>
  <si>
    <t>超人</t>
  </si>
  <si>
    <t>/ˈuːbərmentʃ/</t>
  </si>
  <si>
    <t>Nietzsche introduced the concept of the Ubermensch in his philosophy.</t>
  </si>
  <si>
    <t>尼采在他的哲学中引入了“超人”的概念。</t>
  </si>
  <si>
    <t>这位思想家认为 Ubermensch (超人) 应该超越普通人的道德标准。</t>
  </si>
  <si>
    <t>uber 在人上，超人见力量。</t>
  </si>
  <si>
    <t>uber-rich</t>
  </si>
  <si>
    <t>rich</t>
  </si>
  <si>
    <t>uber- (极度) + rich (富有) -&gt; 极度富有的 -&gt; 顶级富豪的</t>
  </si>
  <si>
    <t>超级富有的</t>
  </si>
  <si>
    <t>/ˌuːbər ˈrɪtʃ/</t>
  </si>
  <si>
    <t>The resort is a playground for the uber-rich.</t>
  </si>
  <si>
    <t>这家度假胜地是超级富豪们的游乐场。</t>
  </si>
  <si>
    <t>那些 uber-rich (超级富有) 的人通常拥有私人飞机。</t>
  </si>
  <si>
    <t>uber 加 rich，富到没法比。</t>
  </si>
  <si>
    <t>uber-cool</t>
  </si>
  <si>
    <t>cool</t>
  </si>
  <si>
    <t>uber- (极度) + cool (酷) -&gt; 极度酷的 -&gt; 酷毙了的</t>
  </si>
  <si>
    <t>超级酷的</t>
  </si>
  <si>
    <t>/ˌuːbər ˈkuːl/</t>
  </si>
  <si>
    <t>She always wears uber-cool sunglasses.</t>
  </si>
  <si>
    <t>她总是戴着超级酷的太阳镜。</t>
  </si>
  <si>
    <t>穿上这件外套，让你显得 uber-cool (超级酷)。</t>
  </si>
  <si>
    <t>uber 加上 cool，帅气又炫目。</t>
  </si>
  <si>
    <t>uber-talented</t>
  </si>
  <si>
    <t>talent</t>
  </si>
  <si>
    <t>uber- (极其) + talent (才华) + -ed (具有...的) -&gt; 极其具有才华的 -&gt; 极具天赋的</t>
  </si>
  <si>
    <t>极具天赋的</t>
  </si>
  <si>
    <t>/ˌuːbər ˈtæləntɪd/</t>
  </si>
  <si>
    <t>The audition was full of uber-talented singers.</t>
  </si>
  <si>
    <t>试镜现场到处都是极具天赋的歌手。</t>
  </si>
  <si>
    <t>那个 uber-talented (极具才华) 的男孩 5 岁就能拉小提琴。</t>
  </si>
  <si>
    <t>uber 加天赋，才华挡不住。</t>
  </si>
  <si>
    <t>uber-competitive</t>
  </si>
  <si>
    <t>com-</t>
  </si>
  <si>
    <t>pet</t>
  </si>
  <si>
    <t>uber- (极度) + com- (共同) + pet (追求) + -itive (的) -&gt; 极度想去追求超越他人的 -&gt; 极具竞争力的</t>
  </si>
  <si>
    <t>竞争异常激烈的</t>
  </si>
  <si>
    <t>/ˌuːbər kəmˈpetətɪv/</t>
  </si>
  <si>
    <t>The tech industry is an uber-competitive market.</t>
  </si>
  <si>
    <t>科技行业是一个竞争异常激烈的市场。</t>
  </si>
  <si>
    <t>他在一个 uber-competitive (极其好胜) 的家庭中长大。</t>
  </si>
  <si>
    <t>uber 爱竞争，拼搏不留情。</t>
  </si>
  <si>
    <t>uber-critical</t>
  </si>
  <si>
    <t>critic</t>
  </si>
  <si>
    <t>uber- (极其) + critic (批评) + -al (的) -&gt; 极其爱批评的 -&gt; 极其挑剔的</t>
  </si>
  <si>
    <t>极其挑剔的</t>
  </si>
  <si>
    <t>/ˌuːbər ˈkrɪtɪkl/</t>
  </si>
  <si>
    <t>Parents should avoid being uber-critical of their children.</t>
  </si>
  <si>
    <t>父母应该避免对孩子过于挑剔。</t>
  </si>
  <si>
    <t>这个老师对作业的评分总是 uber-critical (极其挑剔)。</t>
  </si>
  <si>
    <t>uber 搞评论，挑剔没商量。</t>
  </si>
  <si>
    <t>uber-efficient</t>
  </si>
  <si>
    <t>fic</t>
  </si>
  <si>
    <t>uber- (极度) + e- (出) + fic (做) + -ient (的) -&gt; 做事效果极出的 -&gt; 极其高效的</t>
  </si>
  <si>
    <t>效率极高的</t>
  </si>
  <si>
    <t>/ˌuːbər ɪˈfɪʃnt/</t>
  </si>
  <si>
    <t>New software makes the production process uber-efficient.</t>
  </si>
  <si>
    <t>新软件使生产过程变得极其高效。</t>
  </si>
  <si>
    <t>这位管家把一切都打理得 uber-efficient (超级高效)。</t>
  </si>
  <si>
    <t>uber 效率高，任务全做完。</t>
  </si>
  <si>
    <t>uber-successful</t>
  </si>
  <si>
    <t>success</t>
  </si>
  <si>
    <t>uber- (极其) + success (成功) + -ful (充满...的) -&gt; 充满极大成功的 -&gt; 极其成功的</t>
  </si>
  <si>
    <t>极其成功的</t>
  </si>
  <si>
    <t>/ˌuːbər səkˈsesfl/</t>
  </si>
  <si>
    <t>She runs an uber-successful consulting firm.</t>
  </si>
  <si>
    <t>她经营着一家非常成功的咨询公司。</t>
  </si>
  <si>
    <t>这位 uber-successful (极其成功) 的企业家登上了封面。</t>
  </si>
  <si>
    <t>uber 拿第一，成功无人及。</t>
  </si>
  <si>
    <t>ultimate</t>
  </si>
  <si>
    <t>ult-</t>
  </si>
  <si>
    <t>ult- (远) + -im (最) + -ate (的) -&gt; 达到最远端极限的 -&gt; 终极的</t>
  </si>
  <si>
    <t>最终的，极端的</t>
  </si>
  <si>
    <t>/ˈʌltɪmət/</t>
  </si>
  <si>
    <t>Victory is our ultimate goal.</t>
  </si>
  <si>
    <t>胜利是我们的终极目标。</t>
  </si>
  <si>
    <t>这场比赛的 ultimate 目标是夺冠，这是最 far-reaching 的梦想。</t>
  </si>
  <si>
    <t>ult 远，-im 最，最终结局最珍贵。</t>
  </si>
  <si>
    <t>ultimately</t>
  </si>
  <si>
    <t>ult- (远) + -imate (极端的) + -ly (地) -&gt; 到了最后阶段地 -&gt; 最终地</t>
  </si>
  <si>
    <t>最后，最终</t>
  </si>
  <si>
    <t>/ˈʌltɪmətli/</t>
  </si>
  <si>
    <t>Ultimately, the decision rests with you.</t>
  </si>
  <si>
    <t>最终，决定权在你手中。</t>
  </si>
  <si>
    <t>经过长时间讨论，我们 ultimately 达成了一致，走到了 beyond 争吵的终点。</t>
  </si>
  <si>
    <t>到了最后 ultimately，万事终结归于一。</t>
  </si>
  <si>
    <t>ultimatum</t>
  </si>
  <si>
    <t>ult- (远) + -im (最) + -atum (名词后缀) -&gt; 最远端的最后通告 -&gt; 最后通牒</t>
  </si>
  <si>
    <t>最后通牒</t>
  </si>
  <si>
    <t>/ˌʌltɪˈmeɪtəm/</t>
  </si>
  <si>
    <t>The general issued an ultimatum to the enemy.</t>
  </si>
  <si>
    <t>将军向敌人发出了最后通牒。</t>
  </si>
  <si>
    <t>老板下达了 ultimatum，如果不完成任务，那将是 beyond 挽回的局面。</t>
  </si>
  <si>
    <t>最后通牒 ultimatum，没得商量没退路。</t>
  </si>
  <si>
    <t>ultra</t>
  </si>
  <si>
    <t>ultra-</t>
  </si>
  <si>
    <t>ultra- (超越) -&gt; 超越了普通范围的 -&gt; 极端的</t>
  </si>
  <si>
    <t>极端的，超出的</t>
  </si>
  <si>
    <t>/ˈʌltrə/</t>
  </si>
  <si>
    <t>He holds ultra-conservative views.</t>
  </si>
  <si>
    <t>他持有极其保守的观点。</t>
  </si>
  <si>
    <t>他的想法非常 ultra，已经 beyond 了正常人的理解范围。</t>
  </si>
  <si>
    <t>ultra 词缀表示超，极端水平往上跳。</t>
  </si>
  <si>
    <t>ultraviolet</t>
  </si>
  <si>
    <t>violet</t>
  </si>
  <si>
    <t>ultra- (超越) + violet (紫色) -&gt; 频率超过紫光的 -&gt; 紫外线的</t>
  </si>
  <si>
    <t>紫外线的</t>
  </si>
  <si>
    <t>/ˌʌltrəˈvaɪələt/</t>
  </si>
  <si>
    <t>Ultraviolet rays can tan the skin.</t>
  </si>
  <si>
    <t>紫外线能晒黑皮肤。</t>
  </si>
  <si>
    <t>夏天要防 ultraviolet，这种光线 beyond 了肉眼可见的范围。</t>
  </si>
  <si>
    <t>紫外线名 ultraviolet，超越紫色不可见。</t>
  </si>
  <si>
    <t>ulterior</t>
  </si>
  <si>
    <t>ulter-</t>
  </si>
  <si>
    <t>ulter- (远) + -ior (比较级) -&gt; 处于更远之处且隐藏的 -&gt; 别有用心的</t>
  </si>
  <si>
    <t>较远的，隐秘的，别有用心的</t>
  </si>
  <si>
    <t>/ʌlˈtɪəriə(r)/</t>
  </si>
  <si>
    <t>She had an ulterior motive for helping him.</t>
  </si>
  <si>
    <t>她帮助他其实另有企图。</t>
  </si>
  <si>
    <t>他这么做肯定有 ulterior 动机，躲在 beyond 表面的深处。</t>
  </si>
  <si>
    <t>别有用心 ulterior，动机藏在远方处。</t>
  </si>
  <si>
    <t>ultrasonic</t>
  </si>
  <si>
    <t>ultra- (超越) + son (声) + -ic (的) -&gt; 超越人耳听觉声音频率的 -&gt; 超声的</t>
  </si>
  <si>
    <t>超音速的，超声的</t>
  </si>
  <si>
    <t>/ˌʌltrəˈsɒnɪk/</t>
  </si>
  <si>
    <t>Bats use ultrasonic waves to navigate.</t>
  </si>
  <si>
    <t>蝙蝠利用超声波导航。</t>
  </si>
  <si>
    <t>蝙蝠发出 ultrasonic 波，频率 beyond 我们的听力。</t>
  </si>
  <si>
    <t>超声波段 ultrasonic，声音太高听不清。</t>
  </si>
  <si>
    <t>ultramodern</t>
  </si>
  <si>
    <t>modern</t>
  </si>
  <si>
    <t>ultra- (超越) + modern (现代) -&gt; 超越当下现代水平的 -&gt; 超现代化的</t>
  </si>
  <si>
    <t>超现代化的</t>
  </si>
  <si>
    <t>/ˌʌltrəˈmɒdn/</t>
  </si>
  <si>
    <t>They live in an ultramodern apartment tower.</t>
  </si>
  <si>
    <t>他们住在一座超现代化的公寓大楼里。</t>
  </si>
  <si>
    <t>这个设计的风格是 ultramodern，简直 beyond 时代三十年。</t>
  </si>
  <si>
    <t>现代之后超现代，ultramodern 设计帅。</t>
  </si>
  <si>
    <t>ultrafast</t>
  </si>
  <si>
    <t>fast</t>
  </si>
  <si>
    <t>ultra- (超越) + fast (快) -&gt; 超越普通速度的 -&gt; 极快的</t>
  </si>
  <si>
    <t>极快的</t>
  </si>
  <si>
    <t>/ˌʌltrəˈfɑːst/</t>
  </si>
  <si>
    <t>The laboratory uses ultrafast lasers.</t>
  </si>
  <si>
    <t>实验室使用超快激光器。</t>
  </si>
  <si>
    <t>电脑的运算速度是 ultrafast，快到 beyond 想象。</t>
  </si>
  <si>
    <t>快之又快 ultrafast，快如闪电一刹那。</t>
  </si>
  <si>
    <t>ultrahigh</t>
  </si>
  <si>
    <t>high</t>
  </si>
  <si>
    <t>ultra- (超越) + high (高) -&gt; 超越普通高度或频率的 -&gt; 极高的</t>
  </si>
  <si>
    <t>极高的</t>
  </si>
  <si>
    <t>/ˌʌltrəˈhaɪ/</t>
  </si>
  <si>
    <t>We need ultrahigh frequency equipment.</t>
  </si>
  <si>
    <t>我们需要超高频设备。</t>
  </si>
  <si>
    <t>这个频率是 ultrahigh，已经 beyond 了普通设备的范围。</t>
  </si>
  <si>
    <t>高度超常 ultrahigh，直插云霄破天外。</t>
  </si>
  <si>
    <t>umbrella</t>
  </si>
  <si>
    <t>umbr</t>
  </si>
  <si>
    <t>umbr (阴影) + -ella (指小后缀) -&gt; 制造出的一小块阴影 -&gt; 雨伞</t>
  </si>
  <si>
    <t>雨伞</t>
  </si>
  <si>
    <t>/ʌmˈbrelə/</t>
  </si>
  <si>
    <t>Don't forget to take your umbrella.</t>
  </si>
  <si>
    <t>别忘了带你的雨伞。</t>
  </si>
  <si>
    <t>撑起 umbrella（雨伞），在雨中制造一片 umbr（阴影）。</t>
  </si>
  <si>
    <t>伞下阴影 umbr，遮雨就用 umbrella。</t>
  </si>
  <si>
    <t>umbrage</t>
  </si>
  <si>
    <t>umbr (阴影) + -age (名词后缀) -&gt; 心头笼罩了阴影 -&gt; 愤懑/不快</t>
  </si>
  <si>
    <t>生气，不快</t>
  </si>
  <si>
    <t>/ˈʌmbrɪdʒ/</t>
  </si>
  <si>
    <t>She took umbrage at his remarks.</t>
  </si>
  <si>
    <t>她对他的话感到不快。</t>
  </si>
  <si>
    <t>他的话让我心生 umbrage（生气），仿佛心头有了 umbr（阴影）。</t>
  </si>
  <si>
    <t>心里有了 umbr 影，umbrage 便是生气情。</t>
  </si>
  <si>
    <t>adumbrate</t>
  </si>
  <si>
    <t>ad- (去/向) + umbr (阴影) + -ate (动词后缀) -&gt; 向着阴影勾勒 -&gt; 预示/画轮廓</t>
  </si>
  <si>
    <t>预示，画轮廓</t>
  </si>
  <si>
    <t>/ˈædəmbreɪt/</t>
  </si>
  <si>
    <t>The project was adumbrated in the report.</t>
  </si>
  <si>
    <t>该项目在报告中已初见轮廓。</t>
  </si>
  <si>
    <t>他用画笔 adumbrate（画轮廓），在纸上留下淡雅的 umbr（阴影）。</t>
  </si>
  <si>
    <t>ad 去勾勒 umbr 影，adumbrate 预示轮廓清。</t>
  </si>
  <si>
    <t>penumbra</t>
  </si>
  <si>
    <t>pen-</t>
  </si>
  <si>
    <t>umbra</t>
  </si>
  <si>
    <t>pen- (几乎) + umbra (阴影) -&gt; 几乎是阴影但非全黑 -&gt; 半影/边缘</t>
  </si>
  <si>
    <t>半影，边缘</t>
  </si>
  <si>
    <t>/pəˈnʌmbrə/</t>
  </si>
  <si>
    <t>The moon moved into the penumbra of the earth.</t>
  </si>
  <si>
    <t>月亮移动到了地球的半影区。</t>
  </si>
  <si>
    <t>日食时，penumbra（半影）是介于光亮与 umbra（本影）之间的区域。</t>
  </si>
  <si>
    <t>pen 几乎是 umbra 影，半影地带 penumbra。</t>
  </si>
  <si>
    <t>somber</t>
  </si>
  <si>
    <t>sub- (在...下) + umbr (阴影) -&gt; 处在阴影之下的 -&gt; 忧郁的/昏暗的</t>
  </si>
  <si>
    <t>忧郁的，昏暗的</t>
  </si>
  <si>
    <t>/ˈsɒmbə(r)/</t>
  </si>
  <si>
    <t>The atmosphere at the funeral was somber.</t>
  </si>
  <si>
    <t>葬礼的气氛很忧郁。</t>
  </si>
  <si>
    <t>阴影 umbr 之下 sub，somber 心情真忧郁。</t>
  </si>
  <si>
    <t>sub 下 umbr 影，somber 昏暗又忧郁。</t>
  </si>
  <si>
    <t>umbrageous</t>
  </si>
  <si>
    <t>umbr (阴影) + -age (名词后缀) + -ous (多...的) -&gt; 充满阴影的 -&gt; 多荫的/易怒的</t>
  </si>
  <si>
    <t>多荫的，易怒的</t>
  </si>
  <si>
    <t>/ʌmˈbreɪdʒəs/</t>
  </si>
  <si>
    <t>The valley was filled with umbrageous trees.</t>
  </si>
  <si>
    <t>山谷里长满了绿荫成灾的树木。</t>
  </si>
  <si>
    <t>这片 umbrageous（多荫的）森林里，到处是清凉的 umbr（阴影）。</t>
  </si>
  <si>
    <t>形容词后缀 -ous，umbrageous 多荫又易怒。</t>
  </si>
  <si>
    <t>umbra (阴影) -&gt; 阴影的最深部分 -&gt; 本影</t>
  </si>
  <si>
    <t>阴影，本影</t>
  </si>
  <si>
    <t>/ˈʌmbrə/</t>
  </si>
  <si>
    <t>The observer was in the umbra of the moon's shadow.</t>
  </si>
  <si>
    <t>观察者位于月球阴影的本影区。</t>
  </si>
  <si>
    <t>umbra（本影）是阴影中最核心、最黑的部分。</t>
  </si>
  <si>
    <t>词根原形 umbra，核心本影就是它。</t>
  </si>
  <si>
    <t>umbral</t>
  </si>
  <si>
    <t>umbr (阴影) + -al (形容词后缀) -&gt; 关于阴影的 -&gt; 阴影的</t>
  </si>
  <si>
    <t>阴影的</t>
  </si>
  <si>
    <t>/ˈʌmbrəl/</t>
  </si>
  <si>
    <t>The umbral cone of the earth creates an eclipse.</t>
  </si>
  <si>
    <t>地球的阴影锥造成了食现象。</t>
  </si>
  <si>
    <t>这些 umbral（阴影的）现象都与 umbr（阴影）有关。</t>
  </si>
  <si>
    <t>加上 -al 成形容，umbral 阴影在其中。</t>
  </si>
  <si>
    <t>adumbration</t>
  </si>
  <si>
    <t>ad- (去) + umbr (阴影) + -ation (名词后缀) -&gt; 勾勒轮廓的行为 -&gt; 预示/草图</t>
  </si>
  <si>
    <t>预示，草图</t>
  </si>
  <si>
    <t>/ˌædʌmˈbreɪʃn/</t>
  </si>
  <si>
    <t>His speech was an adumbration of future policies.</t>
  </si>
  <si>
    <t>他的演讲是对未来政策的预示。</t>
  </si>
  <si>
    <t>这幅 adumbration（草图）通过 umbr（阴影）表现了深度。</t>
  </si>
  <si>
    <t>adumbrate 变名词，adumbration 是预示。</t>
  </si>
  <si>
    <t>umbriferous</t>
  </si>
  <si>
    <t>umbri</t>
  </si>
  <si>
    <t>umbri (阴影) + -fer (带有) + -ous (多...的) -&gt; 带有许多阴影的 -&gt; 遮荫的</t>
  </si>
  <si>
    <t>遮荫的，多荫的</t>
  </si>
  <si>
    <t>/ʌmˈbrɪfərəs/</t>
  </si>
  <si>
    <t>The park has many umbriferous walks.</t>
  </si>
  <si>
    <t>公园里有许多遮荫的小径。</t>
  </si>
  <si>
    <t>走在 umbriferous（遮荫的）小路上，不用担心没有 umbr（阴影）。</t>
  </si>
  <si>
    <t>-fer 带有 -ous 多，umbriferous 阴影多。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</si>
</sst>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7"/>
  <sheetViews>
    <sheetView tabSelected="1" workbookViewId="0">
      <pane ySplit="1" topLeftCell="A314" activePane="bottomLeft" state="frozen"/>
      <selection/>
      <selection pane="bottomLeft" activeCell="I339" sqref="I339"/>
    </sheetView>
  </sheetViews>
  <sheetFormatPr defaultColWidth="8.43362831858407" defaultRowHeight="13.5"/>
  <cols>
    <col min="1" max="1" width="5.24778761061947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F2" s="1" t="s">
        <v>16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</row>
    <row r="3" s="1" customFormat="1" spans="1:15">
      <c r="A3" s="1" t="s">
        <v>15</v>
      </c>
      <c r="B3" s="1" t="s">
        <v>25</v>
      </c>
      <c r="C3" s="1" t="s">
        <v>17</v>
      </c>
      <c r="F3" s="1" t="s">
        <v>16</v>
      </c>
      <c r="G3" s="1" t="e">
        <f>-logy</f>
        <v>#NAME?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</row>
    <row r="4" s="1" customFormat="1" spans="1:15">
      <c r="A4" s="1" t="s">
        <v>15</v>
      </c>
      <c r="B4" s="1" t="s">
        <v>33</v>
      </c>
      <c r="C4" s="1" t="s">
        <v>17</v>
      </c>
      <c r="F4" s="1" t="s">
        <v>16</v>
      </c>
      <c r="G4" s="1" t="e">
        <f>-logy</f>
        <v>#NAME?</v>
      </c>
      <c r="H4" s="1" t="e">
        <f>-ist</f>
        <v>#NAME?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40</v>
      </c>
    </row>
    <row r="5" s="1" customFormat="1" spans="1:15">
      <c r="A5" s="1" t="s">
        <v>15</v>
      </c>
      <c r="B5" s="1" t="s">
        <v>41</v>
      </c>
      <c r="C5" s="1" t="s">
        <v>17</v>
      </c>
      <c r="F5" s="1" t="s">
        <v>42</v>
      </c>
      <c r="G5" s="1" t="e">
        <f>-diac</f>
        <v>#NAME?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47</v>
      </c>
      <c r="N5" s="1" t="s">
        <v>48</v>
      </c>
      <c r="O5" s="1" t="s">
        <v>49</v>
      </c>
    </row>
    <row r="6" s="1" customFormat="1" spans="1:15">
      <c r="A6" s="1" t="s">
        <v>15</v>
      </c>
      <c r="B6" s="1" t="s">
        <v>50</v>
      </c>
      <c r="C6" s="1" t="s">
        <v>51</v>
      </c>
      <c r="D6" s="1" t="s">
        <v>52</v>
      </c>
      <c r="F6" s="1" t="s">
        <v>42</v>
      </c>
      <c r="G6" s="1" t="e">
        <f>-an</f>
        <v>#NAME?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1" t="s">
        <v>59</v>
      </c>
    </row>
    <row r="7" s="1" customFormat="1" spans="1:15">
      <c r="A7" s="1" t="s">
        <v>15</v>
      </c>
      <c r="B7" s="1" t="s">
        <v>60</v>
      </c>
      <c r="C7" s="1" t="s">
        <v>17</v>
      </c>
      <c r="F7" s="1" t="s">
        <v>16</v>
      </c>
      <c r="G7" s="1" t="s">
        <v>61</v>
      </c>
      <c r="H7" s="1" t="e">
        <f>-on</f>
        <v>#NAME?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</row>
    <row r="8" s="1" customFormat="1" spans="1:15">
      <c r="A8" s="1" t="s">
        <v>15</v>
      </c>
      <c r="B8" s="1" t="s">
        <v>69</v>
      </c>
      <c r="C8" s="1" t="s">
        <v>70</v>
      </c>
      <c r="D8" s="1" t="s">
        <v>71</v>
      </c>
      <c r="F8" s="1" t="s">
        <v>42</v>
      </c>
      <c r="G8" s="1" t="e">
        <f>-ic</f>
        <v>#NAME?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77</v>
      </c>
      <c r="O8" s="1" t="s">
        <v>78</v>
      </c>
    </row>
    <row r="9" s="1" customFormat="1" spans="1:15">
      <c r="A9" s="1" t="s">
        <v>15</v>
      </c>
      <c r="B9" s="1" t="s">
        <v>79</v>
      </c>
      <c r="C9" s="1" t="s">
        <v>70</v>
      </c>
      <c r="D9" s="1" t="s">
        <v>80</v>
      </c>
      <c r="F9" s="1" t="s">
        <v>42</v>
      </c>
      <c r="G9" s="1" t="e">
        <f>-ic</f>
        <v>#NAME?</v>
      </c>
      <c r="I9" s="1" t="s">
        <v>81</v>
      </c>
      <c r="J9" s="1" t="s">
        <v>82</v>
      </c>
      <c r="K9" s="1" t="s">
        <v>83</v>
      </c>
      <c r="L9" s="1" t="s">
        <v>84</v>
      </c>
      <c r="M9" s="1" t="s">
        <v>85</v>
      </c>
      <c r="N9" s="1" t="s">
        <v>86</v>
      </c>
      <c r="O9" s="1" t="s">
        <v>87</v>
      </c>
    </row>
    <row r="10" s="1" customFormat="1" spans="1:15">
      <c r="A10" s="1" t="s">
        <v>15</v>
      </c>
      <c r="B10" s="1" t="s">
        <v>88</v>
      </c>
      <c r="C10" s="1" t="s">
        <v>17</v>
      </c>
      <c r="F10" s="1" t="s">
        <v>16</v>
      </c>
      <c r="G10" s="1" t="e">
        <f>-graphy</f>
        <v>#NAME?</v>
      </c>
      <c r="I10" s="1" t="s">
        <v>89</v>
      </c>
      <c r="J10" s="1" t="s">
        <v>90</v>
      </c>
      <c r="K10" s="1" t="s">
        <v>91</v>
      </c>
      <c r="L10" s="1" t="s">
        <v>92</v>
      </c>
      <c r="M10" s="1" t="s">
        <v>93</v>
      </c>
      <c r="N10" s="1" t="s">
        <v>94</v>
      </c>
      <c r="O10" s="1" t="s">
        <v>95</v>
      </c>
    </row>
    <row r="11" s="1" customFormat="1" spans="1:15">
      <c r="A11" s="1" t="s">
        <v>15</v>
      </c>
      <c r="B11" s="1" t="s">
        <v>96</v>
      </c>
      <c r="C11" s="1" t="s">
        <v>70</v>
      </c>
      <c r="D11" s="1" t="s">
        <v>97</v>
      </c>
      <c r="F11" s="1" t="s">
        <v>16</v>
      </c>
      <c r="G11" s="1" t="e">
        <f>-tic</f>
        <v>#NAME?</v>
      </c>
      <c r="I11" s="1" t="s">
        <v>98</v>
      </c>
      <c r="J11" s="1" t="s">
        <v>99</v>
      </c>
      <c r="K11" s="1" t="s">
        <v>100</v>
      </c>
      <c r="L11" s="1" t="s">
        <v>101</v>
      </c>
      <c r="M11" s="1" t="s">
        <v>102</v>
      </c>
      <c r="N11" s="1" t="s">
        <v>103</v>
      </c>
      <c r="O11" s="1" t="s">
        <v>104</v>
      </c>
    </row>
    <row r="12" s="1" customFormat="1" spans="1:15">
      <c r="A12" s="1" t="s">
        <v>15</v>
      </c>
      <c r="B12" s="1" t="s">
        <v>105</v>
      </c>
      <c r="C12" s="1" t="s">
        <v>17</v>
      </c>
      <c r="F12" s="1" t="s">
        <v>106</v>
      </c>
      <c r="G12" s="1" t="e">
        <f>-phobia</f>
        <v>#NAME?</v>
      </c>
      <c r="I12" s="1" t="s">
        <v>107</v>
      </c>
      <c r="J12" s="1" t="s">
        <v>108</v>
      </c>
      <c r="K12" s="1" t="s">
        <v>109</v>
      </c>
      <c r="L12" s="1" t="s">
        <v>110</v>
      </c>
      <c r="M12" s="1" t="s">
        <v>111</v>
      </c>
      <c r="N12" s="1" t="s">
        <v>112</v>
      </c>
      <c r="O12" s="1" t="s">
        <v>113</v>
      </c>
    </row>
    <row r="13" s="1" customFormat="1" spans="1:15">
      <c r="A13" s="1" t="s">
        <v>15</v>
      </c>
      <c r="B13" s="1" t="s">
        <v>114</v>
      </c>
      <c r="C13" s="1" t="s">
        <v>17</v>
      </c>
      <c r="F13" s="1" t="s">
        <v>115</v>
      </c>
      <c r="G13" s="1" t="e">
        <f>-on</f>
        <v>#NAME?</v>
      </c>
      <c r="I13" s="1" t="s">
        <v>116</v>
      </c>
      <c r="J13" s="1" t="s">
        <v>117</v>
      </c>
      <c r="K13" s="1" t="s">
        <v>118</v>
      </c>
      <c r="L13" s="1" t="s">
        <v>119</v>
      </c>
      <c r="M13" s="1" t="s">
        <v>120</v>
      </c>
      <c r="N13" s="1" t="s">
        <v>121</v>
      </c>
      <c r="O13" s="1" t="s">
        <v>122</v>
      </c>
    </row>
    <row r="14" s="1" customFormat="1" spans="1:15">
      <c r="A14" s="1" t="s">
        <v>15</v>
      </c>
      <c r="B14" s="1" t="s">
        <v>123</v>
      </c>
      <c r="C14" s="1" t="s">
        <v>17</v>
      </c>
      <c r="F14" s="1" t="s">
        <v>106</v>
      </c>
      <c r="G14" s="1" t="e">
        <f>-phile</f>
        <v>#NAME?</v>
      </c>
      <c r="I14" s="1" t="s">
        <v>124</v>
      </c>
      <c r="J14" s="1" t="s">
        <v>125</v>
      </c>
      <c r="K14" s="1" t="s">
        <v>126</v>
      </c>
      <c r="L14" s="1" t="s">
        <v>127</v>
      </c>
      <c r="M14" s="1" t="s">
        <v>128</v>
      </c>
      <c r="N14" s="1" t="s">
        <v>129</v>
      </c>
      <c r="O14" s="1" t="s">
        <v>130</v>
      </c>
    </row>
    <row r="15" s="1" customFormat="1" spans="1:15">
      <c r="A15" s="1" t="s">
        <v>15</v>
      </c>
      <c r="B15" s="1" t="s">
        <v>131</v>
      </c>
      <c r="C15" s="1" t="s">
        <v>17</v>
      </c>
      <c r="F15" s="1" t="s">
        <v>106</v>
      </c>
      <c r="G15" s="1" t="s">
        <v>132</v>
      </c>
      <c r="I15" s="1" t="s">
        <v>133</v>
      </c>
      <c r="J15" s="1" t="s">
        <v>134</v>
      </c>
      <c r="K15" s="1" t="s">
        <v>135</v>
      </c>
      <c r="L15" s="1" t="s">
        <v>136</v>
      </c>
      <c r="M15" s="1" t="s">
        <v>137</v>
      </c>
      <c r="N15" s="1" t="s">
        <v>138</v>
      </c>
      <c r="O15" s="1" t="s">
        <v>139</v>
      </c>
    </row>
    <row r="16" s="1" customFormat="1" spans="1:15">
      <c r="A16" s="1" t="s">
        <v>15</v>
      </c>
      <c r="B16" s="1" t="s">
        <v>140</v>
      </c>
      <c r="C16" s="1" t="s">
        <v>17</v>
      </c>
      <c r="F16" s="1" t="s">
        <v>106</v>
      </c>
      <c r="G16" s="1" t="e">
        <f>-lith</f>
        <v>#NAME?</v>
      </c>
      <c r="I16" s="1" t="s">
        <v>141</v>
      </c>
      <c r="J16" s="1" t="s">
        <v>142</v>
      </c>
      <c r="K16" s="1" t="s">
        <v>143</v>
      </c>
      <c r="L16" s="1" t="s">
        <v>144</v>
      </c>
      <c r="M16" s="1" t="s">
        <v>145</v>
      </c>
      <c r="N16" s="1" t="s">
        <v>146</v>
      </c>
      <c r="O16" s="1" t="s">
        <v>147</v>
      </c>
    </row>
    <row r="17" s="1" customFormat="1" spans="1:15">
      <c r="A17" s="1" t="s">
        <v>15</v>
      </c>
      <c r="B17" s="1" t="s">
        <v>148</v>
      </c>
      <c r="C17" s="1" t="s">
        <v>149</v>
      </c>
      <c r="F17" s="1" t="s">
        <v>106</v>
      </c>
      <c r="G17" s="1" t="s">
        <v>150</v>
      </c>
      <c r="H17" s="1" t="e">
        <f>-ic</f>
        <v>#NAME?</v>
      </c>
      <c r="I17" s="1" t="s">
        <v>151</v>
      </c>
      <c r="J17" s="1" t="s">
        <v>152</v>
      </c>
      <c r="K17" s="1" t="s">
        <v>153</v>
      </c>
      <c r="L17" s="1" t="s">
        <v>154</v>
      </c>
      <c r="M17" s="1" t="s">
        <v>155</v>
      </c>
      <c r="N17" s="1" t="s">
        <v>156</v>
      </c>
      <c r="O17" s="1" t="s">
        <v>157</v>
      </c>
    </row>
    <row r="18" s="1" customFormat="1" spans="1:15">
      <c r="A18" s="1" t="s">
        <v>15</v>
      </c>
      <c r="B18" s="1" t="s">
        <v>158</v>
      </c>
      <c r="C18" s="1" t="s">
        <v>17</v>
      </c>
      <c r="F18" s="1" t="s">
        <v>106</v>
      </c>
      <c r="G18" s="1" t="e">
        <f>-gamy</f>
        <v>#NAME?</v>
      </c>
      <c r="I18" s="1" t="s">
        <v>159</v>
      </c>
      <c r="J18" s="1" t="s">
        <v>160</v>
      </c>
      <c r="K18" s="1" t="s">
        <v>161</v>
      </c>
      <c r="L18" s="1" t="s">
        <v>162</v>
      </c>
      <c r="M18" s="1" t="s">
        <v>163</v>
      </c>
      <c r="N18" s="1" t="s">
        <v>164</v>
      </c>
      <c r="O18" s="1" t="s">
        <v>165</v>
      </c>
    </row>
    <row r="19" s="1" customFormat="1" spans="1:15">
      <c r="A19" s="1" t="s">
        <v>15</v>
      </c>
      <c r="B19" s="1" t="s">
        <v>166</v>
      </c>
      <c r="C19" s="1" t="s">
        <v>149</v>
      </c>
      <c r="F19" s="1" t="s">
        <v>106</v>
      </c>
      <c r="G19" s="1" t="s">
        <v>167</v>
      </c>
      <c r="H19" s="1" t="e">
        <f>-ic</f>
        <v>#NAME?</v>
      </c>
      <c r="I19" s="1" t="s">
        <v>168</v>
      </c>
      <c r="J19" s="1" t="s">
        <v>169</v>
      </c>
      <c r="K19" s="1" t="s">
        <v>170</v>
      </c>
      <c r="L19" s="1" t="s">
        <v>171</v>
      </c>
      <c r="M19" s="1" t="s">
        <v>172</v>
      </c>
      <c r="N19" s="1" t="s">
        <v>173</v>
      </c>
      <c r="O19" s="1" t="s">
        <v>174</v>
      </c>
    </row>
    <row r="20" s="1" customFormat="1" spans="1:15">
      <c r="A20" s="1" t="s">
        <v>15</v>
      </c>
      <c r="B20" s="1" t="s">
        <v>175</v>
      </c>
      <c r="C20" s="1" t="s">
        <v>17</v>
      </c>
      <c r="F20" s="1" t="s">
        <v>106</v>
      </c>
      <c r="G20" s="1" t="e">
        <f>-genesis</f>
        <v>#NAME?</v>
      </c>
      <c r="I20" s="1" t="s">
        <v>176</v>
      </c>
      <c r="J20" s="1" t="s">
        <v>177</v>
      </c>
      <c r="K20" s="1" t="s">
        <v>178</v>
      </c>
      <c r="L20" s="1" t="s">
        <v>179</v>
      </c>
      <c r="M20" s="1" t="s">
        <v>180</v>
      </c>
      <c r="N20" s="1" t="s">
        <v>181</v>
      </c>
      <c r="O20" s="1" t="s">
        <v>182</v>
      </c>
    </row>
    <row r="21" s="1" customFormat="1" spans="1:15">
      <c r="A21" s="1" t="s">
        <v>15</v>
      </c>
      <c r="B21" s="1" t="s">
        <v>183</v>
      </c>
      <c r="C21" s="1" t="s">
        <v>184</v>
      </c>
      <c r="D21" s="1" t="s">
        <v>185</v>
      </c>
      <c r="F21" s="1" t="s">
        <v>106</v>
      </c>
      <c r="G21" s="1" t="s">
        <v>186</v>
      </c>
      <c r="I21" s="1" t="s">
        <v>187</v>
      </c>
      <c r="J21" s="1" t="s">
        <v>134</v>
      </c>
      <c r="K21" s="1" t="s">
        <v>188</v>
      </c>
      <c r="L21" s="1" t="s">
        <v>189</v>
      </c>
      <c r="M21" s="1" t="s">
        <v>190</v>
      </c>
      <c r="N21" s="1" t="s">
        <v>191</v>
      </c>
      <c r="O21" s="1" t="s">
        <v>192</v>
      </c>
    </row>
    <row r="22" s="1" customFormat="1" spans="1:15">
      <c r="A22" s="1" t="s">
        <v>15</v>
      </c>
      <c r="B22" s="1" t="s">
        <v>193</v>
      </c>
      <c r="C22" s="1" t="s">
        <v>17</v>
      </c>
      <c r="F22" s="1" t="s">
        <v>194</v>
      </c>
      <c r="G22" s="1" t="s">
        <v>195</v>
      </c>
      <c r="H22" s="1" t="s">
        <v>196</v>
      </c>
      <c r="I22" s="1" t="s">
        <v>197</v>
      </c>
      <c r="J22" s="1" t="s">
        <v>198</v>
      </c>
      <c r="K22" s="1" t="s">
        <v>199</v>
      </c>
      <c r="L22" s="1" t="s">
        <v>200</v>
      </c>
      <c r="M22" s="1" t="s">
        <v>201</v>
      </c>
      <c r="N22" s="1" t="s">
        <v>202</v>
      </c>
      <c r="O22" s="1" t="s">
        <v>203</v>
      </c>
    </row>
    <row r="23" s="1" customFormat="1" spans="1:15">
      <c r="A23" s="1" t="s">
        <v>15</v>
      </c>
      <c r="B23" s="1" t="s">
        <v>204</v>
      </c>
      <c r="C23" s="1" t="s">
        <v>17</v>
      </c>
      <c r="F23" s="1" t="s">
        <v>205</v>
      </c>
      <c r="G23" s="1" t="s">
        <v>206</v>
      </c>
      <c r="I23" s="1" t="s">
        <v>207</v>
      </c>
      <c r="J23" s="1" t="s">
        <v>208</v>
      </c>
      <c r="K23" s="1" t="s">
        <v>209</v>
      </c>
      <c r="L23" s="1" t="s">
        <v>210</v>
      </c>
      <c r="M23" s="1" t="s">
        <v>211</v>
      </c>
      <c r="N23" s="1" t="s">
        <v>212</v>
      </c>
      <c r="O23" s="1" t="s">
        <v>213</v>
      </c>
    </row>
    <row r="24" s="1" customFormat="1" spans="1:15">
      <c r="A24" s="1" t="s">
        <v>15</v>
      </c>
      <c r="B24" s="1" t="s">
        <v>214</v>
      </c>
      <c r="C24" s="1" t="s">
        <v>17</v>
      </c>
      <c r="F24" s="1" t="s">
        <v>205</v>
      </c>
      <c r="G24" s="1" t="s">
        <v>215</v>
      </c>
      <c r="H24" s="1" t="s">
        <v>216</v>
      </c>
      <c r="I24" s="1" t="s">
        <v>217</v>
      </c>
      <c r="J24" s="1" t="s">
        <v>218</v>
      </c>
      <c r="K24" s="1" t="s">
        <v>219</v>
      </c>
      <c r="L24" s="1" t="s">
        <v>220</v>
      </c>
      <c r="M24" s="1" t="s">
        <v>221</v>
      </c>
      <c r="N24" s="1" t="s">
        <v>222</v>
      </c>
      <c r="O24" s="1" t="s">
        <v>223</v>
      </c>
    </row>
    <row r="25" s="1" customFormat="1" spans="1:15">
      <c r="A25" s="1" t="s">
        <v>15</v>
      </c>
      <c r="B25" s="1" t="s">
        <v>224</v>
      </c>
      <c r="C25" s="1" t="s">
        <v>17</v>
      </c>
      <c r="F25" s="1" t="s">
        <v>205</v>
      </c>
      <c r="G25" s="1" t="s">
        <v>225</v>
      </c>
      <c r="I25" s="1" t="s">
        <v>226</v>
      </c>
      <c r="J25" s="1" t="s">
        <v>227</v>
      </c>
      <c r="K25" s="1" t="s">
        <v>228</v>
      </c>
      <c r="L25" s="1" t="s">
        <v>229</v>
      </c>
      <c r="M25" s="1" t="s">
        <v>230</v>
      </c>
      <c r="N25" s="1" t="s">
        <v>231</v>
      </c>
      <c r="O25" s="1" t="s">
        <v>232</v>
      </c>
    </row>
    <row r="26" s="1" customFormat="1" spans="1:15">
      <c r="A26" s="1" t="s">
        <v>15</v>
      </c>
      <c r="B26" s="1" t="s">
        <v>233</v>
      </c>
      <c r="C26" s="1" t="s">
        <v>17</v>
      </c>
      <c r="F26" s="1" t="s">
        <v>194</v>
      </c>
      <c r="G26" s="1" t="s">
        <v>234</v>
      </c>
      <c r="I26" s="1" t="s">
        <v>235</v>
      </c>
      <c r="J26" s="1" t="s">
        <v>236</v>
      </c>
      <c r="K26" s="1" t="s">
        <v>237</v>
      </c>
      <c r="L26" s="1" t="s">
        <v>238</v>
      </c>
      <c r="M26" s="1" t="s">
        <v>239</v>
      </c>
      <c r="N26" s="1" t="s">
        <v>240</v>
      </c>
      <c r="O26" s="1" t="s">
        <v>241</v>
      </c>
    </row>
    <row r="27" s="1" customFormat="1" spans="1:15">
      <c r="A27" s="1" t="s">
        <v>15</v>
      </c>
      <c r="B27" s="1" t="s">
        <v>242</v>
      </c>
      <c r="C27" s="1" t="s">
        <v>149</v>
      </c>
      <c r="F27" s="1" t="s">
        <v>205</v>
      </c>
      <c r="G27" s="1" t="s">
        <v>243</v>
      </c>
      <c r="I27" s="1" t="s">
        <v>244</v>
      </c>
      <c r="J27" s="1" t="s">
        <v>245</v>
      </c>
      <c r="K27" s="1" t="s">
        <v>246</v>
      </c>
      <c r="L27" s="1" t="s">
        <v>247</v>
      </c>
      <c r="M27" s="1" t="s">
        <v>248</v>
      </c>
      <c r="N27" s="1" t="s">
        <v>249</v>
      </c>
      <c r="O27" s="1" t="s">
        <v>250</v>
      </c>
    </row>
    <row r="28" s="1" customFormat="1" spans="1:15">
      <c r="A28" s="1" t="s">
        <v>15</v>
      </c>
      <c r="B28" s="1" t="s">
        <v>251</v>
      </c>
      <c r="C28" s="1" t="s">
        <v>149</v>
      </c>
      <c r="F28" s="1" t="s">
        <v>194</v>
      </c>
      <c r="G28" s="1" t="s">
        <v>252</v>
      </c>
      <c r="H28" s="1" t="s">
        <v>253</v>
      </c>
      <c r="I28" s="1" t="s">
        <v>254</v>
      </c>
      <c r="J28" s="1" t="s">
        <v>255</v>
      </c>
      <c r="K28" s="1" t="s">
        <v>256</v>
      </c>
      <c r="L28" s="1" t="s">
        <v>257</v>
      </c>
      <c r="M28" s="1" t="s">
        <v>258</v>
      </c>
      <c r="N28" s="1" t="s">
        <v>259</v>
      </c>
      <c r="O28" s="1" t="s">
        <v>260</v>
      </c>
    </row>
    <row r="29" s="1" customFormat="1" spans="1:15">
      <c r="A29" s="1" t="s">
        <v>15</v>
      </c>
      <c r="B29" s="1" t="s">
        <v>261</v>
      </c>
      <c r="C29" s="1" t="s">
        <v>17</v>
      </c>
      <c r="F29" s="1" t="s">
        <v>194</v>
      </c>
      <c r="G29" s="1" t="s">
        <v>262</v>
      </c>
      <c r="H29" s="1" t="s">
        <v>263</v>
      </c>
      <c r="I29" s="1" t="s">
        <v>264</v>
      </c>
      <c r="J29" s="1" t="s">
        <v>265</v>
      </c>
      <c r="K29" s="1" t="s">
        <v>266</v>
      </c>
      <c r="L29" s="1" t="s">
        <v>267</v>
      </c>
      <c r="M29" s="1" t="s">
        <v>268</v>
      </c>
      <c r="N29" s="1" t="s">
        <v>269</v>
      </c>
      <c r="O29" s="1" t="s">
        <v>270</v>
      </c>
    </row>
    <row r="30" s="1" customFormat="1" spans="1:15">
      <c r="A30" s="1" t="s">
        <v>15</v>
      </c>
      <c r="B30" s="1" t="s">
        <v>271</v>
      </c>
      <c r="C30" s="1" t="s">
        <v>17</v>
      </c>
      <c r="F30" s="1" t="s">
        <v>194</v>
      </c>
      <c r="G30" s="1" t="s">
        <v>272</v>
      </c>
      <c r="I30" s="1" t="s">
        <v>273</v>
      </c>
      <c r="J30" s="1" t="s">
        <v>274</v>
      </c>
      <c r="K30" s="1" t="s">
        <v>275</v>
      </c>
      <c r="L30" s="1" t="s">
        <v>276</v>
      </c>
      <c r="M30" s="1" t="s">
        <v>277</v>
      </c>
      <c r="N30" s="1" t="s">
        <v>278</v>
      </c>
      <c r="O30" s="1" t="s">
        <v>279</v>
      </c>
    </row>
    <row r="31" s="1" customFormat="1" spans="1:15">
      <c r="A31" s="1" t="s">
        <v>15</v>
      </c>
      <c r="B31" s="1" t="s">
        <v>280</v>
      </c>
      <c r="C31" s="1" t="s">
        <v>149</v>
      </c>
      <c r="F31" s="1" t="s">
        <v>194</v>
      </c>
      <c r="G31" s="1" t="s">
        <v>281</v>
      </c>
      <c r="H31" s="1" t="s">
        <v>253</v>
      </c>
      <c r="I31" s="1" t="s">
        <v>282</v>
      </c>
      <c r="J31" s="1" t="s">
        <v>283</v>
      </c>
      <c r="K31" s="1" t="s">
        <v>284</v>
      </c>
      <c r="L31" s="1" t="s">
        <v>285</v>
      </c>
      <c r="M31" s="1" t="s">
        <v>286</v>
      </c>
      <c r="N31" s="1" t="s">
        <v>287</v>
      </c>
      <c r="O31" s="1" t="s">
        <v>288</v>
      </c>
    </row>
    <row r="32" s="1" customFormat="1" spans="1:15">
      <c r="A32" s="1" t="s">
        <v>15</v>
      </c>
      <c r="B32" s="1" t="s">
        <v>289</v>
      </c>
      <c r="C32" s="1" t="s">
        <v>290</v>
      </c>
      <c r="D32" s="1" t="s">
        <v>291</v>
      </c>
      <c r="F32" s="1" t="s">
        <v>292</v>
      </c>
      <c r="I32" s="1" t="s">
        <v>293</v>
      </c>
      <c r="J32" s="1" t="s">
        <v>294</v>
      </c>
      <c r="K32" s="1" t="s">
        <v>295</v>
      </c>
      <c r="L32" s="1" t="s">
        <v>296</v>
      </c>
      <c r="M32" s="1" t="s">
        <v>297</v>
      </c>
      <c r="N32" s="1" t="s">
        <v>298</v>
      </c>
      <c r="O32" s="1" t="s">
        <v>299</v>
      </c>
    </row>
    <row r="33" s="1" customFormat="1" spans="1:15">
      <c r="A33" s="1" t="s">
        <v>15</v>
      </c>
      <c r="B33" s="1" t="s">
        <v>300</v>
      </c>
      <c r="C33" s="1" t="s">
        <v>290</v>
      </c>
      <c r="D33" s="1" t="s">
        <v>291</v>
      </c>
      <c r="F33" s="1" t="s">
        <v>301</v>
      </c>
      <c r="I33" s="1" t="s">
        <v>302</v>
      </c>
      <c r="J33" s="1" t="s">
        <v>303</v>
      </c>
      <c r="K33" s="1" t="s">
        <v>304</v>
      </c>
      <c r="L33" s="1" t="s">
        <v>305</v>
      </c>
      <c r="M33" s="1" t="s">
        <v>306</v>
      </c>
      <c r="N33" s="1" t="s">
        <v>307</v>
      </c>
      <c r="O33" s="1" t="s">
        <v>308</v>
      </c>
    </row>
    <row r="34" s="1" customFormat="1" spans="1:15">
      <c r="A34" s="1" t="s">
        <v>15</v>
      </c>
      <c r="B34" s="1" t="s">
        <v>309</v>
      </c>
      <c r="C34" s="1" t="s">
        <v>290</v>
      </c>
      <c r="D34" s="1" t="s">
        <v>291</v>
      </c>
      <c r="F34" s="1" t="s">
        <v>310</v>
      </c>
      <c r="I34" s="1" t="s">
        <v>311</v>
      </c>
      <c r="J34" s="1" t="s">
        <v>312</v>
      </c>
      <c r="K34" s="1" t="s">
        <v>313</v>
      </c>
      <c r="L34" s="1" t="s">
        <v>314</v>
      </c>
      <c r="M34" s="1" t="s">
        <v>315</v>
      </c>
      <c r="N34" s="1" t="s">
        <v>316</v>
      </c>
      <c r="O34" s="1" t="s">
        <v>317</v>
      </c>
    </row>
    <row r="35" s="1" customFormat="1" spans="1:15">
      <c r="A35" s="1" t="s">
        <v>15</v>
      </c>
      <c r="B35" s="1" t="s">
        <v>318</v>
      </c>
      <c r="C35" s="1" t="s">
        <v>17</v>
      </c>
      <c r="D35" s="1" t="s">
        <v>291</v>
      </c>
      <c r="F35" s="1" t="s">
        <v>292</v>
      </c>
      <c r="G35" s="1" t="e">
        <f>-al</f>
        <v>#NAME?</v>
      </c>
      <c r="I35" s="1" t="s">
        <v>319</v>
      </c>
      <c r="J35" s="1" t="s">
        <v>320</v>
      </c>
      <c r="K35" s="1" t="s">
        <v>321</v>
      </c>
      <c r="L35" s="1" t="s">
        <v>322</v>
      </c>
      <c r="M35" s="1" t="s">
        <v>323</v>
      </c>
      <c r="N35" s="1" t="s">
        <v>324</v>
      </c>
      <c r="O35" s="1" t="s">
        <v>325</v>
      </c>
    </row>
    <row r="36" s="1" customFormat="1" spans="1:15">
      <c r="A36" s="1" t="s">
        <v>15</v>
      </c>
      <c r="B36" s="1" t="s">
        <v>326</v>
      </c>
      <c r="C36" s="1" t="s">
        <v>327</v>
      </c>
      <c r="D36" s="1" t="s">
        <v>291</v>
      </c>
      <c r="F36" s="1" t="s">
        <v>328</v>
      </c>
      <c r="I36" s="1" t="s">
        <v>329</v>
      </c>
      <c r="J36" s="1" t="s">
        <v>330</v>
      </c>
      <c r="K36" s="1" t="s">
        <v>331</v>
      </c>
      <c r="L36" s="1" t="s">
        <v>332</v>
      </c>
      <c r="M36" s="1" t="s">
        <v>333</v>
      </c>
      <c r="N36" s="1" t="s">
        <v>334</v>
      </c>
      <c r="O36" s="1" t="s">
        <v>335</v>
      </c>
    </row>
    <row r="37" s="1" customFormat="1" spans="1:15">
      <c r="A37" s="1" t="s">
        <v>15</v>
      </c>
      <c r="B37" s="1" t="s">
        <v>336</v>
      </c>
      <c r="C37" s="1" t="s">
        <v>327</v>
      </c>
      <c r="D37" s="1" t="s">
        <v>291</v>
      </c>
      <c r="F37" s="1" t="s">
        <v>337</v>
      </c>
      <c r="I37" s="1" t="s">
        <v>338</v>
      </c>
      <c r="J37" s="1" t="s">
        <v>339</v>
      </c>
      <c r="K37" s="1" t="s">
        <v>340</v>
      </c>
      <c r="L37" s="1" t="s">
        <v>341</v>
      </c>
      <c r="M37" s="1" t="s">
        <v>342</v>
      </c>
      <c r="N37" s="1" t="s">
        <v>343</v>
      </c>
      <c r="O37" s="1" t="s">
        <v>344</v>
      </c>
    </row>
    <row r="38" s="1" customFormat="1" spans="1:15">
      <c r="A38" s="1" t="s">
        <v>15</v>
      </c>
      <c r="B38" s="1" t="s">
        <v>345</v>
      </c>
      <c r="C38" s="1" t="s">
        <v>327</v>
      </c>
      <c r="D38" s="1" t="s">
        <v>346</v>
      </c>
      <c r="E38" s="1" t="s">
        <v>291</v>
      </c>
      <c r="F38" s="1" t="s">
        <v>301</v>
      </c>
      <c r="G38" s="1" t="e">
        <f>-ing</f>
        <v>#NAME?</v>
      </c>
      <c r="I38" s="1" t="s">
        <v>347</v>
      </c>
      <c r="J38" s="1" t="s">
        <v>348</v>
      </c>
      <c r="K38" s="1" t="s">
        <v>349</v>
      </c>
      <c r="L38" s="1" t="s">
        <v>350</v>
      </c>
      <c r="M38" s="1" t="s">
        <v>351</v>
      </c>
      <c r="N38" s="1" t="s">
        <v>352</v>
      </c>
      <c r="O38" s="1" t="s">
        <v>353</v>
      </c>
    </row>
    <row r="39" s="1" customFormat="1" spans="1:15">
      <c r="A39" s="1" t="s">
        <v>15</v>
      </c>
      <c r="B39" s="1" t="s">
        <v>354</v>
      </c>
      <c r="C39" s="1" t="s">
        <v>149</v>
      </c>
      <c r="D39" s="1" t="s">
        <v>291</v>
      </c>
      <c r="F39" s="1" t="s">
        <v>292</v>
      </c>
      <c r="G39" s="1" t="e">
        <f>-_xleta.n</f>
        <v>#VALUE!</v>
      </c>
      <c r="I39" s="1" t="s">
        <v>355</v>
      </c>
      <c r="J39" s="1" t="s">
        <v>356</v>
      </c>
      <c r="K39" s="1" t="s">
        <v>357</v>
      </c>
      <c r="L39" s="1" t="s">
        <v>358</v>
      </c>
      <c r="M39" s="1" t="s">
        <v>359</v>
      </c>
      <c r="N39" s="1" t="s">
        <v>360</v>
      </c>
      <c r="O39" s="1" t="s">
        <v>361</v>
      </c>
    </row>
    <row r="40" s="1" customFormat="1" spans="1:15">
      <c r="A40" s="1" t="s">
        <v>15</v>
      </c>
      <c r="B40" s="1" t="s">
        <v>362</v>
      </c>
      <c r="C40" s="1" t="s">
        <v>17</v>
      </c>
      <c r="D40" s="1" t="s">
        <v>291</v>
      </c>
      <c r="F40" s="1" t="s">
        <v>310</v>
      </c>
      <c r="G40" s="1" t="e">
        <f>-ing</f>
        <v>#NAME?</v>
      </c>
      <c r="I40" s="1" t="s">
        <v>363</v>
      </c>
      <c r="J40" s="1" t="s">
        <v>364</v>
      </c>
      <c r="K40" s="1" t="s">
        <v>365</v>
      </c>
      <c r="L40" s="1" t="s">
        <v>366</v>
      </c>
      <c r="M40" s="1" t="s">
        <v>367</v>
      </c>
      <c r="N40" s="1" t="s">
        <v>368</v>
      </c>
      <c r="O40" s="1" t="s">
        <v>369</v>
      </c>
    </row>
    <row r="41" s="1" customFormat="1" spans="1:15">
      <c r="A41" s="1" t="s">
        <v>15</v>
      </c>
      <c r="B41" s="1" t="s">
        <v>370</v>
      </c>
      <c r="C41" s="1" t="s">
        <v>17</v>
      </c>
      <c r="D41" s="1" t="s">
        <v>291</v>
      </c>
      <c r="F41" s="1" t="s">
        <v>301</v>
      </c>
      <c r="G41" s="1" t="e">
        <f>-er</f>
        <v>#NAME?</v>
      </c>
      <c r="I41" s="1" t="s">
        <v>371</v>
      </c>
      <c r="J41" s="1" t="s">
        <v>372</v>
      </c>
      <c r="K41" s="1" t="s">
        <v>373</v>
      </c>
      <c r="L41" s="1" t="s">
        <v>374</v>
      </c>
      <c r="M41" s="1" t="s">
        <v>375</v>
      </c>
      <c r="N41" s="1" t="s">
        <v>376</v>
      </c>
      <c r="O41" s="1" t="s">
        <v>377</v>
      </c>
    </row>
    <row r="42" s="1" customFormat="1" spans="1:15">
      <c r="A42" s="1" t="s">
        <v>15</v>
      </c>
      <c r="B42" s="1" t="s">
        <v>378</v>
      </c>
      <c r="C42" s="1" t="s">
        <v>290</v>
      </c>
      <c r="D42" s="1" t="s">
        <v>379</v>
      </c>
      <c r="F42" s="1" t="s">
        <v>380</v>
      </c>
      <c r="G42" s="1" t="e">
        <f>-e</f>
        <v>#NAME?</v>
      </c>
      <c r="I42" s="1" t="s">
        <v>381</v>
      </c>
      <c r="J42" s="1" t="s">
        <v>382</v>
      </c>
      <c r="K42" s="1" t="s">
        <v>383</v>
      </c>
      <c r="L42" s="1" t="s">
        <v>384</v>
      </c>
      <c r="M42" s="1" t="s">
        <v>385</v>
      </c>
      <c r="N42" s="1" t="s">
        <v>386</v>
      </c>
      <c r="O42" s="1" t="s">
        <v>387</v>
      </c>
    </row>
    <row r="43" s="1" customFormat="1" spans="1:15">
      <c r="A43" s="1" t="s">
        <v>15</v>
      </c>
      <c r="B43" s="1" t="s">
        <v>388</v>
      </c>
      <c r="C43" s="1" t="s">
        <v>290</v>
      </c>
      <c r="D43" s="1" t="s">
        <v>389</v>
      </c>
      <c r="F43" s="1" t="s">
        <v>380</v>
      </c>
      <c r="G43" s="1" t="e">
        <f>-e</f>
        <v>#NAME?</v>
      </c>
      <c r="I43" s="1" t="s">
        <v>390</v>
      </c>
      <c r="J43" s="1" t="s">
        <v>391</v>
      </c>
      <c r="K43" s="1" t="s">
        <v>392</v>
      </c>
      <c r="L43" s="1" t="s">
        <v>393</v>
      </c>
      <c r="M43" s="1" t="s">
        <v>394</v>
      </c>
      <c r="N43" s="1" t="s">
        <v>395</v>
      </c>
      <c r="O43" s="1" t="s">
        <v>396</v>
      </c>
    </row>
    <row r="44" s="1" customFormat="1" spans="1:15">
      <c r="A44" s="1" t="s">
        <v>15</v>
      </c>
      <c r="B44" s="1" t="s">
        <v>397</v>
      </c>
      <c r="C44" s="1" t="s">
        <v>290</v>
      </c>
      <c r="D44" s="1" t="s">
        <v>398</v>
      </c>
      <c r="F44" s="1" t="s">
        <v>380</v>
      </c>
      <c r="G44" s="1" t="e">
        <f>-e</f>
        <v>#NAME?</v>
      </c>
      <c r="I44" s="1" t="s">
        <v>399</v>
      </c>
      <c r="J44" s="1" t="s">
        <v>400</v>
      </c>
      <c r="K44" s="1" t="s">
        <v>401</v>
      </c>
      <c r="L44" s="1" t="s">
        <v>402</v>
      </c>
      <c r="M44" s="1" t="s">
        <v>403</v>
      </c>
      <c r="N44" s="1" t="s">
        <v>404</v>
      </c>
      <c r="O44" s="1" t="s">
        <v>405</v>
      </c>
    </row>
    <row r="45" s="1" customFormat="1" spans="1:15">
      <c r="A45" s="1" t="s">
        <v>15</v>
      </c>
      <c r="B45" s="1" t="s">
        <v>406</v>
      </c>
      <c r="C45" s="1" t="s">
        <v>17</v>
      </c>
      <c r="D45" s="1" t="s">
        <v>398</v>
      </c>
      <c r="F45" s="1" t="s">
        <v>407</v>
      </c>
      <c r="G45" s="1" t="e">
        <f>-tion</f>
        <v>#NAME?</v>
      </c>
      <c r="I45" s="1" t="s">
        <v>408</v>
      </c>
      <c r="J45" s="1" t="s">
        <v>409</v>
      </c>
      <c r="K45" s="1" t="s">
        <v>410</v>
      </c>
      <c r="L45" s="1" t="s">
        <v>411</v>
      </c>
      <c r="M45" s="1" t="s">
        <v>412</v>
      </c>
      <c r="N45" s="1" t="s">
        <v>413</v>
      </c>
      <c r="O45" s="1" t="s">
        <v>414</v>
      </c>
    </row>
    <row r="46" s="1" customFormat="1" spans="1:15">
      <c r="A46" s="1" t="s">
        <v>15</v>
      </c>
      <c r="B46" s="1" t="s">
        <v>415</v>
      </c>
      <c r="C46" s="1" t="s">
        <v>17</v>
      </c>
      <c r="F46" s="1" t="s">
        <v>407</v>
      </c>
      <c r="G46" s="1" t="e">
        <f>-me</f>
        <v>#NAME?</v>
      </c>
      <c r="I46" s="1" t="s">
        <v>416</v>
      </c>
      <c r="J46" s="1" t="s">
        <v>417</v>
      </c>
      <c r="K46" s="1" t="s">
        <v>418</v>
      </c>
      <c r="L46" s="1" t="s">
        <v>419</v>
      </c>
      <c r="M46" s="1" t="s">
        <v>420</v>
      </c>
      <c r="N46" s="1" t="s">
        <v>421</v>
      </c>
      <c r="O46" s="1" t="s">
        <v>422</v>
      </c>
    </row>
    <row r="47" s="1" customFormat="1" spans="1:15">
      <c r="A47" s="1" t="s">
        <v>15</v>
      </c>
      <c r="B47" s="1" t="s">
        <v>423</v>
      </c>
      <c r="C47" s="1" t="s">
        <v>17</v>
      </c>
      <c r="D47" s="1" t="s">
        <v>389</v>
      </c>
      <c r="F47" s="1" t="s">
        <v>407</v>
      </c>
      <c r="G47" s="1" t="e">
        <f>-tion</f>
        <v>#NAME?</v>
      </c>
      <c r="I47" s="1" t="s">
        <v>424</v>
      </c>
      <c r="J47" s="1" t="s">
        <v>425</v>
      </c>
      <c r="K47" s="1" t="s">
        <v>426</v>
      </c>
      <c r="L47" s="1" t="s">
        <v>427</v>
      </c>
      <c r="M47" s="1" t="s">
        <v>428</v>
      </c>
      <c r="N47" s="1" t="s">
        <v>429</v>
      </c>
      <c r="O47" s="1" t="s">
        <v>430</v>
      </c>
    </row>
    <row r="48" s="1" customFormat="1" spans="1:15">
      <c r="A48" s="1" t="s">
        <v>15</v>
      </c>
      <c r="B48" s="1" t="s">
        <v>431</v>
      </c>
      <c r="C48" s="1" t="s">
        <v>149</v>
      </c>
      <c r="D48" s="1" t="s">
        <v>432</v>
      </c>
      <c r="F48" s="1" t="s">
        <v>407</v>
      </c>
      <c r="G48" s="1" t="e">
        <f>-ted</f>
        <v>#NAME?</v>
      </c>
      <c r="I48" s="1" t="s">
        <v>433</v>
      </c>
      <c r="J48" s="1" t="s">
        <v>434</v>
      </c>
      <c r="K48" s="1" t="s">
        <v>435</v>
      </c>
      <c r="L48" s="1" t="s">
        <v>436</v>
      </c>
      <c r="M48" s="1" t="s">
        <v>437</v>
      </c>
      <c r="N48" s="1" t="s">
        <v>438</v>
      </c>
      <c r="O48" s="1" t="s">
        <v>439</v>
      </c>
    </row>
    <row r="49" s="1" customFormat="1" spans="1:15">
      <c r="A49" s="1" t="s">
        <v>15</v>
      </c>
      <c r="B49" s="1" t="s">
        <v>440</v>
      </c>
      <c r="C49" s="1" t="s">
        <v>17</v>
      </c>
      <c r="D49" s="1" t="s">
        <v>398</v>
      </c>
      <c r="F49" s="1" t="s">
        <v>380</v>
      </c>
      <c r="G49" s="1" t="e">
        <f>-er</f>
        <v>#NAME?</v>
      </c>
      <c r="I49" s="1" t="s">
        <v>441</v>
      </c>
      <c r="J49" s="1" t="s">
        <v>442</v>
      </c>
      <c r="K49" s="1" t="s">
        <v>443</v>
      </c>
      <c r="L49" s="1" t="s">
        <v>444</v>
      </c>
      <c r="M49" s="1" t="s">
        <v>445</v>
      </c>
      <c r="N49" s="1" t="s">
        <v>446</v>
      </c>
      <c r="O49" s="1" t="s">
        <v>447</v>
      </c>
    </row>
    <row r="50" s="1" customFormat="1" spans="1:15">
      <c r="A50" s="1" t="s">
        <v>15</v>
      </c>
      <c r="B50" s="1" t="s">
        <v>448</v>
      </c>
      <c r="C50" s="1" t="s">
        <v>149</v>
      </c>
      <c r="F50" s="1" t="s">
        <v>407</v>
      </c>
      <c r="G50" s="1" t="e">
        <f>-ble</f>
        <v>#NAME?</v>
      </c>
      <c r="I50" s="1" t="s">
        <v>449</v>
      </c>
      <c r="J50" s="1" t="s">
        <v>450</v>
      </c>
      <c r="K50" s="1" t="s">
        <v>451</v>
      </c>
      <c r="L50" s="1" t="s">
        <v>452</v>
      </c>
      <c r="M50" s="1" t="s">
        <v>453</v>
      </c>
      <c r="N50" s="1" t="s">
        <v>454</v>
      </c>
      <c r="O50" s="1" t="s">
        <v>455</v>
      </c>
    </row>
    <row r="51" s="1" customFormat="1" spans="1:15">
      <c r="A51" s="1" t="s">
        <v>15</v>
      </c>
      <c r="B51" s="1" t="s">
        <v>456</v>
      </c>
      <c r="C51" s="1" t="s">
        <v>17</v>
      </c>
      <c r="D51" s="1" t="s">
        <v>379</v>
      </c>
      <c r="F51" s="1" t="s">
        <v>380</v>
      </c>
      <c r="G51" s="1" t="e">
        <f>-e</f>
        <v>#NAME?</v>
      </c>
      <c r="H51" s="1" t="e">
        <f>-ment</f>
        <v>#NAME?</v>
      </c>
      <c r="I51" s="1" t="s">
        <v>457</v>
      </c>
      <c r="J51" s="1" t="s">
        <v>458</v>
      </c>
      <c r="K51" s="1" t="s">
        <v>459</v>
      </c>
      <c r="L51" s="1" t="s">
        <v>460</v>
      </c>
      <c r="M51" s="1" t="s">
        <v>461</v>
      </c>
      <c r="N51" s="1" t="s">
        <v>462</v>
      </c>
      <c r="O51" s="1" t="s">
        <v>463</v>
      </c>
    </row>
    <row r="52" s="1" customFormat="1" spans="1:15">
      <c r="A52" s="1" t="s">
        <v>15</v>
      </c>
      <c r="B52" s="1" t="s">
        <v>464</v>
      </c>
      <c r="C52" s="1" t="s">
        <v>149</v>
      </c>
      <c r="F52" s="1" t="s">
        <v>465</v>
      </c>
      <c r="G52" s="1" t="e">
        <f>-acious</f>
        <v>#NAME?</v>
      </c>
      <c r="I52" s="1" t="s">
        <v>466</v>
      </c>
      <c r="J52" s="1" t="s">
        <v>467</v>
      </c>
      <c r="K52" s="1" t="s">
        <v>468</v>
      </c>
      <c r="L52" s="1" t="s">
        <v>469</v>
      </c>
      <c r="M52" s="1" t="s">
        <v>470</v>
      </c>
      <c r="N52" s="1" t="s">
        <v>471</v>
      </c>
      <c r="O52" s="1" t="s">
        <v>472</v>
      </c>
    </row>
    <row r="53" s="1" customFormat="1" spans="1:15">
      <c r="A53" s="1" t="s">
        <v>15</v>
      </c>
      <c r="B53" s="1" t="s">
        <v>473</v>
      </c>
      <c r="C53" s="1" t="s">
        <v>290</v>
      </c>
      <c r="D53" s="1" t="s">
        <v>474</v>
      </c>
      <c r="F53" s="1" t="s">
        <v>475</v>
      </c>
      <c r="I53" s="1" t="s">
        <v>476</v>
      </c>
      <c r="J53" s="1" t="s">
        <v>477</v>
      </c>
      <c r="K53" s="1" t="s">
        <v>478</v>
      </c>
      <c r="L53" s="1" t="s">
        <v>479</v>
      </c>
      <c r="M53" s="1" t="s">
        <v>480</v>
      </c>
      <c r="N53" s="1" t="s">
        <v>481</v>
      </c>
      <c r="O53" s="1" t="s">
        <v>482</v>
      </c>
    </row>
    <row r="54" s="1" customFormat="1" spans="1:15">
      <c r="A54" s="1" t="s">
        <v>15</v>
      </c>
      <c r="B54" s="1" t="s">
        <v>483</v>
      </c>
      <c r="C54" s="1" t="s">
        <v>17</v>
      </c>
      <c r="D54" s="1" t="s">
        <v>484</v>
      </c>
      <c r="F54" s="1" t="s">
        <v>465</v>
      </c>
      <c r="G54" s="1" t="e">
        <f>-e</f>
        <v>#NAME?</v>
      </c>
      <c r="I54" s="1" t="s">
        <v>485</v>
      </c>
      <c r="J54" s="1" t="s">
        <v>486</v>
      </c>
      <c r="K54" s="1" t="s">
        <v>487</v>
      </c>
      <c r="L54" s="1" t="s">
        <v>488</v>
      </c>
      <c r="M54" s="1" t="s">
        <v>489</v>
      </c>
      <c r="N54" s="1" t="s">
        <v>490</v>
      </c>
      <c r="O54" s="1" t="s">
        <v>491</v>
      </c>
    </row>
    <row r="55" s="1" customFormat="1" spans="1:15">
      <c r="A55" s="1" t="s">
        <v>15</v>
      </c>
      <c r="B55" s="1" t="s">
        <v>492</v>
      </c>
      <c r="C55" s="1" t="s">
        <v>17</v>
      </c>
      <c r="D55" s="1" t="s">
        <v>493</v>
      </c>
      <c r="F55" s="1" t="s">
        <v>465</v>
      </c>
      <c r="G55" s="1" t="e">
        <f>-e</f>
        <v>#NAME?</v>
      </c>
      <c r="I55" s="1" t="s">
        <v>494</v>
      </c>
      <c r="J55" s="1" t="s">
        <v>495</v>
      </c>
      <c r="K55" s="1" t="s">
        <v>496</v>
      </c>
      <c r="L55" s="1" t="s">
        <v>497</v>
      </c>
      <c r="M55" s="1" t="s">
        <v>498</v>
      </c>
      <c r="N55" s="1" t="s">
        <v>499</v>
      </c>
      <c r="O55" s="1" t="s">
        <v>500</v>
      </c>
    </row>
    <row r="56" s="1" customFormat="1" spans="1:15">
      <c r="A56" s="1" t="s">
        <v>15</v>
      </c>
      <c r="B56" s="1" t="s">
        <v>501</v>
      </c>
      <c r="C56" s="1" t="s">
        <v>17</v>
      </c>
      <c r="D56" s="1" t="s">
        <v>502</v>
      </c>
      <c r="F56" s="1" t="s">
        <v>465</v>
      </c>
      <c r="G56" s="1" t="e">
        <f>-e</f>
        <v>#NAME?</v>
      </c>
      <c r="I56" s="1" t="s">
        <v>503</v>
      </c>
      <c r="J56" s="1" t="s">
        <v>504</v>
      </c>
      <c r="K56" s="1" t="s">
        <v>505</v>
      </c>
      <c r="L56" s="1" t="s">
        <v>506</v>
      </c>
      <c r="M56" s="1" t="s">
        <v>507</v>
      </c>
      <c r="N56" s="1" t="s">
        <v>508</v>
      </c>
      <c r="O56" s="1" t="s">
        <v>509</v>
      </c>
    </row>
    <row r="57" s="1" customFormat="1" spans="1:15">
      <c r="A57" s="1" t="s">
        <v>15</v>
      </c>
      <c r="B57" s="1" t="s">
        <v>510</v>
      </c>
      <c r="C57" s="1" t="s">
        <v>149</v>
      </c>
      <c r="D57" s="1" t="s">
        <v>511</v>
      </c>
      <c r="F57" s="1" t="s">
        <v>465</v>
      </c>
      <c r="G57" s="1" t="e">
        <f>-ous</f>
        <v>#NAME?</v>
      </c>
      <c r="I57" s="1" t="s">
        <v>512</v>
      </c>
      <c r="J57" s="1" t="s">
        <v>513</v>
      </c>
      <c r="K57" s="1" t="s">
        <v>514</v>
      </c>
      <c r="L57" s="1" t="s">
        <v>515</v>
      </c>
      <c r="M57" s="1" t="s">
        <v>516</v>
      </c>
      <c r="N57" s="1" t="s">
        <v>517</v>
      </c>
      <c r="O57" s="1" t="s">
        <v>518</v>
      </c>
    </row>
    <row r="58" s="1" customFormat="1" spans="1:15">
      <c r="A58" s="1" t="s">
        <v>15</v>
      </c>
      <c r="B58" s="1" t="s">
        <v>519</v>
      </c>
      <c r="C58" s="1" t="s">
        <v>17</v>
      </c>
      <c r="F58" s="1" t="s">
        <v>465</v>
      </c>
      <c r="G58" s="1" t="e">
        <f>-acity</f>
        <v>#NAME?</v>
      </c>
      <c r="I58" s="1" t="s">
        <v>520</v>
      </c>
      <c r="J58" s="1" t="s">
        <v>521</v>
      </c>
      <c r="K58" s="1" t="s">
        <v>522</v>
      </c>
      <c r="L58" s="1" t="s">
        <v>523</v>
      </c>
      <c r="M58" s="1" t="s">
        <v>524</v>
      </c>
      <c r="N58" s="1" t="s">
        <v>525</v>
      </c>
      <c r="O58" s="1" t="s">
        <v>526</v>
      </c>
    </row>
    <row r="59" s="1" customFormat="1" spans="1:15">
      <c r="A59" s="1" t="s">
        <v>15</v>
      </c>
      <c r="B59" s="1" t="s">
        <v>527</v>
      </c>
      <c r="C59" s="1" t="s">
        <v>149</v>
      </c>
      <c r="D59" s="1" t="s">
        <v>502</v>
      </c>
      <c r="F59" s="1" t="s">
        <v>465</v>
      </c>
      <c r="G59" s="1" t="e">
        <f>-ous</f>
        <v>#NAME?</v>
      </c>
      <c r="I59" s="1" t="s">
        <v>528</v>
      </c>
      <c r="J59" s="1" t="s">
        <v>529</v>
      </c>
      <c r="K59" s="1" t="s">
        <v>530</v>
      </c>
      <c r="L59" s="1" t="s">
        <v>531</v>
      </c>
      <c r="M59" s="1" t="s">
        <v>532</v>
      </c>
      <c r="N59" s="1" t="s">
        <v>533</v>
      </c>
      <c r="O59" s="1" t="s">
        <v>534</v>
      </c>
    </row>
    <row r="60" s="1" customFormat="1" spans="1:15">
      <c r="A60" s="1" t="s">
        <v>15</v>
      </c>
      <c r="B60" s="1" t="s">
        <v>535</v>
      </c>
      <c r="C60" s="1" t="s">
        <v>149</v>
      </c>
      <c r="D60" s="1" t="s">
        <v>536</v>
      </c>
      <c r="F60" s="1" t="s">
        <v>465</v>
      </c>
      <c r="G60" s="1" t="e">
        <f>-ous</f>
        <v>#NAME?</v>
      </c>
      <c r="I60" s="1" t="s">
        <v>537</v>
      </c>
      <c r="J60" s="1" t="s">
        <v>538</v>
      </c>
      <c r="K60" s="1" t="s">
        <v>539</v>
      </c>
      <c r="L60" s="1" t="s">
        <v>540</v>
      </c>
      <c r="M60" s="1" t="s">
        <v>541</v>
      </c>
      <c r="N60" s="1" t="s">
        <v>542</v>
      </c>
      <c r="O60" s="1" t="s">
        <v>543</v>
      </c>
    </row>
    <row r="61" s="1" customFormat="1" spans="1:15">
      <c r="A61" s="1" t="s">
        <v>15</v>
      </c>
      <c r="B61" s="1" t="s">
        <v>544</v>
      </c>
      <c r="C61" s="1" t="s">
        <v>149</v>
      </c>
      <c r="D61" s="1" t="s">
        <v>484</v>
      </c>
      <c r="F61" s="1" t="s">
        <v>465</v>
      </c>
      <c r="G61" s="1" t="e">
        <f>-ous</f>
        <v>#NAME?</v>
      </c>
      <c r="I61" s="1" t="s">
        <v>545</v>
      </c>
      <c r="J61" s="1" t="s">
        <v>546</v>
      </c>
      <c r="K61" s="1" t="s">
        <v>547</v>
      </c>
      <c r="L61" s="1" t="s">
        <v>548</v>
      </c>
      <c r="M61" s="1" t="s">
        <v>549</v>
      </c>
      <c r="N61" s="1" t="s">
        <v>550</v>
      </c>
      <c r="O61" s="1" t="s">
        <v>551</v>
      </c>
    </row>
    <row r="62" s="1" customFormat="1" spans="1:15">
      <c r="A62" s="1" t="s">
        <v>15</v>
      </c>
      <c r="B62" s="1" t="s">
        <v>552</v>
      </c>
      <c r="C62" s="1" t="s">
        <v>149</v>
      </c>
      <c r="F62" s="1" t="s">
        <v>553</v>
      </c>
      <c r="G62" s="1" t="e">
        <f>-al</f>
        <v>#NAME?</v>
      </c>
      <c r="I62" s="1" t="s">
        <v>554</v>
      </c>
      <c r="J62" s="1" t="s">
        <v>555</v>
      </c>
      <c r="K62" s="1" t="s">
        <v>556</v>
      </c>
      <c r="L62" s="1" t="s">
        <v>557</v>
      </c>
      <c r="M62" s="1" t="s">
        <v>558</v>
      </c>
      <c r="N62" s="1" t="s">
        <v>559</v>
      </c>
      <c r="O62" s="1" t="s">
        <v>560</v>
      </c>
    </row>
    <row r="63" s="1" customFormat="1" spans="1:15">
      <c r="A63" s="1" t="s">
        <v>15</v>
      </c>
      <c r="B63" s="1" t="s">
        <v>561</v>
      </c>
      <c r="C63" s="1" t="s">
        <v>17</v>
      </c>
      <c r="F63" s="1" t="s">
        <v>553</v>
      </c>
      <c r="G63" s="1" t="e">
        <f>-amin</f>
        <v>#NAME?</v>
      </c>
      <c r="I63" s="1" t="s">
        <v>562</v>
      </c>
      <c r="J63" s="1" t="s">
        <v>563</v>
      </c>
      <c r="K63" s="1" t="s">
        <v>564</v>
      </c>
      <c r="L63" s="1" t="s">
        <v>565</v>
      </c>
      <c r="M63" s="1" t="s">
        <v>566</v>
      </c>
      <c r="N63" s="1" t="s">
        <v>567</v>
      </c>
      <c r="O63" s="1" t="s">
        <v>568</v>
      </c>
    </row>
    <row r="64" s="1" customFormat="1" spans="1:15">
      <c r="A64" s="1" t="s">
        <v>15</v>
      </c>
      <c r="B64" s="1" t="s">
        <v>569</v>
      </c>
      <c r="C64" s="1" t="s">
        <v>17</v>
      </c>
      <c r="F64" s="1" t="s">
        <v>553</v>
      </c>
      <c r="G64" s="1" t="e">
        <f>-al</f>
        <v>#NAME?</v>
      </c>
      <c r="H64" s="1" t="e">
        <f>-ity</f>
        <v>#NAME?</v>
      </c>
      <c r="I64" s="1" t="s">
        <v>570</v>
      </c>
      <c r="J64" s="1" t="s">
        <v>571</v>
      </c>
      <c r="K64" s="1" t="s">
        <v>572</v>
      </c>
      <c r="L64" s="1" t="s">
        <v>573</v>
      </c>
      <c r="M64" s="1" t="s">
        <v>574</v>
      </c>
      <c r="N64" s="1" t="s">
        <v>575</v>
      </c>
      <c r="O64" s="1" t="s">
        <v>576</v>
      </c>
    </row>
    <row r="65" s="1" customFormat="1" spans="1:15">
      <c r="A65" s="1" t="s">
        <v>15</v>
      </c>
      <c r="B65" s="1" t="s">
        <v>577</v>
      </c>
      <c r="C65" s="1" t="s">
        <v>290</v>
      </c>
      <c r="D65" s="1" t="s">
        <v>398</v>
      </c>
      <c r="F65" s="1" t="s">
        <v>578</v>
      </c>
      <c r="I65" s="1" t="s">
        <v>579</v>
      </c>
      <c r="J65" s="1" t="s">
        <v>580</v>
      </c>
      <c r="K65" s="1" t="s">
        <v>581</v>
      </c>
      <c r="L65" s="1" t="s">
        <v>582</v>
      </c>
      <c r="M65" s="1" t="s">
        <v>583</v>
      </c>
      <c r="N65" s="1" t="s">
        <v>584</v>
      </c>
      <c r="O65" s="1" t="s">
        <v>585</v>
      </c>
    </row>
    <row r="66" s="1" customFormat="1" spans="1:15">
      <c r="A66" s="1" t="s">
        <v>15</v>
      </c>
      <c r="B66" s="1" t="s">
        <v>586</v>
      </c>
      <c r="C66" s="1" t="s">
        <v>290</v>
      </c>
      <c r="D66" s="1" t="s">
        <v>587</v>
      </c>
      <c r="F66" s="1" t="s">
        <v>578</v>
      </c>
      <c r="I66" s="1" t="s">
        <v>588</v>
      </c>
      <c r="J66" s="1" t="s">
        <v>589</v>
      </c>
      <c r="K66" s="1" t="s">
        <v>590</v>
      </c>
      <c r="L66" s="1" t="s">
        <v>591</v>
      </c>
      <c r="M66" s="1" t="s">
        <v>592</v>
      </c>
      <c r="N66" s="1" t="s">
        <v>593</v>
      </c>
      <c r="O66" s="1" t="s">
        <v>594</v>
      </c>
    </row>
    <row r="67" s="1" customFormat="1" spans="1:15">
      <c r="A67" s="1" t="s">
        <v>15</v>
      </c>
      <c r="B67" s="1" t="s">
        <v>595</v>
      </c>
      <c r="C67" s="1" t="s">
        <v>149</v>
      </c>
      <c r="F67" s="1" t="s">
        <v>578</v>
      </c>
      <c r="G67" s="1" t="e">
        <f>-id</f>
        <v>#NAME?</v>
      </c>
      <c r="I67" s="1" t="s">
        <v>596</v>
      </c>
      <c r="J67" s="1" t="s">
        <v>597</v>
      </c>
      <c r="K67" s="1" t="s">
        <v>598</v>
      </c>
      <c r="L67" s="1" t="s">
        <v>599</v>
      </c>
      <c r="M67" s="1" t="s">
        <v>600</v>
      </c>
      <c r="N67" s="1" t="s">
        <v>601</v>
      </c>
      <c r="O67" s="1" t="s">
        <v>602</v>
      </c>
    </row>
    <row r="68" s="1" customFormat="1" spans="1:15">
      <c r="A68" s="1" t="s">
        <v>15</v>
      </c>
      <c r="B68" s="1" t="s">
        <v>603</v>
      </c>
      <c r="C68" s="1" t="s">
        <v>17</v>
      </c>
      <c r="D68" s="1" t="s">
        <v>587</v>
      </c>
      <c r="F68" s="1" t="s">
        <v>578</v>
      </c>
      <c r="G68" s="1" t="e">
        <f>-_xleta.or</f>
        <v>#VALUE!</v>
      </c>
      <c r="I68" s="1" t="s">
        <v>604</v>
      </c>
      <c r="J68" s="1" t="s">
        <v>605</v>
      </c>
      <c r="K68" s="1" t="s">
        <v>606</v>
      </c>
      <c r="L68" s="1" t="s">
        <v>607</v>
      </c>
      <c r="M68" s="1" t="s">
        <v>608</v>
      </c>
      <c r="N68" s="1" t="s">
        <v>609</v>
      </c>
      <c r="O68" s="1" t="s">
        <v>610</v>
      </c>
    </row>
    <row r="69" s="1" customFormat="1" spans="1:15">
      <c r="A69" s="1" t="s">
        <v>15</v>
      </c>
      <c r="B69" s="1" t="s">
        <v>611</v>
      </c>
      <c r="C69" s="1" t="s">
        <v>17</v>
      </c>
      <c r="D69" s="1" t="s">
        <v>398</v>
      </c>
      <c r="F69" s="1" t="s">
        <v>578</v>
      </c>
      <c r="G69" s="1" t="e">
        <f>-al</f>
        <v>#NAME?</v>
      </c>
      <c r="I69" s="1" t="s">
        <v>612</v>
      </c>
      <c r="J69" s="1" t="s">
        <v>613</v>
      </c>
      <c r="K69" s="1" t="s">
        <v>614</v>
      </c>
      <c r="L69" s="1" t="s">
        <v>615</v>
      </c>
      <c r="M69" s="1" t="s">
        <v>616</v>
      </c>
      <c r="N69" s="1" t="s">
        <v>617</v>
      </c>
      <c r="O69" s="1" t="s">
        <v>618</v>
      </c>
    </row>
    <row r="70" s="1" customFormat="1" spans="1:15">
      <c r="A70" s="1" t="s">
        <v>15</v>
      </c>
      <c r="B70" s="1" t="s">
        <v>619</v>
      </c>
      <c r="C70" s="1" t="s">
        <v>149</v>
      </c>
      <c r="F70" s="1" t="s">
        <v>578</v>
      </c>
      <c r="G70" s="1" t="e">
        <f>-aci</f>
        <v>#NAME?</v>
      </c>
      <c r="H70" s="1" t="e">
        <f>-ous</f>
        <v>#NAME?</v>
      </c>
      <c r="I70" s="1" t="s">
        <v>620</v>
      </c>
      <c r="J70" s="1" t="s">
        <v>621</v>
      </c>
      <c r="K70" s="1" t="s">
        <v>622</v>
      </c>
      <c r="L70" s="1" t="s">
        <v>623</v>
      </c>
      <c r="M70" s="1" t="s">
        <v>624</v>
      </c>
      <c r="N70" s="1" t="s">
        <v>625</v>
      </c>
      <c r="O70" s="1" t="s">
        <v>626</v>
      </c>
    </row>
    <row r="71" s="1" customFormat="1" spans="1:15">
      <c r="A71" s="1" t="s">
        <v>15</v>
      </c>
      <c r="B71" s="1" t="s">
        <v>627</v>
      </c>
      <c r="C71" s="1" t="s">
        <v>290</v>
      </c>
      <c r="D71" s="1" t="s">
        <v>398</v>
      </c>
      <c r="F71" s="1" t="s">
        <v>553</v>
      </c>
      <c r="G71" s="1" t="e">
        <f>-al</f>
        <v>#NAME?</v>
      </c>
      <c r="H71" s="1" t="e">
        <f>-ize</f>
        <v>#NAME?</v>
      </c>
      <c r="I71" s="1" t="s">
        <v>628</v>
      </c>
      <c r="J71" s="1" t="s">
        <v>629</v>
      </c>
      <c r="K71" s="1" t="s">
        <v>630</v>
      </c>
      <c r="L71" s="1" t="s">
        <v>631</v>
      </c>
      <c r="M71" s="1" t="s">
        <v>632</v>
      </c>
      <c r="N71" s="1" t="s">
        <v>633</v>
      </c>
      <c r="O71" s="1" t="s">
        <v>634</v>
      </c>
    </row>
    <row r="72" s="1" customFormat="1" spans="1:15">
      <c r="A72" s="1" t="s">
        <v>15</v>
      </c>
      <c r="B72" s="1" t="s">
        <v>635</v>
      </c>
      <c r="C72" s="1" t="s">
        <v>149</v>
      </c>
      <c r="F72" s="1" t="s">
        <v>636</v>
      </c>
      <c r="G72" s="1" t="e">
        <f>-al</f>
        <v>#NAME?</v>
      </c>
      <c r="I72" s="1" t="s">
        <v>637</v>
      </c>
      <c r="J72" s="1" t="s">
        <v>638</v>
      </c>
      <c r="K72" s="1" t="s">
        <v>639</v>
      </c>
      <c r="L72" s="1" t="s">
        <v>640</v>
      </c>
      <c r="M72" s="1" t="s">
        <v>641</v>
      </c>
      <c r="N72" s="1" t="s">
        <v>642</v>
      </c>
      <c r="O72" s="1" t="s">
        <v>643</v>
      </c>
    </row>
    <row r="73" s="1" customFormat="1" spans="1:15">
      <c r="A73" s="1" t="s">
        <v>15</v>
      </c>
      <c r="B73" s="1" t="s">
        <v>644</v>
      </c>
      <c r="C73" s="1" t="s">
        <v>645</v>
      </c>
      <c r="D73" s="1" t="s">
        <v>646</v>
      </c>
      <c r="F73" s="1" t="s">
        <v>636</v>
      </c>
      <c r="G73" s="1" t="e">
        <f>-ate</f>
        <v>#NAME?</v>
      </c>
      <c r="I73" s="1" t="s">
        <v>647</v>
      </c>
      <c r="J73" s="1" t="s">
        <v>648</v>
      </c>
      <c r="K73" s="1" t="s">
        <v>649</v>
      </c>
      <c r="L73" s="1" t="s">
        <v>650</v>
      </c>
      <c r="M73" s="1" t="s">
        <v>651</v>
      </c>
      <c r="N73" s="1" t="s">
        <v>652</v>
      </c>
      <c r="O73" s="1" t="s">
        <v>653</v>
      </c>
    </row>
    <row r="74" s="1" customFormat="1" spans="1:15">
      <c r="A74" s="1" t="s">
        <v>15</v>
      </c>
      <c r="B74" s="1" t="s">
        <v>654</v>
      </c>
      <c r="C74" s="1" t="s">
        <v>290</v>
      </c>
      <c r="D74" s="1" t="s">
        <v>389</v>
      </c>
      <c r="F74" s="1" t="s">
        <v>655</v>
      </c>
      <c r="I74" s="1" t="s">
        <v>656</v>
      </c>
      <c r="J74" s="1" t="s">
        <v>657</v>
      </c>
      <c r="K74" s="1" t="s">
        <v>658</v>
      </c>
      <c r="L74" s="1" t="s">
        <v>659</v>
      </c>
      <c r="M74" s="1" t="s">
        <v>660</v>
      </c>
      <c r="N74" s="1" t="s">
        <v>661</v>
      </c>
      <c r="O74" s="1" t="s">
        <v>662</v>
      </c>
    </row>
    <row r="75" s="1" customFormat="1" spans="1:15">
      <c r="A75" s="1" t="s">
        <v>15</v>
      </c>
      <c r="B75" s="1" t="s">
        <v>663</v>
      </c>
      <c r="C75" s="1" t="s">
        <v>290</v>
      </c>
      <c r="D75" s="1" t="s">
        <v>664</v>
      </c>
      <c r="F75" s="1" t="s">
        <v>655</v>
      </c>
      <c r="I75" s="1" t="s">
        <v>665</v>
      </c>
      <c r="J75" s="1" t="s">
        <v>666</v>
      </c>
      <c r="K75" s="1" t="s">
        <v>667</v>
      </c>
      <c r="L75" s="1" t="s">
        <v>668</v>
      </c>
      <c r="M75" s="1" t="s">
        <v>669</v>
      </c>
      <c r="N75" s="1" t="s">
        <v>670</v>
      </c>
      <c r="O75" s="1" t="s">
        <v>671</v>
      </c>
    </row>
    <row r="76" s="1" customFormat="1" spans="1:15">
      <c r="A76" s="1" t="s">
        <v>15</v>
      </c>
      <c r="B76" s="1" t="s">
        <v>672</v>
      </c>
      <c r="C76" s="1" t="s">
        <v>290</v>
      </c>
      <c r="D76" s="1" t="s">
        <v>398</v>
      </c>
      <c r="F76" s="1" t="s">
        <v>655</v>
      </c>
      <c r="I76" s="1" t="s">
        <v>673</v>
      </c>
      <c r="J76" s="1" t="s">
        <v>674</v>
      </c>
      <c r="K76" s="1" t="s">
        <v>675</v>
      </c>
      <c r="L76" s="1" t="s">
        <v>676</v>
      </c>
      <c r="M76" s="1" t="s">
        <v>677</v>
      </c>
      <c r="N76" s="1" t="s">
        <v>678</v>
      </c>
      <c r="O76" s="1" t="s">
        <v>679</v>
      </c>
    </row>
    <row r="77" s="1" customFormat="1" spans="1:15">
      <c r="A77" s="1" t="s">
        <v>15</v>
      </c>
      <c r="B77" s="1" t="s">
        <v>680</v>
      </c>
      <c r="C77" s="1" t="s">
        <v>17</v>
      </c>
      <c r="F77" s="1" t="s">
        <v>636</v>
      </c>
      <c r="G77" s="1" t="e">
        <f>-ation</f>
        <v>#NAME?</v>
      </c>
      <c r="I77" s="1" t="s">
        <v>681</v>
      </c>
      <c r="J77" s="1" t="s">
        <v>682</v>
      </c>
      <c r="K77" s="1" t="s">
        <v>683</v>
      </c>
      <c r="L77" s="1" t="s">
        <v>684</v>
      </c>
      <c r="M77" s="1" t="s">
        <v>685</v>
      </c>
      <c r="N77" s="1" t="s">
        <v>686</v>
      </c>
      <c r="O77" s="1" t="s">
        <v>687</v>
      </c>
    </row>
    <row r="78" s="1" customFormat="1" spans="1:15">
      <c r="A78" s="1" t="s">
        <v>15</v>
      </c>
      <c r="B78" s="1" t="s">
        <v>688</v>
      </c>
      <c r="C78" s="1" t="s">
        <v>17</v>
      </c>
      <c r="F78" s="1" t="s">
        <v>636</v>
      </c>
      <c r="G78" s="1" t="e">
        <f>-abul</f>
        <v>#NAME?</v>
      </c>
      <c r="H78" s="1" t="e">
        <f>-ary</f>
        <v>#NAME?</v>
      </c>
      <c r="I78" s="1" t="s">
        <v>689</v>
      </c>
      <c r="J78" s="1" t="s">
        <v>690</v>
      </c>
      <c r="K78" s="1" t="s">
        <v>691</v>
      </c>
      <c r="L78" s="1" t="s">
        <v>692</v>
      </c>
      <c r="M78" s="1" t="s">
        <v>693</v>
      </c>
      <c r="N78" s="1" t="s">
        <v>694</v>
      </c>
      <c r="O78" s="1" t="s">
        <v>695</v>
      </c>
    </row>
    <row r="79" s="1" customFormat="1" spans="1:15">
      <c r="A79" s="1" t="s">
        <v>15</v>
      </c>
      <c r="B79" s="1" t="s">
        <v>696</v>
      </c>
      <c r="C79" s="1" t="s">
        <v>290</v>
      </c>
      <c r="D79" s="1" t="s">
        <v>379</v>
      </c>
      <c r="F79" s="1" t="s">
        <v>655</v>
      </c>
      <c r="I79" s="1" t="s">
        <v>697</v>
      </c>
      <c r="J79" s="1" t="s">
        <v>698</v>
      </c>
      <c r="K79" s="1" t="s">
        <v>699</v>
      </c>
      <c r="L79" s="1" t="s">
        <v>700</v>
      </c>
      <c r="M79" s="1" t="s">
        <v>701</v>
      </c>
      <c r="N79" s="1" t="s">
        <v>702</v>
      </c>
      <c r="O79" s="1" t="s">
        <v>703</v>
      </c>
    </row>
    <row r="80" s="1" customFormat="1" spans="1:15">
      <c r="A80" s="1" t="s">
        <v>15</v>
      </c>
      <c r="B80" s="1" t="s">
        <v>704</v>
      </c>
      <c r="C80" s="1" t="s">
        <v>149</v>
      </c>
      <c r="D80" s="1" t="s">
        <v>705</v>
      </c>
      <c r="F80" s="1" t="s">
        <v>636</v>
      </c>
      <c r="G80" s="1" t="e">
        <f>-al</f>
        <v>#NAME?</v>
      </c>
      <c r="I80" s="1" t="s">
        <v>706</v>
      </c>
      <c r="J80" s="1" t="s">
        <v>707</v>
      </c>
      <c r="K80" s="1" t="s">
        <v>708</v>
      </c>
      <c r="L80" s="1" t="s">
        <v>709</v>
      </c>
      <c r="M80" s="1" t="s">
        <v>710</v>
      </c>
      <c r="N80" s="1" t="s">
        <v>711</v>
      </c>
      <c r="O80" s="1" t="s">
        <v>712</v>
      </c>
    </row>
    <row r="81" s="1" customFormat="1" spans="1:15">
      <c r="A81" s="1" t="s">
        <v>15</v>
      </c>
      <c r="B81" s="1" t="s">
        <v>713</v>
      </c>
      <c r="C81" s="1" t="s">
        <v>290</v>
      </c>
      <c r="D81" s="1" t="s">
        <v>432</v>
      </c>
      <c r="F81" s="1" t="s">
        <v>655</v>
      </c>
      <c r="I81" s="1" t="s">
        <v>714</v>
      </c>
      <c r="J81" s="1" t="s">
        <v>715</v>
      </c>
      <c r="K81" s="1" t="s">
        <v>716</v>
      </c>
      <c r="L81" s="1" t="s">
        <v>717</v>
      </c>
      <c r="M81" s="1" t="s">
        <v>718</v>
      </c>
      <c r="N81" s="1" t="s">
        <v>719</v>
      </c>
      <c r="O81" s="1" t="s">
        <v>720</v>
      </c>
    </row>
    <row r="82" s="1" customFormat="1" spans="1:15">
      <c r="A82" s="1" t="s">
        <v>15</v>
      </c>
      <c r="B82" s="1" t="s">
        <v>721</v>
      </c>
      <c r="C82" s="1" t="s">
        <v>149</v>
      </c>
      <c r="F82" s="1" t="s">
        <v>722</v>
      </c>
      <c r="G82" s="1" t="e">
        <f>-ary</f>
        <v>#NAME?</v>
      </c>
      <c r="I82" s="1" t="s">
        <v>723</v>
      </c>
      <c r="J82" s="1" t="s">
        <v>724</v>
      </c>
      <c r="K82" s="1" t="s">
        <v>725</v>
      </c>
      <c r="L82" s="1" t="s">
        <v>726</v>
      </c>
      <c r="M82" s="1" t="s">
        <v>727</v>
      </c>
      <c r="N82" s="1" t="s">
        <v>728</v>
      </c>
      <c r="O82" s="1" t="s">
        <v>729</v>
      </c>
    </row>
    <row r="83" s="1" customFormat="1" spans="1:15">
      <c r="A83" s="1" t="s">
        <v>15</v>
      </c>
      <c r="B83" s="1" t="s">
        <v>730</v>
      </c>
      <c r="C83" s="1" t="s">
        <v>184</v>
      </c>
      <c r="F83" s="1" t="s">
        <v>722</v>
      </c>
      <c r="G83" s="1" t="e">
        <f>-eer</f>
        <v>#NAME?</v>
      </c>
      <c r="I83" s="1" t="s">
        <v>731</v>
      </c>
      <c r="J83" s="1" t="s">
        <v>732</v>
      </c>
      <c r="K83" s="1" t="s">
        <v>733</v>
      </c>
      <c r="L83" s="1" t="s">
        <v>734</v>
      </c>
      <c r="M83" s="1" t="s">
        <v>735</v>
      </c>
      <c r="N83" s="1" t="s">
        <v>736</v>
      </c>
      <c r="O83" s="1" t="s">
        <v>737</v>
      </c>
    </row>
    <row r="84" s="1" customFormat="1" spans="1:15">
      <c r="A84" s="1" t="s">
        <v>15</v>
      </c>
      <c r="B84" s="1" t="s">
        <v>738</v>
      </c>
      <c r="C84" s="1" t="s">
        <v>149</v>
      </c>
      <c r="D84" s="1" t="s">
        <v>739</v>
      </c>
      <c r="F84" s="1" t="s">
        <v>740</v>
      </c>
      <c r="G84" s="1" t="e">
        <f>-ent</f>
        <v>#NAME?</v>
      </c>
      <c r="I84" s="1" t="s">
        <v>741</v>
      </c>
      <c r="J84" s="1" t="s">
        <v>742</v>
      </c>
      <c r="K84" s="1" t="s">
        <v>743</v>
      </c>
      <c r="L84" s="1" t="s">
        <v>744</v>
      </c>
      <c r="M84" s="1" t="s">
        <v>745</v>
      </c>
      <c r="N84" s="1" t="s">
        <v>746</v>
      </c>
      <c r="O84" s="1" t="s">
        <v>747</v>
      </c>
    </row>
    <row r="85" s="1" customFormat="1" spans="1:15">
      <c r="A85" s="1" t="s">
        <v>15</v>
      </c>
      <c r="B85" s="1" t="s">
        <v>748</v>
      </c>
      <c r="C85" s="1" t="s">
        <v>149</v>
      </c>
      <c r="D85" s="1" t="s">
        <v>749</v>
      </c>
      <c r="F85" s="1" t="s">
        <v>740</v>
      </c>
      <c r="G85" s="1" t="e">
        <f>-ent</f>
        <v>#NAME?</v>
      </c>
      <c r="I85" s="1" t="s">
        <v>750</v>
      </c>
      <c r="J85" s="1" t="s">
        <v>751</v>
      </c>
      <c r="K85" s="1" t="s">
        <v>752</v>
      </c>
      <c r="L85" s="1" t="s">
        <v>753</v>
      </c>
      <c r="M85" s="1" t="s">
        <v>754</v>
      </c>
      <c r="N85" s="1" t="s">
        <v>755</v>
      </c>
      <c r="O85" s="1" t="s">
        <v>756</v>
      </c>
    </row>
    <row r="86" s="1" customFormat="1" spans="1:15">
      <c r="A86" s="1" t="s">
        <v>15</v>
      </c>
      <c r="B86" s="1" t="s">
        <v>757</v>
      </c>
      <c r="C86" s="1" t="s">
        <v>17</v>
      </c>
      <c r="F86" s="1" t="s">
        <v>740</v>
      </c>
      <c r="G86" s="1" t="e">
        <f>-ition</f>
        <v>#NAME?</v>
      </c>
      <c r="I86" s="1" t="s">
        <v>758</v>
      </c>
      <c r="J86" s="1" t="s">
        <v>759</v>
      </c>
      <c r="K86" s="1" t="s">
        <v>760</v>
      </c>
      <c r="L86" s="1" t="s">
        <v>761</v>
      </c>
      <c r="M86" s="1" t="s">
        <v>762</v>
      </c>
      <c r="N86" s="1" t="s">
        <v>763</v>
      </c>
      <c r="O86" s="1" t="s">
        <v>764</v>
      </c>
    </row>
    <row r="87" s="1" customFormat="1" spans="1:15">
      <c r="A87" s="1" t="s">
        <v>15</v>
      </c>
      <c r="B87" s="1" t="s">
        <v>378</v>
      </c>
      <c r="C87" s="1" t="s">
        <v>290</v>
      </c>
      <c r="D87" s="1" t="s">
        <v>379</v>
      </c>
      <c r="F87" s="1" t="s">
        <v>380</v>
      </c>
      <c r="G87" s="1" t="e">
        <f>-e</f>
        <v>#NAME?</v>
      </c>
      <c r="I87" s="1" t="s">
        <v>765</v>
      </c>
      <c r="J87" s="1" t="s">
        <v>766</v>
      </c>
      <c r="K87" s="1" t="s">
        <v>383</v>
      </c>
      <c r="L87" s="1" t="s">
        <v>767</v>
      </c>
      <c r="M87" s="1" t="s">
        <v>768</v>
      </c>
      <c r="N87" s="1" t="s">
        <v>769</v>
      </c>
      <c r="O87" s="1" t="s">
        <v>770</v>
      </c>
    </row>
    <row r="88" s="1" customFormat="1" spans="1:15">
      <c r="A88" s="1" t="s">
        <v>15</v>
      </c>
      <c r="B88" s="1" t="s">
        <v>388</v>
      </c>
      <c r="C88" s="1" t="s">
        <v>290</v>
      </c>
      <c r="D88" s="1" t="s">
        <v>389</v>
      </c>
      <c r="F88" s="1" t="s">
        <v>380</v>
      </c>
      <c r="G88" s="1" t="e">
        <f>-e</f>
        <v>#NAME?</v>
      </c>
      <c r="I88" s="1" t="s">
        <v>771</v>
      </c>
      <c r="K88" s="1" t="s">
        <v>392</v>
      </c>
      <c r="L88" s="1" t="s">
        <v>772</v>
      </c>
      <c r="M88" s="1" t="s">
        <v>773</v>
      </c>
      <c r="N88" s="1" t="s">
        <v>774</v>
      </c>
      <c r="O88" s="1" t="s">
        <v>775</v>
      </c>
    </row>
    <row r="89" s="1" customFormat="1" spans="1:15">
      <c r="A89" s="1" t="s">
        <v>15</v>
      </c>
      <c r="B89" s="1" t="s">
        <v>406</v>
      </c>
      <c r="C89" s="1" t="s">
        <v>17</v>
      </c>
      <c r="D89" s="1" t="s">
        <v>398</v>
      </c>
      <c r="F89" s="1" t="s">
        <v>407</v>
      </c>
      <c r="G89" s="1" t="e">
        <f>-tion</f>
        <v>#NAME?</v>
      </c>
      <c r="I89" s="1" t="s">
        <v>776</v>
      </c>
      <c r="J89" s="1" t="s">
        <v>777</v>
      </c>
      <c r="K89" s="1" t="s">
        <v>410</v>
      </c>
      <c r="L89" s="1" t="s">
        <v>778</v>
      </c>
      <c r="M89" s="1" t="s">
        <v>779</v>
      </c>
      <c r="N89" s="1" t="s">
        <v>780</v>
      </c>
      <c r="O89" s="1" t="s">
        <v>781</v>
      </c>
    </row>
    <row r="90" s="1" customFormat="1" spans="1:15">
      <c r="A90" s="1" t="s">
        <v>15</v>
      </c>
      <c r="B90" s="1" t="s">
        <v>415</v>
      </c>
      <c r="C90" s="1" t="s">
        <v>17</v>
      </c>
      <c r="F90" s="1" t="s">
        <v>407</v>
      </c>
      <c r="G90" s="1" t="e">
        <f>-me</f>
        <v>#NAME?</v>
      </c>
      <c r="I90" s="1" t="s">
        <v>782</v>
      </c>
      <c r="J90" s="1" t="s">
        <v>417</v>
      </c>
      <c r="K90" s="1" t="s">
        <v>418</v>
      </c>
      <c r="L90" s="1" t="s">
        <v>783</v>
      </c>
      <c r="M90" s="1" t="s">
        <v>784</v>
      </c>
      <c r="N90" s="1" t="s">
        <v>785</v>
      </c>
      <c r="O90" s="1" t="s">
        <v>786</v>
      </c>
    </row>
    <row r="91" s="1" customFormat="1" spans="1:15">
      <c r="A91" s="1" t="s">
        <v>15</v>
      </c>
      <c r="B91" s="1" t="s">
        <v>397</v>
      </c>
      <c r="C91" s="1" t="s">
        <v>290</v>
      </c>
      <c r="D91" s="1" t="s">
        <v>398</v>
      </c>
      <c r="F91" s="1" t="s">
        <v>380</v>
      </c>
      <c r="G91" s="1" t="e">
        <f>-e</f>
        <v>#NAME?</v>
      </c>
      <c r="I91" s="1" t="s">
        <v>787</v>
      </c>
      <c r="J91" s="1" t="s">
        <v>788</v>
      </c>
      <c r="K91" s="1" t="s">
        <v>401</v>
      </c>
      <c r="L91" s="1" t="s">
        <v>789</v>
      </c>
      <c r="M91" s="1" t="s">
        <v>403</v>
      </c>
      <c r="N91" s="1" t="s">
        <v>790</v>
      </c>
      <c r="O91" s="1" t="s">
        <v>791</v>
      </c>
    </row>
    <row r="92" s="1" customFormat="1" spans="1:15">
      <c r="A92" s="1" t="s">
        <v>15</v>
      </c>
      <c r="B92" s="1" t="s">
        <v>448</v>
      </c>
      <c r="C92" s="1" t="s">
        <v>149</v>
      </c>
      <c r="F92" s="1" t="s">
        <v>407</v>
      </c>
      <c r="G92" s="1" t="e">
        <f>-ble</f>
        <v>#NAME?</v>
      </c>
      <c r="I92" s="1" t="s">
        <v>792</v>
      </c>
      <c r="J92" s="1" t="s">
        <v>793</v>
      </c>
      <c r="K92" s="1" t="s">
        <v>451</v>
      </c>
      <c r="L92" s="1" t="s">
        <v>794</v>
      </c>
      <c r="M92" s="1" t="s">
        <v>795</v>
      </c>
      <c r="N92" s="1" t="s">
        <v>796</v>
      </c>
      <c r="O92" s="1" t="s">
        <v>797</v>
      </c>
    </row>
    <row r="93" s="1" customFormat="1" spans="1:15">
      <c r="A93" s="1" t="s">
        <v>15</v>
      </c>
      <c r="B93" s="1" t="s">
        <v>423</v>
      </c>
      <c r="C93" s="1" t="s">
        <v>17</v>
      </c>
      <c r="D93" s="1" t="s">
        <v>389</v>
      </c>
      <c r="F93" s="1" t="s">
        <v>407</v>
      </c>
      <c r="G93" s="1" t="e">
        <f>-tion</f>
        <v>#NAME?</v>
      </c>
      <c r="I93" s="1" t="s">
        <v>798</v>
      </c>
      <c r="J93" s="1" t="s">
        <v>425</v>
      </c>
      <c r="K93" s="1" t="s">
        <v>426</v>
      </c>
      <c r="L93" s="1" t="s">
        <v>799</v>
      </c>
      <c r="M93" s="1" t="s">
        <v>800</v>
      </c>
      <c r="N93" s="1" t="s">
        <v>801</v>
      </c>
      <c r="O93" s="1" t="s">
        <v>802</v>
      </c>
    </row>
    <row r="94" s="1" customFormat="1" spans="1:15">
      <c r="A94" s="1" t="s">
        <v>15</v>
      </c>
      <c r="B94" s="1" t="s">
        <v>803</v>
      </c>
      <c r="C94" s="1" t="s">
        <v>17</v>
      </c>
      <c r="F94" s="1" t="s">
        <v>804</v>
      </c>
      <c r="G94" s="1" t="e">
        <f>-_xleta.or</f>
        <v>#VALUE!</v>
      </c>
      <c r="I94" s="1" t="s">
        <v>805</v>
      </c>
      <c r="J94" s="1" t="s">
        <v>806</v>
      </c>
      <c r="K94" s="1" t="s">
        <v>807</v>
      </c>
      <c r="L94" s="1" t="s">
        <v>808</v>
      </c>
      <c r="M94" s="1" t="s">
        <v>809</v>
      </c>
      <c r="N94" s="1" t="s">
        <v>810</v>
      </c>
      <c r="O94" s="1" t="s">
        <v>811</v>
      </c>
    </row>
    <row r="95" s="1" customFormat="1" spans="1:15">
      <c r="A95" s="1" t="s">
        <v>15</v>
      </c>
      <c r="B95" s="1" t="s">
        <v>812</v>
      </c>
      <c r="C95" s="1" t="s">
        <v>149</v>
      </c>
      <c r="F95" s="1" t="s">
        <v>804</v>
      </c>
      <c r="G95" s="1" t="e">
        <f>-_xleta.or</f>
        <v>#VALUE!</v>
      </c>
      <c r="H95" s="1" t="e">
        <f>-ous</f>
        <v>#NAME?</v>
      </c>
      <c r="I95" s="1" t="s">
        <v>813</v>
      </c>
      <c r="J95" s="1" t="s">
        <v>814</v>
      </c>
      <c r="K95" s="1" t="s">
        <v>815</v>
      </c>
      <c r="L95" s="1" t="s">
        <v>816</v>
      </c>
      <c r="M95" s="1" t="s">
        <v>817</v>
      </c>
      <c r="N95" s="1" t="s">
        <v>818</v>
      </c>
      <c r="O95" s="1" t="s">
        <v>819</v>
      </c>
    </row>
    <row r="96" s="1" customFormat="1" spans="1:15">
      <c r="A96" s="1" t="s">
        <v>15</v>
      </c>
      <c r="B96" s="1" t="s">
        <v>820</v>
      </c>
      <c r="C96" s="1" t="s">
        <v>290</v>
      </c>
      <c r="D96" s="1" t="s">
        <v>379</v>
      </c>
      <c r="F96" s="1" t="s">
        <v>803</v>
      </c>
      <c r="G96" s="1" t="e">
        <f>-ate</f>
        <v>#NAME?</v>
      </c>
      <c r="I96" s="1" t="s">
        <v>821</v>
      </c>
      <c r="J96" s="1" t="s">
        <v>822</v>
      </c>
      <c r="K96" s="1" t="s">
        <v>823</v>
      </c>
      <c r="L96" s="1" t="s">
        <v>824</v>
      </c>
      <c r="M96" s="1" t="s">
        <v>825</v>
      </c>
      <c r="N96" s="1" t="s">
        <v>826</v>
      </c>
      <c r="O96" s="1" t="s">
        <v>827</v>
      </c>
    </row>
    <row r="97" s="1" customFormat="1" spans="1:15">
      <c r="A97" s="1" t="s">
        <v>15</v>
      </c>
      <c r="B97" s="1" t="s">
        <v>828</v>
      </c>
      <c r="C97" s="1" t="s">
        <v>17</v>
      </c>
      <c r="F97" s="1" t="s">
        <v>828</v>
      </c>
      <c r="I97" s="1" t="s">
        <v>829</v>
      </c>
      <c r="J97" s="1" t="s">
        <v>830</v>
      </c>
      <c r="K97" s="1" t="s">
        <v>831</v>
      </c>
      <c r="L97" s="1" t="s">
        <v>832</v>
      </c>
      <c r="M97" s="1" t="s">
        <v>833</v>
      </c>
      <c r="N97" s="1" t="s">
        <v>834</v>
      </c>
      <c r="O97" s="1" t="s">
        <v>835</v>
      </c>
    </row>
    <row r="98" s="1" customFormat="1" spans="1:15">
      <c r="A98" s="1" t="s">
        <v>15</v>
      </c>
      <c r="B98" s="1" t="s">
        <v>836</v>
      </c>
      <c r="C98" s="1" t="s">
        <v>149</v>
      </c>
      <c r="F98" s="1" t="s">
        <v>828</v>
      </c>
      <c r="G98" s="1" t="e">
        <f>-ant</f>
        <v>#NAME?</v>
      </c>
      <c r="I98" s="1" t="s">
        <v>837</v>
      </c>
      <c r="J98" s="1" t="s">
        <v>838</v>
      </c>
      <c r="K98" s="1" t="s">
        <v>839</v>
      </c>
      <c r="L98" s="1" t="s">
        <v>840</v>
      </c>
      <c r="M98" s="1" t="s">
        <v>841</v>
      </c>
      <c r="N98" s="1" t="s">
        <v>842</v>
      </c>
      <c r="O98" s="1" t="s">
        <v>843</v>
      </c>
    </row>
    <row r="99" s="1" customFormat="1" spans="1:15">
      <c r="A99" s="1" t="s">
        <v>15</v>
      </c>
      <c r="B99" s="1" t="s">
        <v>844</v>
      </c>
      <c r="C99" s="1" t="s">
        <v>17</v>
      </c>
      <c r="F99" s="1" t="s">
        <v>828</v>
      </c>
      <c r="G99" s="1" t="e">
        <f>-ance</f>
        <v>#NAME?</v>
      </c>
      <c r="I99" s="1" t="s">
        <v>845</v>
      </c>
      <c r="J99" s="1" t="s">
        <v>846</v>
      </c>
      <c r="K99" s="1" t="s">
        <v>847</v>
      </c>
      <c r="L99" s="1" t="s">
        <v>848</v>
      </c>
      <c r="M99" s="1" t="s">
        <v>849</v>
      </c>
      <c r="N99" s="1" t="s">
        <v>850</v>
      </c>
      <c r="O99" s="1" t="s">
        <v>851</v>
      </c>
    </row>
    <row r="100" s="1" customFormat="1" spans="1:15">
      <c r="A100" s="1" t="s">
        <v>15</v>
      </c>
      <c r="B100" s="1" t="s">
        <v>852</v>
      </c>
      <c r="C100" s="1" t="s">
        <v>17</v>
      </c>
      <c r="F100" s="1" t="s">
        <v>853</v>
      </c>
      <c r="G100" s="1" t="s">
        <v>854</v>
      </c>
      <c r="H100" s="1" t="e">
        <f>-able</f>
        <v>#NAME?</v>
      </c>
      <c r="I100" s="1" t="s">
        <v>855</v>
      </c>
      <c r="J100" s="1" t="s">
        <v>856</v>
      </c>
      <c r="K100" s="1" t="s">
        <v>857</v>
      </c>
      <c r="L100" s="1" t="s">
        <v>858</v>
      </c>
      <c r="M100" s="1" t="s">
        <v>859</v>
      </c>
      <c r="N100" s="1" t="s">
        <v>860</v>
      </c>
      <c r="O100" s="1" t="s">
        <v>861</v>
      </c>
    </row>
    <row r="101" s="1" customFormat="1" spans="1:15">
      <c r="A101" s="1" t="s">
        <v>15</v>
      </c>
      <c r="B101" s="1" t="s">
        <v>862</v>
      </c>
      <c r="C101" s="1" t="s">
        <v>17</v>
      </c>
      <c r="F101" s="1" t="s">
        <v>853</v>
      </c>
      <c r="G101" s="1" t="s">
        <v>854</v>
      </c>
      <c r="H101" s="1" t="e">
        <f>-ation</f>
        <v>#NAME?</v>
      </c>
      <c r="I101" s="1" t="s">
        <v>863</v>
      </c>
      <c r="J101" s="1" t="s">
        <v>864</v>
      </c>
      <c r="K101" s="1" t="s">
        <v>865</v>
      </c>
      <c r="L101" s="1" t="s">
        <v>866</v>
      </c>
      <c r="M101" s="1" t="s">
        <v>867</v>
      </c>
      <c r="N101" s="1" t="s">
        <v>868</v>
      </c>
      <c r="O101" s="1" t="s">
        <v>869</v>
      </c>
    </row>
    <row r="102" s="1" customFormat="1" spans="1:15">
      <c r="A102" s="1" t="s">
        <v>15</v>
      </c>
      <c r="B102" s="1" t="s">
        <v>870</v>
      </c>
      <c r="C102" s="1" t="s">
        <v>290</v>
      </c>
      <c r="D102" s="1" t="s">
        <v>398</v>
      </c>
      <c r="E102" s="1" t="s">
        <v>379</v>
      </c>
      <c r="F102" s="1" t="s">
        <v>803</v>
      </c>
      <c r="G102" s="1" t="e">
        <f>-ate</f>
        <v>#NAME?</v>
      </c>
      <c r="I102" s="1" t="s">
        <v>871</v>
      </c>
      <c r="J102" s="1" t="s">
        <v>872</v>
      </c>
      <c r="K102" s="1" t="s">
        <v>873</v>
      </c>
      <c r="L102" s="1" t="s">
        <v>874</v>
      </c>
      <c r="M102" s="1" t="s">
        <v>875</v>
      </c>
      <c r="N102" s="1" t="s">
        <v>876</v>
      </c>
      <c r="O102" s="1" t="s">
        <v>877</v>
      </c>
    </row>
    <row r="103" s="1" customFormat="1" spans="1:15">
      <c r="A103" s="1" t="s">
        <v>15</v>
      </c>
      <c r="B103" s="1" t="s">
        <v>878</v>
      </c>
      <c r="C103" s="1" t="s">
        <v>149</v>
      </c>
      <c r="D103" s="1" t="s">
        <v>379</v>
      </c>
      <c r="F103" s="1" t="s">
        <v>803</v>
      </c>
      <c r="G103" s="1" t="s">
        <v>879</v>
      </c>
      <c r="H103" s="1" t="e">
        <f>-ing</f>
        <v>#NAME?</v>
      </c>
      <c r="I103" s="1" t="s">
        <v>880</v>
      </c>
      <c r="J103" s="1" t="s">
        <v>881</v>
      </c>
      <c r="K103" s="1" t="s">
        <v>882</v>
      </c>
      <c r="L103" s="1" t="s">
        <v>883</v>
      </c>
      <c r="M103" s="1" t="s">
        <v>884</v>
      </c>
      <c r="N103" s="1" t="s">
        <v>885</v>
      </c>
      <c r="O103" s="1" t="s">
        <v>886</v>
      </c>
    </row>
    <row r="104" s="1" customFormat="1" spans="1:15">
      <c r="A104" s="1" t="s">
        <v>15</v>
      </c>
      <c r="B104" s="1" t="s">
        <v>887</v>
      </c>
      <c r="C104" s="1" t="s">
        <v>17</v>
      </c>
      <c r="F104" s="1" t="s">
        <v>888</v>
      </c>
      <c r="G104" s="1" t="e">
        <f>-ory</f>
        <v>#NAME?</v>
      </c>
      <c r="I104" s="1" t="s">
        <v>889</v>
      </c>
      <c r="J104" s="1" t="s">
        <v>890</v>
      </c>
      <c r="K104" s="1" t="s">
        <v>891</v>
      </c>
      <c r="L104" s="1" t="s">
        <v>892</v>
      </c>
      <c r="M104" s="1" t="s">
        <v>893</v>
      </c>
      <c r="N104" s="1" t="s">
        <v>894</v>
      </c>
      <c r="O104" s="1" t="s">
        <v>895</v>
      </c>
    </row>
    <row r="105" s="1" customFormat="1" spans="1:15">
      <c r="A105" s="1" t="s">
        <v>15</v>
      </c>
      <c r="B105" s="1" t="s">
        <v>896</v>
      </c>
      <c r="C105" s="1" t="s">
        <v>17</v>
      </c>
      <c r="F105" s="1" t="s">
        <v>888</v>
      </c>
      <c r="G105" s="1" t="e">
        <f>-im</f>
        <v>#NAME?</v>
      </c>
      <c r="I105" s="1" t="s">
        <v>897</v>
      </c>
      <c r="J105" s="1" t="s">
        <v>898</v>
      </c>
      <c r="K105" s="1" t="s">
        <v>899</v>
      </c>
      <c r="L105" s="1" t="s">
        <v>900</v>
      </c>
      <c r="M105" s="1" t="s">
        <v>901</v>
      </c>
      <c r="N105" s="1" t="s">
        <v>902</v>
      </c>
      <c r="O105" s="1" t="s">
        <v>903</v>
      </c>
    </row>
    <row r="106" s="1" customFormat="1" spans="1:15">
      <c r="A106" s="1" t="s">
        <v>15</v>
      </c>
      <c r="B106" s="1" t="s">
        <v>904</v>
      </c>
      <c r="C106" s="1" t="s">
        <v>290</v>
      </c>
      <c r="D106" s="1" t="s">
        <v>432</v>
      </c>
      <c r="F106" s="1" t="s">
        <v>905</v>
      </c>
      <c r="I106" s="1" t="s">
        <v>906</v>
      </c>
      <c r="J106" s="1" t="s">
        <v>907</v>
      </c>
      <c r="K106" s="1" t="s">
        <v>908</v>
      </c>
      <c r="L106" s="1" t="s">
        <v>909</v>
      </c>
      <c r="M106" s="1" t="s">
        <v>910</v>
      </c>
      <c r="N106" s="1" t="s">
        <v>911</v>
      </c>
      <c r="O106" s="1" t="s">
        <v>912</v>
      </c>
    </row>
    <row r="107" s="1" customFormat="1" spans="1:15">
      <c r="A107" s="1" t="s">
        <v>15</v>
      </c>
      <c r="B107" s="1" t="s">
        <v>913</v>
      </c>
      <c r="C107" s="1" t="s">
        <v>149</v>
      </c>
      <c r="D107" s="1" t="s">
        <v>379</v>
      </c>
      <c r="F107" s="1" t="s">
        <v>914</v>
      </c>
      <c r="G107" s="1" t="e">
        <f>-ible</f>
        <v>#NAME?</v>
      </c>
      <c r="I107" s="1" t="s">
        <v>915</v>
      </c>
      <c r="J107" s="1" t="s">
        <v>916</v>
      </c>
      <c r="K107" s="1" t="s">
        <v>917</v>
      </c>
      <c r="L107" s="1" t="s">
        <v>918</v>
      </c>
      <c r="M107" s="1" t="s">
        <v>919</v>
      </c>
      <c r="N107" s="1" t="s">
        <v>920</v>
      </c>
      <c r="O107" s="1" t="s">
        <v>921</v>
      </c>
    </row>
    <row r="108" s="1" customFormat="1" spans="1:15">
      <c r="A108" s="1" t="s">
        <v>15</v>
      </c>
      <c r="B108" s="1" t="s">
        <v>922</v>
      </c>
      <c r="C108" s="1" t="s">
        <v>923</v>
      </c>
      <c r="D108" s="1" t="s">
        <v>432</v>
      </c>
      <c r="F108" s="1" t="s">
        <v>888</v>
      </c>
      <c r="I108" s="1" t="s">
        <v>924</v>
      </c>
      <c r="J108" s="1" t="s">
        <v>925</v>
      </c>
      <c r="K108" s="1" t="s">
        <v>926</v>
      </c>
      <c r="L108" s="1" t="s">
        <v>927</v>
      </c>
      <c r="M108" s="1" t="s">
        <v>928</v>
      </c>
      <c r="N108" s="1" t="s">
        <v>929</v>
      </c>
      <c r="O108" s="1" t="s">
        <v>930</v>
      </c>
    </row>
    <row r="109" s="1" customFormat="1" spans="1:15">
      <c r="A109" s="1" t="s">
        <v>15</v>
      </c>
      <c r="B109" s="1" t="s">
        <v>931</v>
      </c>
      <c r="C109" s="1" t="s">
        <v>290</v>
      </c>
      <c r="D109" s="1" t="s">
        <v>389</v>
      </c>
      <c r="F109" s="1" t="s">
        <v>888</v>
      </c>
      <c r="I109" s="1" t="s">
        <v>932</v>
      </c>
      <c r="J109" s="1" t="s">
        <v>933</v>
      </c>
      <c r="K109" s="1" t="s">
        <v>934</v>
      </c>
      <c r="L109" s="1" t="s">
        <v>935</v>
      </c>
      <c r="M109" s="1" t="s">
        <v>936</v>
      </c>
      <c r="N109" s="1" t="s">
        <v>937</v>
      </c>
      <c r="O109" s="1" t="s">
        <v>938</v>
      </c>
    </row>
    <row r="110" s="1" customFormat="1" spans="1:15">
      <c r="A110" s="1" t="s">
        <v>15</v>
      </c>
      <c r="B110" s="1" t="s">
        <v>939</v>
      </c>
      <c r="C110" s="1" t="s">
        <v>17</v>
      </c>
      <c r="D110" s="1" t="s">
        <v>432</v>
      </c>
      <c r="F110" s="1" t="s">
        <v>888</v>
      </c>
      <c r="G110" s="1" t="e">
        <f>-ion</f>
        <v>#NAME?</v>
      </c>
      <c r="I110" s="1" t="s">
        <v>940</v>
      </c>
      <c r="J110" s="1" t="s">
        <v>941</v>
      </c>
      <c r="K110" s="1" t="s">
        <v>942</v>
      </c>
      <c r="L110" s="1" t="s">
        <v>943</v>
      </c>
      <c r="M110" s="1" t="s">
        <v>944</v>
      </c>
      <c r="N110" s="1" t="s">
        <v>945</v>
      </c>
      <c r="O110" s="1" t="s">
        <v>946</v>
      </c>
    </row>
    <row r="111" s="1" customFormat="1" spans="1:15">
      <c r="A111" s="1" t="s">
        <v>15</v>
      </c>
      <c r="B111" s="1" t="s">
        <v>947</v>
      </c>
      <c r="C111" s="1" t="s">
        <v>149</v>
      </c>
      <c r="F111" s="1" t="s">
        <v>888</v>
      </c>
      <c r="G111" s="1" t="e">
        <f>-ori</f>
        <v>#NAME?</v>
      </c>
      <c r="H111" s="1" t="e">
        <f>-ous</f>
        <v>#NAME?</v>
      </c>
      <c r="I111" s="1" t="s">
        <v>948</v>
      </c>
      <c r="J111" s="1" t="s">
        <v>949</v>
      </c>
      <c r="K111" s="1" t="s">
        <v>950</v>
      </c>
      <c r="L111" s="1" t="s">
        <v>951</v>
      </c>
      <c r="M111" s="1" t="s">
        <v>952</v>
      </c>
      <c r="N111" s="1" t="s">
        <v>953</v>
      </c>
      <c r="O111" s="1" t="s">
        <v>954</v>
      </c>
    </row>
    <row r="112" s="1" customFormat="1" spans="1:15">
      <c r="A112" s="1" t="s">
        <v>15</v>
      </c>
      <c r="B112" s="1" t="s">
        <v>955</v>
      </c>
      <c r="C112" s="1" t="s">
        <v>17</v>
      </c>
      <c r="D112" s="1" t="s">
        <v>664</v>
      </c>
      <c r="F112" s="1" t="s">
        <v>905</v>
      </c>
      <c r="I112" s="1" t="s">
        <v>956</v>
      </c>
      <c r="J112" s="1" t="s">
        <v>957</v>
      </c>
      <c r="K112" s="1" t="s">
        <v>958</v>
      </c>
      <c r="L112" s="1" t="s">
        <v>959</v>
      </c>
      <c r="M112" s="1" t="s">
        <v>960</v>
      </c>
      <c r="N112" s="1" t="s">
        <v>961</v>
      </c>
      <c r="O112" s="1" t="s">
        <v>962</v>
      </c>
    </row>
    <row r="113" s="1" customFormat="1" spans="1:15">
      <c r="A113" s="1" t="s">
        <v>15</v>
      </c>
      <c r="B113" s="1" t="s">
        <v>963</v>
      </c>
      <c r="C113" s="1" t="s">
        <v>290</v>
      </c>
      <c r="D113" s="1" t="s">
        <v>389</v>
      </c>
      <c r="F113" s="1" t="s">
        <v>905</v>
      </c>
      <c r="I113" s="1" t="s">
        <v>964</v>
      </c>
      <c r="J113" s="1" t="s">
        <v>965</v>
      </c>
      <c r="K113" s="1" t="s">
        <v>966</v>
      </c>
      <c r="L113" s="1" t="s">
        <v>967</v>
      </c>
      <c r="M113" s="1" t="s">
        <v>968</v>
      </c>
      <c r="N113" s="1" t="s">
        <v>969</v>
      </c>
      <c r="O113" s="1" t="s">
        <v>970</v>
      </c>
    </row>
    <row r="114" s="1" customFormat="1" spans="1:15">
      <c r="A114" s="1" t="s">
        <v>15</v>
      </c>
      <c r="B114" s="1" t="s">
        <v>971</v>
      </c>
      <c r="C114" s="1" t="s">
        <v>17</v>
      </c>
      <c r="F114" s="1" t="s">
        <v>972</v>
      </c>
      <c r="G114" s="1" t="e">
        <f>-tue</f>
        <v>#NAME?</v>
      </c>
      <c r="I114" s="1" t="s">
        <v>973</v>
      </c>
      <c r="J114" s="1" t="s">
        <v>974</v>
      </c>
      <c r="K114" s="1" t="s">
        <v>975</v>
      </c>
      <c r="L114" s="1" t="s">
        <v>976</v>
      </c>
      <c r="M114" s="1" t="s">
        <v>977</v>
      </c>
      <c r="N114" s="1" t="s">
        <v>978</v>
      </c>
      <c r="O114" s="1" t="s">
        <v>979</v>
      </c>
    </row>
    <row r="115" s="1" customFormat="1" spans="1:15">
      <c r="A115" s="1" t="s">
        <v>15</v>
      </c>
      <c r="B115" s="1" t="s">
        <v>980</v>
      </c>
      <c r="C115" s="1" t="s">
        <v>149</v>
      </c>
      <c r="F115" s="1" t="s">
        <v>972</v>
      </c>
      <c r="G115" s="1" t="s">
        <v>981</v>
      </c>
      <c r="H115" s="1" t="e">
        <f>-ous</f>
        <v>#NAME?</v>
      </c>
      <c r="I115" s="1" t="s">
        <v>982</v>
      </c>
      <c r="J115" s="1" t="s">
        <v>983</v>
      </c>
      <c r="K115" s="1" t="s">
        <v>984</v>
      </c>
      <c r="L115" s="1" t="s">
        <v>985</v>
      </c>
      <c r="M115" s="1" t="s">
        <v>986</v>
      </c>
      <c r="N115" s="1" t="s">
        <v>987</v>
      </c>
      <c r="O115" s="1" t="s">
        <v>988</v>
      </c>
    </row>
    <row r="116" s="1" customFormat="1" spans="1:15">
      <c r="A116" s="1" t="s">
        <v>15</v>
      </c>
      <c r="B116" s="1" t="s">
        <v>989</v>
      </c>
      <c r="C116" s="1" t="s">
        <v>149</v>
      </c>
      <c r="F116" s="1" t="s">
        <v>972</v>
      </c>
      <c r="G116" s="1" t="s">
        <v>981</v>
      </c>
      <c r="H116" s="1" t="e">
        <f>-al</f>
        <v>#NAME?</v>
      </c>
      <c r="I116" s="1" t="s">
        <v>990</v>
      </c>
      <c r="J116" s="1" t="s">
        <v>991</v>
      </c>
      <c r="K116" s="1" t="s">
        <v>992</v>
      </c>
      <c r="L116" s="1" t="s">
        <v>993</v>
      </c>
      <c r="M116" s="1" t="s">
        <v>994</v>
      </c>
      <c r="N116" s="1" t="s">
        <v>995</v>
      </c>
      <c r="O116" s="1" t="s">
        <v>996</v>
      </c>
    </row>
    <row r="117" s="1" customFormat="1" spans="1:15">
      <c r="A117" s="1" t="s">
        <v>15</v>
      </c>
      <c r="B117" s="1" t="s">
        <v>997</v>
      </c>
      <c r="C117" s="1" t="s">
        <v>998</v>
      </c>
      <c r="F117" s="1" t="s">
        <v>972</v>
      </c>
      <c r="G117" s="1" t="e">
        <f>-tu-al</f>
        <v>#NAME?</v>
      </c>
      <c r="H117" s="1" t="e">
        <f>-ly</f>
        <v>#NAME?</v>
      </c>
      <c r="I117" s="1" t="s">
        <v>999</v>
      </c>
      <c r="J117" s="1" t="s">
        <v>1000</v>
      </c>
      <c r="K117" s="1" t="s">
        <v>1001</v>
      </c>
      <c r="L117" s="1" t="s">
        <v>1002</v>
      </c>
      <c r="M117" s="1" t="s">
        <v>1003</v>
      </c>
      <c r="N117" s="1" t="s">
        <v>1004</v>
      </c>
      <c r="O117" s="1" t="s">
        <v>1005</v>
      </c>
    </row>
    <row r="118" s="1" customFormat="1" spans="1:15">
      <c r="A118" s="1" t="s">
        <v>15</v>
      </c>
      <c r="B118" s="1" t="s">
        <v>1006</v>
      </c>
      <c r="C118" s="1" t="s">
        <v>17</v>
      </c>
      <c r="F118" s="1" t="s">
        <v>972</v>
      </c>
      <c r="G118" s="1" t="s">
        <v>981</v>
      </c>
      <c r="H118" s="1" t="e">
        <f>-oso</f>
        <v>#NAME?</v>
      </c>
      <c r="I118" s="1" t="s">
        <v>1007</v>
      </c>
      <c r="J118" s="1" t="s">
        <v>1008</v>
      </c>
      <c r="K118" s="1" t="s">
        <v>1009</v>
      </c>
      <c r="L118" s="1" t="s">
        <v>1010</v>
      </c>
      <c r="M118" s="1" t="s">
        <v>1011</v>
      </c>
      <c r="N118" s="1" t="s">
        <v>1012</v>
      </c>
      <c r="O118" s="1" t="s">
        <v>1013</v>
      </c>
    </row>
    <row r="119" s="1" customFormat="1" spans="1:15">
      <c r="A119" s="1" t="s">
        <v>15</v>
      </c>
      <c r="B119" s="1" t="s">
        <v>1014</v>
      </c>
      <c r="C119" s="1" t="s">
        <v>149</v>
      </c>
      <c r="F119" s="1" t="s">
        <v>972</v>
      </c>
      <c r="G119" s="1" t="e">
        <f>-ile</f>
        <v>#NAME?</v>
      </c>
      <c r="I119" s="1" t="s">
        <v>1015</v>
      </c>
      <c r="J119" s="1" t="s">
        <v>1016</v>
      </c>
      <c r="K119" s="1" t="s">
        <v>1017</v>
      </c>
      <c r="L119" s="1" t="s">
        <v>1018</v>
      </c>
      <c r="M119" s="1" t="s">
        <v>1019</v>
      </c>
      <c r="N119" s="1" t="s">
        <v>1020</v>
      </c>
      <c r="O119" s="1" t="s">
        <v>1021</v>
      </c>
    </row>
    <row r="120" s="1" customFormat="1" spans="1:15">
      <c r="A120" s="1" t="s">
        <v>15</v>
      </c>
      <c r="B120" s="1" t="s">
        <v>1022</v>
      </c>
      <c r="C120" s="1" t="s">
        <v>17</v>
      </c>
      <c r="F120" s="1" t="s">
        <v>972</v>
      </c>
      <c r="G120" s="1" t="s">
        <v>1023</v>
      </c>
      <c r="H120" s="1" t="e">
        <f>-ity</f>
        <v>#NAME?</v>
      </c>
      <c r="I120" s="1" t="s">
        <v>1024</v>
      </c>
      <c r="J120" s="1" t="s">
        <v>1025</v>
      </c>
      <c r="K120" s="1" t="s">
        <v>1026</v>
      </c>
      <c r="L120" s="1" t="s">
        <v>1027</v>
      </c>
      <c r="M120" s="1" t="s">
        <v>1028</v>
      </c>
      <c r="N120" s="1" t="s">
        <v>1029</v>
      </c>
      <c r="O120" s="1" t="s">
        <v>1030</v>
      </c>
    </row>
    <row r="121" s="1" customFormat="1" spans="1:15">
      <c r="A121" s="1" t="s">
        <v>15</v>
      </c>
      <c r="B121" s="1" t="s">
        <v>1031</v>
      </c>
      <c r="C121" s="1" t="s">
        <v>17</v>
      </c>
      <c r="F121" s="1" t="s">
        <v>972</v>
      </c>
      <c r="G121" s="1" t="e">
        <f>-ago</f>
        <v>#NAME?</v>
      </c>
      <c r="I121" s="1" t="s">
        <v>1032</v>
      </c>
      <c r="J121" s="1" t="s">
        <v>1033</v>
      </c>
      <c r="K121" s="1" t="s">
        <v>1034</v>
      </c>
      <c r="L121" s="1" t="s">
        <v>1035</v>
      </c>
      <c r="M121" s="1" t="s">
        <v>1036</v>
      </c>
      <c r="N121" s="1" t="s">
        <v>1037</v>
      </c>
      <c r="O121" s="1" t="s">
        <v>1038</v>
      </c>
    </row>
    <row r="122" s="1" customFormat="1" spans="1:15">
      <c r="A122" s="1" t="s">
        <v>15</v>
      </c>
      <c r="B122" s="1" t="s">
        <v>1039</v>
      </c>
      <c r="C122" s="1" t="s">
        <v>17</v>
      </c>
      <c r="D122" s="1" t="s">
        <v>1040</v>
      </c>
      <c r="F122" s="1" t="s">
        <v>972</v>
      </c>
      <c r="G122" s="1" t="e">
        <f>-ate</f>
        <v>#NAME?</v>
      </c>
      <c r="I122" s="1" t="s">
        <v>1041</v>
      </c>
      <c r="J122" s="1" t="s">
        <v>1042</v>
      </c>
      <c r="K122" s="1" t="s">
        <v>1043</v>
      </c>
      <c r="L122" s="1" t="s">
        <v>1044</v>
      </c>
      <c r="M122" s="1" t="s">
        <v>1045</v>
      </c>
      <c r="N122" s="1" t="s">
        <v>1046</v>
      </c>
      <c r="O122" s="1" t="s">
        <v>1047</v>
      </c>
    </row>
    <row r="123" s="1" customFormat="1" spans="1:15">
      <c r="A123" s="1" t="s">
        <v>15</v>
      </c>
      <c r="B123" s="1" t="s">
        <v>1048</v>
      </c>
      <c r="C123" s="1" t="s">
        <v>17</v>
      </c>
      <c r="F123" s="1" t="s">
        <v>972</v>
      </c>
      <c r="G123" s="1" t="s">
        <v>1049</v>
      </c>
      <c r="H123" s="1" t="e">
        <f>-ity</f>
        <v>#NAME?</v>
      </c>
      <c r="I123" s="1" t="s">
        <v>1050</v>
      </c>
      <c r="J123" s="1" t="s">
        <v>1051</v>
      </c>
      <c r="K123" s="1" t="s">
        <v>1052</v>
      </c>
      <c r="L123" s="1" t="s">
        <v>1053</v>
      </c>
      <c r="M123" s="1" t="s">
        <v>1054</v>
      </c>
      <c r="N123" s="1" t="s">
        <v>1055</v>
      </c>
      <c r="O123" s="1" t="s">
        <v>1056</v>
      </c>
    </row>
    <row r="124" s="1" customFormat="1" spans="1:15">
      <c r="A124" s="1" t="s">
        <v>15</v>
      </c>
      <c r="B124" s="1" t="s">
        <v>1057</v>
      </c>
      <c r="C124" s="1" t="s">
        <v>1058</v>
      </c>
      <c r="F124" s="1" t="s">
        <v>1057</v>
      </c>
      <c r="I124" s="1" t="s">
        <v>1059</v>
      </c>
      <c r="J124" s="1" t="s">
        <v>1060</v>
      </c>
      <c r="K124" s="1" t="s">
        <v>1061</v>
      </c>
      <c r="L124" s="1" t="s">
        <v>1062</v>
      </c>
      <c r="M124" s="1" t="s">
        <v>1063</v>
      </c>
      <c r="N124" s="1" t="s">
        <v>1064</v>
      </c>
      <c r="O124" s="1" t="s">
        <v>1065</v>
      </c>
    </row>
    <row r="125" s="1" customFormat="1" spans="1:15">
      <c r="A125" s="1" t="s">
        <v>15</v>
      </c>
      <c r="B125" s="1" t="s">
        <v>1066</v>
      </c>
      <c r="C125" s="1" t="s">
        <v>149</v>
      </c>
      <c r="D125" s="1" t="s">
        <v>1067</v>
      </c>
      <c r="F125" s="1" t="s">
        <v>1068</v>
      </c>
      <c r="G125" s="1" t="e">
        <f>-ous</f>
        <v>#NAME?</v>
      </c>
      <c r="I125" s="1" t="s">
        <v>1069</v>
      </c>
      <c r="J125" s="1" t="s">
        <v>1070</v>
      </c>
      <c r="K125" s="1" t="s">
        <v>1071</v>
      </c>
      <c r="L125" s="1" t="s">
        <v>1072</v>
      </c>
      <c r="M125" s="1" t="s">
        <v>1073</v>
      </c>
      <c r="N125" s="1" t="s">
        <v>1074</v>
      </c>
      <c r="O125" s="1" t="s">
        <v>1075</v>
      </c>
    </row>
    <row r="126" s="1" customFormat="1" spans="1:15">
      <c r="A126" s="1" t="s">
        <v>15</v>
      </c>
      <c r="B126" s="1" t="s">
        <v>1076</v>
      </c>
      <c r="C126" s="1" t="s">
        <v>149</v>
      </c>
      <c r="D126" s="1" t="s">
        <v>1077</v>
      </c>
      <c r="F126" s="1" t="s">
        <v>1068</v>
      </c>
      <c r="G126" s="1" t="e">
        <f>-ous</f>
        <v>#NAME?</v>
      </c>
      <c r="I126" s="1" t="s">
        <v>1078</v>
      </c>
      <c r="J126" s="1" t="s">
        <v>1079</v>
      </c>
      <c r="K126" s="1" t="s">
        <v>1080</v>
      </c>
      <c r="L126" s="1" t="s">
        <v>1081</v>
      </c>
      <c r="M126" s="1" t="s">
        <v>1082</v>
      </c>
      <c r="N126" s="1" t="s">
        <v>1083</v>
      </c>
      <c r="O126" s="1" t="s">
        <v>1084</v>
      </c>
    </row>
    <row r="127" s="1" customFormat="1" spans="1:15">
      <c r="A127" s="1" t="s">
        <v>15</v>
      </c>
      <c r="B127" s="1" t="s">
        <v>1085</v>
      </c>
      <c r="C127" s="1" t="s">
        <v>17</v>
      </c>
      <c r="F127" s="1" t="s">
        <v>1086</v>
      </c>
      <c r="G127" s="1" t="e">
        <f>-age</f>
        <v>#NAME?</v>
      </c>
      <c r="I127" s="1" t="s">
        <v>1087</v>
      </c>
      <c r="J127" s="1" t="s">
        <v>1088</v>
      </c>
      <c r="K127" s="1" t="s">
        <v>1089</v>
      </c>
      <c r="L127" s="1" t="s">
        <v>1090</v>
      </c>
      <c r="M127" s="1" t="s">
        <v>1091</v>
      </c>
      <c r="N127" s="1" t="s">
        <v>1092</v>
      </c>
      <c r="O127" s="1" t="s">
        <v>1093</v>
      </c>
    </row>
    <row r="128" s="1" customFormat="1" spans="1:15">
      <c r="A128" s="1" t="s">
        <v>15</v>
      </c>
      <c r="B128" s="1" t="s">
        <v>1094</v>
      </c>
      <c r="C128" s="1" t="s">
        <v>290</v>
      </c>
      <c r="D128" s="1" t="s">
        <v>474</v>
      </c>
      <c r="F128" s="1" t="s">
        <v>1068</v>
      </c>
      <c r="G128" s="1" t="e">
        <f>-ate</f>
        <v>#NAME?</v>
      </c>
      <c r="I128" s="1" t="s">
        <v>1095</v>
      </c>
      <c r="J128" s="1" t="s">
        <v>1096</v>
      </c>
      <c r="K128" s="1" t="s">
        <v>1097</v>
      </c>
      <c r="L128" s="1" t="s">
        <v>1098</v>
      </c>
      <c r="M128" s="1" t="s">
        <v>1099</v>
      </c>
      <c r="N128" s="1" t="s">
        <v>1100</v>
      </c>
      <c r="O128" s="1" t="s">
        <v>1101</v>
      </c>
    </row>
    <row r="129" s="1" customFormat="1" spans="1:15">
      <c r="A129" s="1" t="s">
        <v>15</v>
      </c>
      <c r="B129" s="1" t="s">
        <v>1102</v>
      </c>
      <c r="C129" s="1" t="s">
        <v>149</v>
      </c>
      <c r="D129" s="1" t="s">
        <v>1103</v>
      </c>
      <c r="F129" s="1" t="s">
        <v>1068</v>
      </c>
      <c r="G129" s="1" t="e">
        <f>-al</f>
        <v>#NAME?</v>
      </c>
      <c r="I129" s="1" t="s">
        <v>1104</v>
      </c>
      <c r="J129" s="1" t="s">
        <v>1105</v>
      </c>
      <c r="K129" s="1" t="s">
        <v>1106</v>
      </c>
      <c r="L129" s="1" t="s">
        <v>1107</v>
      </c>
      <c r="M129" s="1" t="s">
        <v>1108</v>
      </c>
      <c r="N129" s="1" t="s">
        <v>1109</v>
      </c>
      <c r="O129" s="1" t="s">
        <v>1110</v>
      </c>
    </row>
    <row r="130" s="1" customFormat="1" spans="1:15">
      <c r="A130" s="1" t="s">
        <v>15</v>
      </c>
      <c r="B130" s="1" t="s">
        <v>1111</v>
      </c>
      <c r="C130" s="1" t="s">
        <v>290</v>
      </c>
      <c r="D130" s="1" t="s">
        <v>432</v>
      </c>
      <c r="F130" s="1" t="s">
        <v>1112</v>
      </c>
      <c r="I130" s="1" t="s">
        <v>1113</v>
      </c>
      <c r="J130" s="1" t="s">
        <v>1114</v>
      </c>
      <c r="K130" s="1" t="s">
        <v>1115</v>
      </c>
      <c r="L130" s="1" t="s">
        <v>1116</v>
      </c>
      <c r="M130" s="1" t="s">
        <v>1117</v>
      </c>
      <c r="N130" s="1" t="s">
        <v>1118</v>
      </c>
      <c r="O130" s="1" t="s">
        <v>1119</v>
      </c>
    </row>
    <row r="131" s="1" customFormat="1" spans="1:15">
      <c r="A131" s="1" t="s">
        <v>15</v>
      </c>
      <c r="B131" s="1" t="s">
        <v>1120</v>
      </c>
      <c r="C131" s="1" t="s">
        <v>17</v>
      </c>
      <c r="D131" s="1" t="s">
        <v>1121</v>
      </c>
      <c r="F131" s="1" t="s">
        <v>1086</v>
      </c>
      <c r="I131" s="1" t="s">
        <v>1122</v>
      </c>
      <c r="J131" s="1" t="s">
        <v>1123</v>
      </c>
      <c r="K131" s="1" t="s">
        <v>1124</v>
      </c>
      <c r="L131" s="1" t="s">
        <v>1125</v>
      </c>
      <c r="M131" s="1" t="s">
        <v>1126</v>
      </c>
      <c r="N131" s="1" t="s">
        <v>1127</v>
      </c>
      <c r="O131" s="1" t="s">
        <v>1128</v>
      </c>
    </row>
    <row r="132" s="1" customFormat="1" spans="1:15">
      <c r="A132" s="1" t="s">
        <v>15</v>
      </c>
      <c r="B132" s="1" t="s">
        <v>1129</v>
      </c>
      <c r="C132" s="1" t="s">
        <v>17</v>
      </c>
      <c r="F132" s="1" t="s">
        <v>1057</v>
      </c>
      <c r="G132" s="1" t="s">
        <v>1130</v>
      </c>
      <c r="I132" s="1" t="s">
        <v>1131</v>
      </c>
      <c r="J132" s="1" t="s">
        <v>1132</v>
      </c>
      <c r="K132" s="1" t="s">
        <v>1133</v>
      </c>
      <c r="L132" s="1" t="s">
        <v>1134</v>
      </c>
      <c r="M132" s="1" t="s">
        <v>1135</v>
      </c>
      <c r="N132" s="1" t="s">
        <v>1136</v>
      </c>
      <c r="O132" s="1" t="s">
        <v>1137</v>
      </c>
    </row>
    <row r="133" s="1" customFormat="1" spans="1:15">
      <c r="A133" s="1" t="s">
        <v>15</v>
      </c>
      <c r="B133" s="1" t="s">
        <v>1138</v>
      </c>
      <c r="C133" s="1" t="s">
        <v>149</v>
      </c>
      <c r="D133" s="1" t="s">
        <v>1139</v>
      </c>
      <c r="E133" s="1" t="s">
        <v>1140</v>
      </c>
      <c r="F133" s="1" t="s">
        <v>1068</v>
      </c>
      <c r="G133" s="1" t="e">
        <f>-ous</f>
        <v>#NAME?</v>
      </c>
      <c r="I133" s="1" t="s">
        <v>1141</v>
      </c>
      <c r="J133" s="1" t="s">
        <v>1142</v>
      </c>
      <c r="K133" s="1" t="s">
        <v>1143</v>
      </c>
      <c r="L133" s="1" t="s">
        <v>1144</v>
      </c>
      <c r="M133" s="1" t="s">
        <v>1145</v>
      </c>
      <c r="N133" s="1" t="s">
        <v>1146</v>
      </c>
      <c r="O133" s="1" t="s">
        <v>1147</v>
      </c>
    </row>
    <row r="134" s="1" customFormat="1" spans="1:15">
      <c r="A134" s="1" t="s">
        <v>15</v>
      </c>
      <c r="B134" s="1" t="s">
        <v>1148</v>
      </c>
      <c r="C134" s="1" t="s">
        <v>149</v>
      </c>
      <c r="F134" s="1" t="s">
        <v>1149</v>
      </c>
      <c r="G134" s="1" t="s">
        <v>1150</v>
      </c>
      <c r="H134" s="1" t="e">
        <f>-ous</f>
        <v>#NAME?</v>
      </c>
      <c r="I134" s="1" t="s">
        <v>1151</v>
      </c>
      <c r="K134" s="1" t="s">
        <v>1152</v>
      </c>
      <c r="L134" s="1" t="s">
        <v>1153</v>
      </c>
      <c r="M134" s="1" t="s">
        <v>1154</v>
      </c>
      <c r="N134" s="1" t="s">
        <v>1155</v>
      </c>
      <c r="O134" s="1" t="s">
        <v>1156</v>
      </c>
    </row>
    <row r="135" s="1" customFormat="1" spans="1:15">
      <c r="A135" s="1" t="s">
        <v>15</v>
      </c>
      <c r="B135" s="1" t="s">
        <v>1157</v>
      </c>
      <c r="C135" s="1" t="s">
        <v>17</v>
      </c>
      <c r="F135" s="1" t="s">
        <v>1158</v>
      </c>
      <c r="G135" s="1" t="s">
        <v>1159</v>
      </c>
      <c r="H135" s="1" t="e">
        <f>-tude</f>
        <v>#NAME?</v>
      </c>
      <c r="I135" s="1" t="s">
        <v>1160</v>
      </c>
      <c r="K135" s="1" t="s">
        <v>1161</v>
      </c>
      <c r="L135" s="1" t="s">
        <v>1162</v>
      </c>
      <c r="M135" s="1" t="s">
        <v>1163</v>
      </c>
      <c r="N135" s="1" t="s">
        <v>1164</v>
      </c>
      <c r="O135" s="1" t="s">
        <v>1165</v>
      </c>
    </row>
    <row r="136" s="1" customFormat="1" spans="1:15">
      <c r="A136" s="1" t="s">
        <v>15</v>
      </c>
      <c r="B136" s="1" t="s">
        <v>1149</v>
      </c>
      <c r="C136" s="1" t="s">
        <v>17</v>
      </c>
      <c r="F136" s="1" t="s">
        <v>1166</v>
      </c>
      <c r="G136" s="1" t="e">
        <f>-ar</f>
        <v>#NAME?</v>
      </c>
      <c r="I136" s="1" t="s">
        <v>1167</v>
      </c>
      <c r="K136" s="1" t="s">
        <v>1168</v>
      </c>
      <c r="L136" s="1" t="s">
        <v>1169</v>
      </c>
      <c r="M136" s="1" t="s">
        <v>1170</v>
      </c>
      <c r="N136" s="1" t="s">
        <v>1171</v>
      </c>
      <c r="O136" s="1" t="s">
        <v>1172</v>
      </c>
    </row>
    <row r="137" s="1" customFormat="1" spans="1:15">
      <c r="A137" s="1" t="s">
        <v>15</v>
      </c>
      <c r="B137" s="1" t="s">
        <v>1173</v>
      </c>
      <c r="C137" s="1" t="s">
        <v>17</v>
      </c>
      <c r="D137" s="1" t="s">
        <v>1174</v>
      </c>
      <c r="E137" s="1" t="s">
        <v>1077</v>
      </c>
      <c r="F137" s="1" t="s">
        <v>1175</v>
      </c>
      <c r="G137" s="1" t="e">
        <f>-ent</f>
        <v>#NAME?</v>
      </c>
      <c r="I137" s="1" t="s">
        <v>1176</v>
      </c>
      <c r="J137" s="1" t="s">
        <v>1177</v>
      </c>
      <c r="K137" s="1" t="s">
        <v>1178</v>
      </c>
      <c r="L137" s="1" t="s">
        <v>1179</v>
      </c>
      <c r="M137" s="1" t="s">
        <v>1180</v>
      </c>
      <c r="N137" s="1" t="s">
        <v>1181</v>
      </c>
      <c r="O137" s="1" t="s">
        <v>1182</v>
      </c>
    </row>
    <row r="138" s="1" customFormat="1" spans="1:15">
      <c r="A138" s="1" t="s">
        <v>15</v>
      </c>
      <c r="B138" s="1" t="s">
        <v>1183</v>
      </c>
      <c r="C138" s="1" t="s">
        <v>17</v>
      </c>
      <c r="D138" s="1" t="s">
        <v>1174</v>
      </c>
      <c r="F138" s="1" t="s">
        <v>1184</v>
      </c>
      <c r="I138" s="1" t="s">
        <v>1185</v>
      </c>
      <c r="K138" s="1" t="s">
        <v>1186</v>
      </c>
      <c r="L138" s="1" t="s">
        <v>1187</v>
      </c>
      <c r="M138" s="1" t="s">
        <v>1188</v>
      </c>
      <c r="N138" s="1" t="s">
        <v>1189</v>
      </c>
      <c r="O138" s="1" t="s">
        <v>1190</v>
      </c>
    </row>
    <row r="139" s="1" customFormat="1" spans="1:15">
      <c r="A139" s="1" t="s">
        <v>15</v>
      </c>
      <c r="B139" s="1" t="s">
        <v>1191</v>
      </c>
      <c r="C139" s="1" t="s">
        <v>1058</v>
      </c>
      <c r="F139" s="1" t="s">
        <v>1166</v>
      </c>
      <c r="G139" s="1" t="s">
        <v>196</v>
      </c>
      <c r="I139" s="1" t="s">
        <v>1192</v>
      </c>
      <c r="K139" s="1" t="s">
        <v>1193</v>
      </c>
      <c r="L139" s="1" t="s">
        <v>1194</v>
      </c>
      <c r="M139" s="1" t="s">
        <v>1195</v>
      </c>
      <c r="N139" s="1" t="s">
        <v>1196</v>
      </c>
      <c r="O139" s="1" t="s">
        <v>1197</v>
      </c>
    </row>
    <row r="140" s="1" customFormat="1" spans="1:15">
      <c r="A140" s="1" t="s">
        <v>15</v>
      </c>
      <c r="B140" s="1" t="s">
        <v>1198</v>
      </c>
      <c r="C140" s="1" t="s">
        <v>17</v>
      </c>
      <c r="F140" s="1" t="s">
        <v>1149</v>
      </c>
      <c r="G140" s="1" t="e">
        <f>-age</f>
        <v>#NAME?</v>
      </c>
      <c r="I140" s="1" t="s">
        <v>1199</v>
      </c>
      <c r="K140" s="1" t="s">
        <v>1200</v>
      </c>
      <c r="L140" s="1" t="s">
        <v>1201</v>
      </c>
      <c r="M140" s="1" t="s">
        <v>1202</v>
      </c>
      <c r="N140" s="1" t="s">
        <v>1203</v>
      </c>
      <c r="O140" s="1" t="s">
        <v>1204</v>
      </c>
    </row>
    <row r="141" s="1" customFormat="1" spans="1:15">
      <c r="A141" s="1" t="s">
        <v>15</v>
      </c>
      <c r="B141" s="1" t="s">
        <v>1205</v>
      </c>
      <c r="C141" s="1" t="s">
        <v>17</v>
      </c>
      <c r="D141" s="1" t="s">
        <v>1174</v>
      </c>
      <c r="F141" s="1" t="s">
        <v>1206</v>
      </c>
      <c r="I141" s="1" t="s">
        <v>1207</v>
      </c>
      <c r="K141" s="1" t="s">
        <v>1208</v>
      </c>
      <c r="L141" s="1" t="s">
        <v>1209</v>
      </c>
      <c r="M141" s="1" t="s">
        <v>1210</v>
      </c>
      <c r="N141" s="1" t="s">
        <v>1211</v>
      </c>
      <c r="O141" s="1" t="s">
        <v>1212</v>
      </c>
    </row>
    <row r="142" s="1" customFormat="1" spans="1:15">
      <c r="A142" s="1" t="s">
        <v>15</v>
      </c>
      <c r="B142" s="1" t="s">
        <v>1213</v>
      </c>
      <c r="C142" s="1" t="s">
        <v>17</v>
      </c>
      <c r="F142" s="1" t="s">
        <v>1214</v>
      </c>
      <c r="G142" s="1" t="e">
        <f>-ion</f>
        <v>#NAME?</v>
      </c>
      <c r="I142" s="1" t="s">
        <v>1215</v>
      </c>
      <c r="J142" s="1" t="s">
        <v>1216</v>
      </c>
      <c r="K142" s="1" t="s">
        <v>1217</v>
      </c>
      <c r="L142" s="1" t="s">
        <v>1218</v>
      </c>
      <c r="M142" s="1" t="s">
        <v>1219</v>
      </c>
      <c r="N142" s="1" t="s">
        <v>1220</v>
      </c>
      <c r="O142" s="1" t="s">
        <v>1221</v>
      </c>
    </row>
    <row r="143" s="1" customFormat="1" spans="1:15">
      <c r="A143" s="1" t="s">
        <v>15</v>
      </c>
      <c r="B143" s="1" t="s">
        <v>1222</v>
      </c>
      <c r="C143" s="1" t="s">
        <v>149</v>
      </c>
      <c r="F143" s="1" t="s">
        <v>1214</v>
      </c>
      <c r="G143" s="1" t="e">
        <f>-ible</f>
        <v>#NAME?</v>
      </c>
      <c r="I143" s="1" t="s">
        <v>1223</v>
      </c>
      <c r="J143" s="1" t="s">
        <v>1224</v>
      </c>
      <c r="K143" s="1" t="s">
        <v>1225</v>
      </c>
      <c r="L143" s="1" t="s">
        <v>1226</v>
      </c>
      <c r="M143" s="1" t="s">
        <v>1227</v>
      </c>
      <c r="N143" s="1" t="s">
        <v>1228</v>
      </c>
      <c r="O143" s="1" t="s">
        <v>1229</v>
      </c>
    </row>
    <row r="144" s="1" customFormat="1" spans="1:15">
      <c r="A144" s="1" t="s">
        <v>15</v>
      </c>
      <c r="B144" s="1" t="s">
        <v>1230</v>
      </c>
      <c r="C144" s="1" t="s">
        <v>645</v>
      </c>
      <c r="F144" s="1" t="s">
        <v>1214</v>
      </c>
      <c r="G144" s="1" t="e">
        <f>-it</f>
        <v>#NAME?</v>
      </c>
      <c r="I144" s="1" t="s">
        <v>1231</v>
      </c>
      <c r="J144" s="1" t="s">
        <v>1232</v>
      </c>
      <c r="K144" s="1" t="s">
        <v>1233</v>
      </c>
      <c r="L144" s="1" t="s">
        <v>1234</v>
      </c>
      <c r="M144" s="1" t="s">
        <v>1235</v>
      </c>
      <c r="N144" s="1" t="s">
        <v>1236</v>
      </c>
      <c r="O144" s="1" t="s">
        <v>1237</v>
      </c>
    </row>
    <row r="145" s="1" customFormat="1" spans="1:15">
      <c r="A145" s="1" t="s">
        <v>15</v>
      </c>
      <c r="B145" s="1" t="s">
        <v>1238</v>
      </c>
      <c r="C145" s="1" t="s">
        <v>17</v>
      </c>
      <c r="F145" s="1" t="s">
        <v>1239</v>
      </c>
      <c r="G145" s="1" t="e">
        <f>-eo</f>
        <v>#NAME?</v>
      </c>
      <c r="I145" s="1" t="s">
        <v>1240</v>
      </c>
      <c r="J145" s="1" t="s">
        <v>1241</v>
      </c>
      <c r="K145" s="1" t="s">
        <v>1242</v>
      </c>
      <c r="L145" s="1" t="s">
        <v>1243</v>
      </c>
      <c r="M145" s="1" t="s">
        <v>1244</v>
      </c>
      <c r="N145" s="1" t="s">
        <v>1245</v>
      </c>
      <c r="O145" s="1" t="s">
        <v>1246</v>
      </c>
    </row>
    <row r="146" s="1" customFormat="1" spans="1:15">
      <c r="A146" s="1" t="s">
        <v>15</v>
      </c>
      <c r="B146" s="1" t="s">
        <v>1247</v>
      </c>
      <c r="C146" s="1" t="s">
        <v>290</v>
      </c>
      <c r="D146" s="1" t="s">
        <v>398</v>
      </c>
      <c r="F146" s="1" t="s">
        <v>1214</v>
      </c>
      <c r="G146" s="1" t="e">
        <f>-e</f>
        <v>#NAME?</v>
      </c>
      <c r="I146" s="1" t="s">
        <v>1248</v>
      </c>
      <c r="J146" s="1" t="s">
        <v>1249</v>
      </c>
      <c r="K146" s="1" t="s">
        <v>1250</v>
      </c>
      <c r="L146" s="1" t="s">
        <v>1251</v>
      </c>
      <c r="M146" s="1" t="s">
        <v>1252</v>
      </c>
      <c r="N146" s="1" t="s">
        <v>1253</v>
      </c>
      <c r="O146" s="1" t="s">
        <v>1254</v>
      </c>
    </row>
    <row r="147" s="1" customFormat="1" spans="1:15">
      <c r="A147" s="1" t="s">
        <v>15</v>
      </c>
      <c r="B147" s="1" t="s">
        <v>1255</v>
      </c>
      <c r="C147" s="1" t="s">
        <v>290</v>
      </c>
      <c r="D147" s="1" t="s">
        <v>1256</v>
      </c>
      <c r="F147" s="1" t="s">
        <v>1214</v>
      </c>
      <c r="G147" s="1" t="e">
        <f>-e</f>
        <v>#NAME?</v>
      </c>
      <c r="I147" s="1" t="s">
        <v>1257</v>
      </c>
      <c r="J147" s="1" t="s">
        <v>1258</v>
      </c>
      <c r="K147" s="1" t="s">
        <v>1259</v>
      </c>
      <c r="L147" s="1" t="s">
        <v>1260</v>
      </c>
      <c r="M147" s="1" t="s">
        <v>1261</v>
      </c>
      <c r="N147" s="1" t="s">
        <v>1262</v>
      </c>
      <c r="O147" s="1" t="s">
        <v>1263</v>
      </c>
    </row>
    <row r="148" s="1" customFormat="1" spans="1:15">
      <c r="A148" s="1" t="s">
        <v>15</v>
      </c>
      <c r="B148" s="1" t="s">
        <v>1264</v>
      </c>
      <c r="C148" s="1" t="s">
        <v>290</v>
      </c>
      <c r="D148" s="1" t="s">
        <v>664</v>
      </c>
      <c r="F148" s="1" t="s">
        <v>1239</v>
      </c>
      <c r="G148" s="1" t="e">
        <f>-e</f>
        <v>#NAME?</v>
      </c>
      <c r="I148" s="1" t="s">
        <v>1265</v>
      </c>
      <c r="J148" s="1" t="s">
        <v>1266</v>
      </c>
      <c r="K148" s="1" t="s">
        <v>1267</v>
      </c>
      <c r="L148" s="1" t="s">
        <v>1268</v>
      </c>
      <c r="M148" s="1" t="s">
        <v>1269</v>
      </c>
      <c r="N148" s="1" t="s">
        <v>1270</v>
      </c>
      <c r="O148" s="1" t="s">
        <v>1271</v>
      </c>
    </row>
    <row r="149" s="1" customFormat="1" spans="1:15">
      <c r="A149" s="1" t="s">
        <v>15</v>
      </c>
      <c r="B149" s="1" t="s">
        <v>1272</v>
      </c>
      <c r="C149" s="1" t="s">
        <v>17</v>
      </c>
      <c r="D149" s="1" t="s">
        <v>389</v>
      </c>
      <c r="F149" s="1" t="s">
        <v>1239</v>
      </c>
      <c r="G149" s="1" t="e">
        <f>-ence</f>
        <v>#NAME?</v>
      </c>
      <c r="I149" s="1" t="s">
        <v>1273</v>
      </c>
      <c r="J149" s="1" t="s">
        <v>1274</v>
      </c>
      <c r="K149" s="1" t="s">
        <v>1275</v>
      </c>
      <c r="L149" s="1" t="s">
        <v>1276</v>
      </c>
      <c r="M149" s="1" t="s">
        <v>1277</v>
      </c>
      <c r="N149" s="1" t="s">
        <v>1278</v>
      </c>
      <c r="O149" s="1" t="s">
        <v>1279</v>
      </c>
    </row>
    <row r="150" s="1" customFormat="1" spans="1:15">
      <c r="A150" s="1" t="s">
        <v>15</v>
      </c>
      <c r="B150" s="1" t="s">
        <v>1280</v>
      </c>
      <c r="C150" s="1" t="s">
        <v>149</v>
      </c>
      <c r="F150" s="1" t="s">
        <v>1214</v>
      </c>
      <c r="G150" s="1" t="s">
        <v>1281</v>
      </c>
      <c r="H150" s="1" t="e">
        <f>-al</f>
        <v>#NAME?</v>
      </c>
      <c r="I150" s="1" t="s">
        <v>1282</v>
      </c>
      <c r="J150" s="1" t="s">
        <v>1283</v>
      </c>
      <c r="K150" s="1" t="s">
        <v>1284</v>
      </c>
      <c r="L150" s="1" t="s">
        <v>1285</v>
      </c>
      <c r="M150" s="1" t="s">
        <v>1286</v>
      </c>
      <c r="N150" s="1" t="s">
        <v>1287</v>
      </c>
      <c r="O150" s="1" t="s">
        <v>1288</v>
      </c>
    </row>
    <row r="151" s="1" customFormat="1" spans="1:15">
      <c r="A151" s="1" t="s">
        <v>15</v>
      </c>
      <c r="B151" s="1" t="s">
        <v>1289</v>
      </c>
      <c r="C151" s="1" t="s">
        <v>149</v>
      </c>
      <c r="D151" s="1" t="s">
        <v>379</v>
      </c>
      <c r="F151" s="1" t="s">
        <v>1214</v>
      </c>
      <c r="G151" s="1" t="e">
        <f>-ible</f>
        <v>#NAME?</v>
      </c>
      <c r="I151" s="1" t="s">
        <v>1290</v>
      </c>
      <c r="J151" s="1" t="s">
        <v>1291</v>
      </c>
      <c r="K151" s="1" t="s">
        <v>1292</v>
      </c>
      <c r="L151" s="1" t="s">
        <v>1293</v>
      </c>
      <c r="M151" s="1" t="s">
        <v>1294</v>
      </c>
      <c r="N151" s="1" t="s">
        <v>1295</v>
      </c>
      <c r="O151" s="1" t="s">
        <v>1296</v>
      </c>
    </row>
    <row r="152" s="1" customFormat="1" spans="1:15">
      <c r="A152" s="1" t="s">
        <v>15</v>
      </c>
      <c r="B152" s="1" t="s">
        <v>1297</v>
      </c>
      <c r="C152" s="1" t="s">
        <v>184</v>
      </c>
      <c r="F152" s="1" t="s">
        <v>1298</v>
      </c>
      <c r="G152" s="1" t="e">
        <f>-e</f>
        <v>#NAME?</v>
      </c>
      <c r="I152" s="1" t="s">
        <v>1299</v>
      </c>
      <c r="J152" s="1" t="s">
        <v>1300</v>
      </c>
      <c r="K152" s="1" t="s">
        <v>1301</v>
      </c>
      <c r="L152" s="1" t="s">
        <v>1302</v>
      </c>
      <c r="M152" s="1" t="s">
        <v>1303</v>
      </c>
      <c r="N152" s="1" t="s">
        <v>1304</v>
      </c>
      <c r="O152" s="1" t="s">
        <v>1305</v>
      </c>
    </row>
    <row r="153" s="1" customFormat="1" spans="1:15">
      <c r="A153" s="1" t="s">
        <v>15</v>
      </c>
      <c r="B153" s="1" t="s">
        <v>1306</v>
      </c>
      <c r="C153" s="1" t="s">
        <v>290</v>
      </c>
      <c r="D153" s="1" t="s">
        <v>432</v>
      </c>
      <c r="F153" s="1" t="s">
        <v>1298</v>
      </c>
      <c r="G153" s="1" t="e">
        <f>-e</f>
        <v>#NAME?</v>
      </c>
      <c r="I153" s="1" t="s">
        <v>1307</v>
      </c>
      <c r="J153" s="1" t="s">
        <v>1308</v>
      </c>
      <c r="K153" s="1" t="s">
        <v>1309</v>
      </c>
      <c r="L153" s="1" t="s">
        <v>1310</v>
      </c>
      <c r="M153" s="1" t="s">
        <v>1311</v>
      </c>
      <c r="N153" s="1" t="s">
        <v>1312</v>
      </c>
      <c r="O153" s="1" t="s">
        <v>1313</v>
      </c>
    </row>
    <row r="154" s="1" customFormat="1" spans="1:15">
      <c r="A154" s="1" t="s">
        <v>15</v>
      </c>
      <c r="B154" s="1" t="s">
        <v>1314</v>
      </c>
      <c r="C154" s="1" t="s">
        <v>17</v>
      </c>
      <c r="D154" s="1" t="s">
        <v>432</v>
      </c>
      <c r="F154" s="1" t="s">
        <v>1298</v>
      </c>
      <c r="G154" s="1" t="e">
        <f>-ence</f>
        <v>#NAME?</v>
      </c>
      <c r="I154" s="1" t="s">
        <v>1315</v>
      </c>
      <c r="J154" s="1" t="s">
        <v>1316</v>
      </c>
      <c r="K154" s="1" t="s">
        <v>1317</v>
      </c>
      <c r="L154" s="1" t="s">
        <v>1318</v>
      </c>
      <c r="M154" s="1" t="s">
        <v>1319</v>
      </c>
      <c r="N154" s="1" t="s">
        <v>1320</v>
      </c>
      <c r="O154" s="1" t="s">
        <v>1321</v>
      </c>
    </row>
    <row r="155" s="1" customFormat="1" spans="1:15">
      <c r="A155" s="1" t="s">
        <v>15</v>
      </c>
      <c r="B155" s="1" t="s">
        <v>1322</v>
      </c>
      <c r="C155" s="1" t="s">
        <v>149</v>
      </c>
      <c r="D155" s="1" t="s">
        <v>432</v>
      </c>
      <c r="F155" s="1" t="s">
        <v>1298</v>
      </c>
      <c r="G155" s="1" t="e">
        <f>-ent</f>
        <v>#NAME?</v>
      </c>
      <c r="I155" s="1" t="s">
        <v>1323</v>
      </c>
      <c r="J155" s="1" t="s">
        <v>1324</v>
      </c>
      <c r="K155" s="1" t="s">
        <v>1325</v>
      </c>
      <c r="L155" s="1" t="s">
        <v>1326</v>
      </c>
      <c r="M155" s="1" t="s">
        <v>1327</v>
      </c>
      <c r="N155" s="1" t="s">
        <v>1328</v>
      </c>
      <c r="O155" s="1" t="s">
        <v>1329</v>
      </c>
    </row>
    <row r="156" s="1" customFormat="1" spans="1:15">
      <c r="A156" s="1" t="s">
        <v>15</v>
      </c>
      <c r="B156" s="1" t="s">
        <v>1330</v>
      </c>
      <c r="C156" s="1" t="s">
        <v>290</v>
      </c>
      <c r="D156" s="1" t="s">
        <v>1331</v>
      </c>
      <c r="F156" s="1" t="s">
        <v>1298</v>
      </c>
      <c r="G156" s="1" t="e">
        <f>-e</f>
        <v>#NAME?</v>
      </c>
      <c r="I156" s="1" t="s">
        <v>1332</v>
      </c>
      <c r="J156" s="1" t="s">
        <v>1333</v>
      </c>
      <c r="K156" s="1" t="s">
        <v>1334</v>
      </c>
      <c r="L156" s="1" t="s">
        <v>1335</v>
      </c>
      <c r="M156" s="1" t="s">
        <v>1336</v>
      </c>
      <c r="N156" s="1" t="s">
        <v>1337</v>
      </c>
      <c r="O156" s="1" t="s">
        <v>1338</v>
      </c>
    </row>
    <row r="157" s="1" customFormat="1" spans="1:15">
      <c r="A157" s="1" t="s">
        <v>15</v>
      </c>
      <c r="B157" s="1" t="s">
        <v>1339</v>
      </c>
      <c r="C157" s="1" t="s">
        <v>17</v>
      </c>
      <c r="D157" s="1" t="s">
        <v>1331</v>
      </c>
      <c r="F157" s="1" t="s">
        <v>1298</v>
      </c>
      <c r="G157" s="1" t="e">
        <f>-ence</f>
        <v>#NAME?</v>
      </c>
      <c r="I157" s="1" t="s">
        <v>1340</v>
      </c>
      <c r="J157" s="1" t="s">
        <v>1341</v>
      </c>
      <c r="K157" s="1" t="s">
        <v>1342</v>
      </c>
      <c r="L157" s="1" t="s">
        <v>1343</v>
      </c>
      <c r="M157" s="1" t="s">
        <v>1344</v>
      </c>
      <c r="N157" s="1" t="s">
        <v>1345</v>
      </c>
      <c r="O157" s="1" t="s">
        <v>1346</v>
      </c>
    </row>
    <row r="158" s="1" customFormat="1" spans="1:15">
      <c r="A158" s="1" t="s">
        <v>15</v>
      </c>
      <c r="B158" s="1" t="s">
        <v>1347</v>
      </c>
      <c r="C158" s="1" t="s">
        <v>149</v>
      </c>
      <c r="D158" s="1" t="s">
        <v>1331</v>
      </c>
      <c r="F158" s="1" t="s">
        <v>1298</v>
      </c>
      <c r="G158" s="1" t="e">
        <f>-ent</f>
        <v>#NAME?</v>
      </c>
      <c r="I158" s="1" t="s">
        <v>1348</v>
      </c>
      <c r="J158" s="1" t="s">
        <v>1349</v>
      </c>
      <c r="K158" s="1" t="s">
        <v>1350</v>
      </c>
      <c r="L158" s="1" t="s">
        <v>1351</v>
      </c>
      <c r="M158" s="1" t="s">
        <v>1352</v>
      </c>
      <c r="N158" s="1" t="s">
        <v>1353</v>
      </c>
      <c r="O158" s="1" t="s">
        <v>1354</v>
      </c>
    </row>
    <row r="159" s="1" customFormat="1" spans="1:15">
      <c r="A159" s="1" t="s">
        <v>15</v>
      </c>
      <c r="B159" s="1" t="s">
        <v>1355</v>
      </c>
      <c r="C159" s="1" t="s">
        <v>290</v>
      </c>
      <c r="D159" s="1" t="s">
        <v>398</v>
      </c>
      <c r="E159" s="1" t="s">
        <v>432</v>
      </c>
      <c r="F159" s="1" t="s">
        <v>1298</v>
      </c>
      <c r="G159" s="1" t="e">
        <f>-e</f>
        <v>#NAME?</v>
      </c>
      <c r="I159" s="1" t="s">
        <v>1356</v>
      </c>
      <c r="J159" s="1" t="s">
        <v>1357</v>
      </c>
      <c r="K159" s="1" t="s">
        <v>1358</v>
      </c>
      <c r="L159" s="1" t="s">
        <v>1359</v>
      </c>
      <c r="M159" s="1" t="s">
        <v>1360</v>
      </c>
      <c r="N159" s="1" t="s">
        <v>1361</v>
      </c>
      <c r="O159" s="1" t="s">
        <v>1362</v>
      </c>
    </row>
    <row r="160" s="1" customFormat="1" spans="1:15">
      <c r="A160" s="1" t="s">
        <v>15</v>
      </c>
      <c r="B160" s="1" t="s">
        <v>1363</v>
      </c>
      <c r="C160" s="1" t="s">
        <v>149</v>
      </c>
      <c r="D160" s="1" t="s">
        <v>432</v>
      </c>
      <c r="F160" s="1" t="s">
        <v>1298</v>
      </c>
      <c r="G160" s="1" t="e">
        <f>-ing</f>
        <v>#NAME?</v>
      </c>
      <c r="I160" s="1" t="s">
        <v>1364</v>
      </c>
      <c r="J160" s="1" t="s">
        <v>1365</v>
      </c>
      <c r="K160" s="1" t="s">
        <v>1366</v>
      </c>
      <c r="L160" s="1" t="s">
        <v>1367</v>
      </c>
      <c r="M160" s="1" t="s">
        <v>1368</v>
      </c>
      <c r="N160" s="1" t="s">
        <v>1369</v>
      </c>
      <c r="O160" s="1" t="s">
        <v>1370</v>
      </c>
    </row>
    <row r="161" s="1" customFormat="1" spans="1:15">
      <c r="A161" s="1" t="s">
        <v>15</v>
      </c>
      <c r="B161" s="1" t="s">
        <v>1371</v>
      </c>
      <c r="C161" s="1" t="s">
        <v>149</v>
      </c>
      <c r="D161" s="1" t="s">
        <v>1331</v>
      </c>
      <c r="F161" s="1" t="s">
        <v>1298</v>
      </c>
      <c r="G161" s="1" t="e">
        <f>-ing</f>
        <v>#NAME?</v>
      </c>
      <c r="I161" s="1" t="s">
        <v>1372</v>
      </c>
      <c r="J161" s="1" t="s">
        <v>1373</v>
      </c>
      <c r="K161" s="1" t="s">
        <v>1374</v>
      </c>
      <c r="L161" s="1" t="s">
        <v>1375</v>
      </c>
      <c r="M161" s="1" t="s">
        <v>1376</v>
      </c>
      <c r="N161" s="1" t="s">
        <v>1377</v>
      </c>
      <c r="O161" s="1" t="s">
        <v>1378</v>
      </c>
    </row>
    <row r="162" s="1" customFormat="1" spans="1:15">
      <c r="A162" s="1" t="s">
        <v>15</v>
      </c>
      <c r="B162" s="1" t="s">
        <v>1379</v>
      </c>
      <c r="C162" s="1" t="s">
        <v>290</v>
      </c>
      <c r="D162" s="1" t="s">
        <v>432</v>
      </c>
      <c r="F162" s="1" t="s">
        <v>1380</v>
      </c>
      <c r="I162" s="1" t="s">
        <v>1381</v>
      </c>
      <c r="J162" s="1" t="s">
        <v>1382</v>
      </c>
      <c r="K162" s="1" t="s">
        <v>1383</v>
      </c>
      <c r="L162" s="1" t="s">
        <v>1384</v>
      </c>
      <c r="M162" s="1" t="s">
        <v>1385</v>
      </c>
      <c r="N162" s="1" t="s">
        <v>1386</v>
      </c>
      <c r="O162" s="1" t="s">
        <v>1387</v>
      </c>
    </row>
    <row r="163" s="1" customFormat="1" spans="1:15">
      <c r="A163" s="1" t="s">
        <v>15</v>
      </c>
      <c r="B163" s="1" t="s">
        <v>1388</v>
      </c>
      <c r="C163" s="1" t="s">
        <v>1389</v>
      </c>
      <c r="D163" s="1" t="s">
        <v>398</v>
      </c>
      <c r="F163" s="1" t="s">
        <v>1390</v>
      </c>
      <c r="G163" s="1" t="e">
        <f>-e</f>
        <v>#NAME?</v>
      </c>
      <c r="I163" s="1" t="s">
        <v>1391</v>
      </c>
      <c r="J163" s="1" t="s">
        <v>1392</v>
      </c>
      <c r="K163" s="1" t="s">
        <v>1393</v>
      </c>
      <c r="L163" s="1" t="s">
        <v>1394</v>
      </c>
      <c r="M163" s="1" t="s">
        <v>1395</v>
      </c>
      <c r="N163" s="1" t="s">
        <v>1396</v>
      </c>
      <c r="O163" s="1" t="s">
        <v>1397</v>
      </c>
    </row>
    <row r="164" s="1" customFormat="1" spans="1:15">
      <c r="A164" s="1" t="s">
        <v>15</v>
      </c>
      <c r="B164" s="1" t="s">
        <v>1398</v>
      </c>
      <c r="C164" s="1" t="s">
        <v>17</v>
      </c>
      <c r="D164" s="1" t="s">
        <v>1399</v>
      </c>
      <c r="F164" s="1" t="s">
        <v>1390</v>
      </c>
      <c r="G164" s="1" t="e">
        <f>-e</f>
        <v>#NAME?</v>
      </c>
      <c r="I164" s="1" t="s">
        <v>1400</v>
      </c>
      <c r="J164" s="1" t="s">
        <v>1401</v>
      </c>
      <c r="K164" s="1" t="s">
        <v>1402</v>
      </c>
      <c r="L164" s="1" t="s">
        <v>1403</v>
      </c>
      <c r="M164" s="1" t="s">
        <v>1404</v>
      </c>
      <c r="N164" s="1" t="s">
        <v>1405</v>
      </c>
      <c r="O164" s="1" t="s">
        <v>1406</v>
      </c>
    </row>
    <row r="165" s="1" customFormat="1" spans="1:15">
      <c r="A165" s="1" t="s">
        <v>15</v>
      </c>
      <c r="B165" s="1" t="s">
        <v>1407</v>
      </c>
      <c r="C165" s="1" t="s">
        <v>149</v>
      </c>
      <c r="D165" s="1" t="s">
        <v>1331</v>
      </c>
      <c r="F165" s="1" t="s">
        <v>1390</v>
      </c>
      <c r="G165" s="1" t="e">
        <f>-e</f>
        <v>#NAME?</v>
      </c>
      <c r="I165" s="1" t="s">
        <v>1408</v>
      </c>
      <c r="J165" s="1" t="s">
        <v>1409</v>
      </c>
      <c r="K165" s="1" t="s">
        <v>1410</v>
      </c>
      <c r="L165" s="1" t="s">
        <v>1411</v>
      </c>
      <c r="M165" s="1" t="s">
        <v>1412</v>
      </c>
      <c r="N165" s="1" t="s">
        <v>1413</v>
      </c>
      <c r="O165" s="1" t="s">
        <v>1414</v>
      </c>
    </row>
    <row r="166" s="1" customFormat="1" spans="1:15">
      <c r="A166" s="1" t="s">
        <v>15</v>
      </c>
      <c r="B166" s="1" t="s">
        <v>1415</v>
      </c>
      <c r="C166" s="1" t="s">
        <v>17</v>
      </c>
      <c r="D166" s="1" t="s">
        <v>1416</v>
      </c>
      <c r="F166" s="1" t="s">
        <v>1390</v>
      </c>
      <c r="G166" s="1" t="e">
        <f>-ary</f>
        <v>#NAME?</v>
      </c>
      <c r="I166" s="1" t="s">
        <v>1417</v>
      </c>
      <c r="J166" s="1" t="s">
        <v>1418</v>
      </c>
      <c r="K166" s="1" t="s">
        <v>1419</v>
      </c>
      <c r="L166" s="1" t="s">
        <v>1420</v>
      </c>
      <c r="M166" s="1" t="s">
        <v>1421</v>
      </c>
      <c r="N166" s="1" t="s">
        <v>1422</v>
      </c>
      <c r="O166" s="1" t="s">
        <v>1423</v>
      </c>
    </row>
    <row r="167" s="1" customFormat="1" spans="1:15">
      <c r="A167" s="1" t="s">
        <v>15</v>
      </c>
      <c r="B167" s="1" t="s">
        <v>1424</v>
      </c>
      <c r="C167" s="1" t="s">
        <v>290</v>
      </c>
      <c r="D167" s="1" t="s">
        <v>646</v>
      </c>
      <c r="F167" s="1" t="s">
        <v>1380</v>
      </c>
      <c r="G167" s="1" t="e">
        <f>-ise</f>
        <v>#NAME?</v>
      </c>
      <c r="I167" s="1" t="s">
        <v>1425</v>
      </c>
      <c r="J167" s="1" t="s">
        <v>1426</v>
      </c>
      <c r="K167" s="1" t="s">
        <v>1427</v>
      </c>
      <c r="L167" s="1" t="s">
        <v>1428</v>
      </c>
      <c r="M167" s="1" t="s">
        <v>1429</v>
      </c>
      <c r="N167" s="1" t="s">
        <v>1430</v>
      </c>
      <c r="O167" s="1" t="s">
        <v>1431</v>
      </c>
    </row>
    <row r="168" s="1" customFormat="1" spans="1:15">
      <c r="A168" s="1" t="s">
        <v>15</v>
      </c>
      <c r="B168" s="1" t="s">
        <v>1432</v>
      </c>
      <c r="C168" s="1" t="s">
        <v>17</v>
      </c>
      <c r="F168" s="1" t="s">
        <v>1390</v>
      </c>
      <c r="G168" s="1" t="e">
        <f>-ion</f>
        <v>#NAME?</v>
      </c>
      <c r="I168" s="1" t="s">
        <v>1433</v>
      </c>
      <c r="J168" s="1" t="s">
        <v>1434</v>
      </c>
      <c r="K168" s="1" t="s">
        <v>1435</v>
      </c>
      <c r="L168" s="1" t="s">
        <v>1436</v>
      </c>
      <c r="M168" s="1" t="s">
        <v>1437</v>
      </c>
      <c r="N168" s="1" t="s">
        <v>1438</v>
      </c>
      <c r="O168" s="1" t="s">
        <v>1439</v>
      </c>
    </row>
    <row r="169" s="1" customFormat="1" spans="1:15">
      <c r="A169" s="1" t="s">
        <v>15</v>
      </c>
      <c r="B169" s="1" t="s">
        <v>1440</v>
      </c>
      <c r="C169" s="1" t="s">
        <v>17</v>
      </c>
      <c r="D169" s="1" t="s">
        <v>432</v>
      </c>
      <c r="F169" s="1" t="s">
        <v>1390</v>
      </c>
      <c r="G169" s="1" t="e">
        <f>-ation</f>
        <v>#NAME?</v>
      </c>
      <c r="I169" s="1" t="s">
        <v>1441</v>
      </c>
      <c r="J169" s="1" t="s">
        <v>1442</v>
      </c>
      <c r="K169" s="1" t="s">
        <v>1443</v>
      </c>
      <c r="L169" s="1" t="s">
        <v>1444</v>
      </c>
      <c r="M169" s="1" t="s">
        <v>1445</v>
      </c>
      <c r="N169" s="1" t="s">
        <v>1446</v>
      </c>
      <c r="O169" s="1" t="s">
        <v>1447</v>
      </c>
    </row>
    <row r="170" s="1" customFormat="1" spans="1:15">
      <c r="A170" s="1" t="s">
        <v>15</v>
      </c>
      <c r="B170" s="1" t="s">
        <v>1448</v>
      </c>
      <c r="C170" s="1" t="s">
        <v>149</v>
      </c>
      <c r="D170" s="1" t="s">
        <v>646</v>
      </c>
      <c r="F170" s="1" t="s">
        <v>1390</v>
      </c>
      <c r="G170" s="1" t="e">
        <f>-e</f>
        <v>#NAME?</v>
      </c>
      <c r="I170" s="1" t="s">
        <v>1449</v>
      </c>
      <c r="J170" s="1" t="s">
        <v>1450</v>
      </c>
      <c r="K170" s="1" t="s">
        <v>1451</v>
      </c>
      <c r="L170" s="1" t="s">
        <v>1452</v>
      </c>
      <c r="M170" s="1" t="s">
        <v>1453</v>
      </c>
      <c r="N170" s="1" t="s">
        <v>1454</v>
      </c>
      <c r="O170" s="1" t="s">
        <v>1455</v>
      </c>
    </row>
    <row r="171" s="1" customFormat="1" spans="1:15">
      <c r="A171" s="1" t="s">
        <v>15</v>
      </c>
      <c r="B171" s="1" t="s">
        <v>1456</v>
      </c>
      <c r="C171" s="1" t="s">
        <v>149</v>
      </c>
      <c r="F171" s="1" t="s">
        <v>1380</v>
      </c>
      <c r="G171" s="1" t="e">
        <f>-ic</f>
        <v>#NAME?</v>
      </c>
      <c r="H171" s="1" t="e">
        <f>-al</f>
        <v>#NAME?</v>
      </c>
      <c r="I171" s="1" t="s">
        <v>1457</v>
      </c>
      <c r="J171" s="1" t="s">
        <v>1458</v>
      </c>
      <c r="K171" s="1" t="s">
        <v>1459</v>
      </c>
      <c r="L171" s="1" t="s">
        <v>1460</v>
      </c>
      <c r="M171" s="1" t="s">
        <v>1461</v>
      </c>
      <c r="N171" s="1" t="s">
        <v>1462</v>
      </c>
      <c r="O171" s="1" t="s">
        <v>1463</v>
      </c>
    </row>
    <row r="172" s="1" customFormat="1" spans="1:15">
      <c r="A172" s="1" t="s">
        <v>15</v>
      </c>
      <c r="B172" s="1" t="s">
        <v>1464</v>
      </c>
      <c r="C172" s="1" t="s">
        <v>290</v>
      </c>
      <c r="D172" s="1" t="s">
        <v>1331</v>
      </c>
      <c r="F172" s="1" t="s">
        <v>1380</v>
      </c>
      <c r="I172" s="1" t="s">
        <v>1465</v>
      </c>
      <c r="J172" s="1" t="s">
        <v>1466</v>
      </c>
      <c r="K172" s="1" t="s">
        <v>1467</v>
      </c>
      <c r="L172" s="1" t="s">
        <v>1468</v>
      </c>
      <c r="M172" s="1" t="s">
        <v>1469</v>
      </c>
      <c r="N172" s="1" t="s">
        <v>1470</v>
      </c>
      <c r="O172" s="1" t="s">
        <v>1471</v>
      </c>
    </row>
    <row r="173" s="1" customFormat="1" spans="1:15">
      <c r="A173" s="1" t="s">
        <v>15</v>
      </c>
      <c r="B173" s="1" t="s">
        <v>1472</v>
      </c>
      <c r="C173" s="1" t="s">
        <v>51</v>
      </c>
      <c r="D173" s="1" t="s">
        <v>1473</v>
      </c>
      <c r="F173" s="1" t="s">
        <v>1380</v>
      </c>
      <c r="I173" s="1" t="s">
        <v>1474</v>
      </c>
      <c r="J173" s="1" t="s">
        <v>1475</v>
      </c>
      <c r="K173" s="1" t="s">
        <v>1476</v>
      </c>
      <c r="L173" s="1" t="s">
        <v>1477</v>
      </c>
      <c r="M173" s="1" t="s">
        <v>1478</v>
      </c>
      <c r="N173" s="1" t="s">
        <v>1479</v>
      </c>
      <c r="O173" s="1" t="s">
        <v>1480</v>
      </c>
    </row>
    <row r="174" s="1" customFormat="1" spans="1:15">
      <c r="A174" s="1" t="s">
        <v>15</v>
      </c>
      <c r="B174" s="1" t="s">
        <v>1481</v>
      </c>
      <c r="C174" s="1" t="s">
        <v>17</v>
      </c>
      <c r="F174" s="1" t="s">
        <v>1481</v>
      </c>
      <c r="I174" s="1" t="s">
        <v>1482</v>
      </c>
      <c r="J174" s="1" t="s">
        <v>1483</v>
      </c>
      <c r="K174" s="1" t="s">
        <v>1484</v>
      </c>
      <c r="L174" s="1" t="s">
        <v>1485</v>
      </c>
      <c r="M174" s="1" t="s">
        <v>1486</v>
      </c>
      <c r="N174" s="1" t="s">
        <v>1487</v>
      </c>
      <c r="O174" s="1" t="s">
        <v>1488</v>
      </c>
    </row>
    <row r="175" s="1" customFormat="1" spans="1:15">
      <c r="A175" s="1" t="s">
        <v>15</v>
      </c>
      <c r="B175" s="1" t="s">
        <v>1489</v>
      </c>
      <c r="C175" s="1" t="s">
        <v>290</v>
      </c>
      <c r="D175" s="1" t="s">
        <v>379</v>
      </c>
      <c r="F175" s="1" t="s">
        <v>1481</v>
      </c>
      <c r="I175" s="1" t="s">
        <v>1490</v>
      </c>
      <c r="J175" s="1" t="s">
        <v>1491</v>
      </c>
      <c r="K175" s="1" t="s">
        <v>1492</v>
      </c>
      <c r="L175" s="1" t="s">
        <v>1493</v>
      </c>
      <c r="M175" s="1" t="s">
        <v>1494</v>
      </c>
      <c r="N175" s="1" t="s">
        <v>1495</v>
      </c>
      <c r="O175" s="1" t="s">
        <v>1496</v>
      </c>
    </row>
    <row r="176" s="1" customFormat="1" spans="1:15">
      <c r="A176" s="1" t="s">
        <v>15</v>
      </c>
      <c r="B176" s="1" t="s">
        <v>1497</v>
      </c>
      <c r="C176" s="1" t="s">
        <v>17</v>
      </c>
      <c r="D176" s="1" t="s">
        <v>379</v>
      </c>
      <c r="F176" s="1" t="s">
        <v>1481</v>
      </c>
      <c r="G176" s="1" t="e">
        <f>-ment</f>
        <v>#NAME?</v>
      </c>
      <c r="I176" s="1" t="s">
        <v>1498</v>
      </c>
      <c r="J176" s="1" t="s">
        <v>1499</v>
      </c>
      <c r="K176" s="1" t="s">
        <v>1500</v>
      </c>
      <c r="L176" s="1" t="s">
        <v>1501</v>
      </c>
      <c r="M176" s="1" t="s">
        <v>1502</v>
      </c>
      <c r="N176" s="1" t="s">
        <v>1503</v>
      </c>
      <c r="O176" s="1" t="s">
        <v>1504</v>
      </c>
    </row>
    <row r="177" s="1" customFormat="1" spans="1:15">
      <c r="A177" s="1" t="s">
        <v>15</v>
      </c>
      <c r="B177" s="1" t="s">
        <v>1505</v>
      </c>
      <c r="C177" s="1" t="s">
        <v>17</v>
      </c>
      <c r="D177" s="1" t="s">
        <v>379</v>
      </c>
      <c r="F177" s="1" t="s">
        <v>1481</v>
      </c>
      <c r="G177" s="1" t="e">
        <f>-_xleta.or</f>
        <v>#VALUE!</v>
      </c>
      <c r="I177" s="1" t="s">
        <v>1506</v>
      </c>
      <c r="J177" s="1" t="s">
        <v>1507</v>
      </c>
      <c r="K177" s="1" t="s">
        <v>1508</v>
      </c>
      <c r="L177" s="1" t="s">
        <v>1509</v>
      </c>
      <c r="M177" s="1" t="s">
        <v>1510</v>
      </c>
      <c r="N177" s="1" t="s">
        <v>1511</v>
      </c>
      <c r="O177" s="1" t="s">
        <v>1512</v>
      </c>
    </row>
    <row r="178" s="1" customFormat="1" spans="1:15">
      <c r="A178" s="1" t="s">
        <v>15</v>
      </c>
      <c r="B178" s="1" t="s">
        <v>1513</v>
      </c>
      <c r="C178" s="1" t="s">
        <v>290</v>
      </c>
      <c r="D178" s="1" t="s">
        <v>1331</v>
      </c>
      <c r="F178" s="1" t="s">
        <v>1481</v>
      </c>
      <c r="I178" s="1" t="s">
        <v>1514</v>
      </c>
      <c r="J178" s="1" t="s">
        <v>1515</v>
      </c>
      <c r="K178" s="1" t="s">
        <v>1516</v>
      </c>
      <c r="L178" s="1" t="s">
        <v>1517</v>
      </c>
      <c r="M178" s="1" t="s">
        <v>1518</v>
      </c>
      <c r="N178" s="1" t="s">
        <v>1519</v>
      </c>
      <c r="O178" s="1" t="s">
        <v>1520</v>
      </c>
    </row>
    <row r="179" s="1" customFormat="1" spans="1:15">
      <c r="A179" s="1" t="s">
        <v>15</v>
      </c>
      <c r="B179" s="1" t="s">
        <v>1521</v>
      </c>
      <c r="C179" s="1" t="s">
        <v>17</v>
      </c>
      <c r="F179" s="1" t="s">
        <v>1481</v>
      </c>
      <c r="G179" s="1" t="e">
        <f>-ment</f>
        <v>#NAME?</v>
      </c>
      <c r="I179" s="1" t="s">
        <v>1522</v>
      </c>
      <c r="J179" s="1" t="s">
        <v>1523</v>
      </c>
      <c r="K179" s="1" t="s">
        <v>1524</v>
      </c>
      <c r="L179" s="1" t="s">
        <v>1525</v>
      </c>
      <c r="M179" s="1" t="s">
        <v>1526</v>
      </c>
      <c r="N179" s="1" t="s">
        <v>1527</v>
      </c>
      <c r="O179" s="1" t="s">
        <v>1528</v>
      </c>
    </row>
    <row r="180" s="1" customFormat="1" spans="1:15">
      <c r="A180" s="1" t="s">
        <v>15</v>
      </c>
      <c r="B180" s="1" t="s">
        <v>1529</v>
      </c>
      <c r="C180" s="1" t="s">
        <v>17</v>
      </c>
      <c r="F180" s="1" t="s">
        <v>1481</v>
      </c>
      <c r="G180" s="1" t="s">
        <v>1150</v>
      </c>
      <c r="H180" s="1" t="e">
        <f>-bule</f>
        <v>#NAME?</v>
      </c>
      <c r="I180" s="1" t="s">
        <v>1530</v>
      </c>
      <c r="J180" s="1" t="s">
        <v>1531</v>
      </c>
      <c r="K180" s="1" t="s">
        <v>1532</v>
      </c>
      <c r="L180" s="1" t="s">
        <v>1533</v>
      </c>
      <c r="M180" s="1" t="s">
        <v>1534</v>
      </c>
      <c r="N180" s="1" t="s">
        <v>1535</v>
      </c>
      <c r="O180" s="1" t="s">
        <v>1536</v>
      </c>
    </row>
    <row r="181" s="1" customFormat="1" spans="1:15">
      <c r="A181" s="1" t="s">
        <v>15</v>
      </c>
      <c r="B181" s="1" t="s">
        <v>1537</v>
      </c>
      <c r="C181" s="1" t="s">
        <v>184</v>
      </c>
      <c r="D181" s="1" t="s">
        <v>1538</v>
      </c>
      <c r="F181" s="1" t="s">
        <v>1481</v>
      </c>
      <c r="G181" s="1" t="e">
        <f>-y</f>
        <v>#NAME?</v>
      </c>
      <c r="I181" s="1" t="s">
        <v>1539</v>
      </c>
      <c r="J181" s="1" t="s">
        <v>1540</v>
      </c>
      <c r="K181" s="1" t="s">
        <v>1541</v>
      </c>
      <c r="L181" s="1" t="s">
        <v>1542</v>
      </c>
      <c r="M181" s="1" t="s">
        <v>1543</v>
      </c>
      <c r="N181" s="1" t="s">
        <v>1544</v>
      </c>
      <c r="O181" s="1" t="s">
        <v>1545</v>
      </c>
    </row>
    <row r="182" s="1" customFormat="1" spans="1:15">
      <c r="A182" s="1" t="s">
        <v>15</v>
      </c>
      <c r="B182" s="1" t="s">
        <v>1546</v>
      </c>
      <c r="C182" s="1" t="s">
        <v>17</v>
      </c>
      <c r="F182" s="1" t="s">
        <v>1481</v>
      </c>
      <c r="G182" s="1" t="e">
        <f>-ure</f>
        <v>#NAME?</v>
      </c>
      <c r="I182" s="1" t="s">
        <v>1547</v>
      </c>
      <c r="J182" s="1" t="s">
        <v>1548</v>
      </c>
      <c r="K182" s="1" t="s">
        <v>1549</v>
      </c>
      <c r="L182" s="1" t="s">
        <v>1550</v>
      </c>
      <c r="M182" s="1" t="s">
        <v>1551</v>
      </c>
      <c r="N182" s="1" t="s">
        <v>1552</v>
      </c>
      <c r="O182" s="1" t="s">
        <v>1553</v>
      </c>
    </row>
    <row r="183" s="1" customFormat="1" spans="1:15">
      <c r="A183" s="1" t="s">
        <v>15</v>
      </c>
      <c r="B183" s="1" t="s">
        <v>1554</v>
      </c>
      <c r="C183" s="1" t="s">
        <v>17</v>
      </c>
      <c r="D183" s="1" t="s">
        <v>1331</v>
      </c>
      <c r="F183" s="1" t="s">
        <v>1481</v>
      </c>
      <c r="G183" s="1" t="e">
        <f>-ment</f>
        <v>#NAME?</v>
      </c>
      <c r="I183" s="1" t="s">
        <v>1555</v>
      </c>
      <c r="J183" s="1" t="s">
        <v>1556</v>
      </c>
      <c r="K183" s="1" t="s">
        <v>1557</v>
      </c>
      <c r="L183" s="1" t="s">
        <v>1558</v>
      </c>
      <c r="M183" s="1" t="s">
        <v>1559</v>
      </c>
      <c r="N183" s="1" t="s">
        <v>1560</v>
      </c>
      <c r="O183" s="1" t="s">
        <v>1561</v>
      </c>
    </row>
    <row r="184" s="1" customFormat="1" spans="1:15">
      <c r="A184" s="1" t="s">
        <v>15</v>
      </c>
      <c r="B184" s="1" t="s">
        <v>1562</v>
      </c>
      <c r="C184" s="1" t="s">
        <v>17</v>
      </c>
      <c r="D184" s="1" t="s">
        <v>646</v>
      </c>
      <c r="F184" s="1" t="s">
        <v>1563</v>
      </c>
      <c r="G184" s="1" t="e">
        <f>-ure</f>
        <v>#NAME?</v>
      </c>
      <c r="I184" s="1" t="s">
        <v>1564</v>
      </c>
      <c r="J184" s="1" t="s">
        <v>1565</v>
      </c>
      <c r="K184" s="1" t="s">
        <v>1566</v>
      </c>
      <c r="L184" s="1" t="s">
        <v>1567</v>
      </c>
      <c r="M184" s="1" t="s">
        <v>1568</v>
      </c>
      <c r="N184" s="1" t="s">
        <v>1569</v>
      </c>
      <c r="O184" s="1" t="s">
        <v>1570</v>
      </c>
    </row>
    <row r="185" s="1" customFormat="1" spans="1:15">
      <c r="A185" s="1" t="s">
        <v>15</v>
      </c>
      <c r="B185" s="1" t="s">
        <v>1571</v>
      </c>
      <c r="C185" s="1" t="s">
        <v>17</v>
      </c>
      <c r="D185" s="1" t="s">
        <v>1572</v>
      </c>
      <c r="F185" s="1" t="s">
        <v>1573</v>
      </c>
      <c r="G185" s="1" t="e">
        <f>-ue</f>
        <v>#NAME?</v>
      </c>
      <c r="I185" s="1" t="s">
        <v>1574</v>
      </c>
      <c r="J185" s="1" t="s">
        <v>1575</v>
      </c>
      <c r="K185" s="1" t="s">
        <v>1576</v>
      </c>
      <c r="L185" s="1" t="s">
        <v>1577</v>
      </c>
      <c r="M185" s="1" t="s">
        <v>1578</v>
      </c>
      <c r="N185" s="1" t="s">
        <v>1579</v>
      </c>
      <c r="O185" s="1" t="s">
        <v>1580</v>
      </c>
    </row>
    <row r="186" s="1" customFormat="1" spans="1:15">
      <c r="A186" s="1" t="s">
        <v>15</v>
      </c>
      <c r="B186" s="1" t="s">
        <v>1581</v>
      </c>
      <c r="C186" s="1" t="s">
        <v>290</v>
      </c>
      <c r="D186" s="1" t="s">
        <v>432</v>
      </c>
      <c r="F186" s="1" t="s">
        <v>1573</v>
      </c>
      <c r="G186" s="1" t="e">
        <f>-e</f>
        <v>#NAME?</v>
      </c>
      <c r="I186" s="1" t="s">
        <v>1582</v>
      </c>
      <c r="J186" s="1" t="s">
        <v>1583</v>
      </c>
      <c r="K186" s="1" t="s">
        <v>1584</v>
      </c>
      <c r="L186" s="1" t="s">
        <v>1585</v>
      </c>
      <c r="M186" s="1" t="s">
        <v>1586</v>
      </c>
      <c r="N186" s="1" t="s">
        <v>1587</v>
      </c>
      <c r="O186" s="1" t="s">
        <v>1588</v>
      </c>
    </row>
    <row r="187" s="1" customFormat="1" spans="1:15">
      <c r="A187" s="1" t="s">
        <v>15</v>
      </c>
      <c r="B187" s="1" t="s">
        <v>1589</v>
      </c>
      <c r="C187" s="1" t="s">
        <v>17</v>
      </c>
      <c r="D187" s="1" t="s">
        <v>432</v>
      </c>
      <c r="F187" s="1" t="s">
        <v>1563</v>
      </c>
      <c r="G187" s="1" t="e">
        <f>-ion</f>
        <v>#NAME?</v>
      </c>
      <c r="I187" s="1" t="s">
        <v>1590</v>
      </c>
      <c r="J187" s="1" t="s">
        <v>1591</v>
      </c>
      <c r="K187" s="1" t="s">
        <v>1592</v>
      </c>
      <c r="L187" s="1" t="s">
        <v>1593</v>
      </c>
      <c r="M187" s="1" t="s">
        <v>1594</v>
      </c>
      <c r="N187" s="1" t="s">
        <v>1595</v>
      </c>
      <c r="O187" s="1" t="s">
        <v>1596</v>
      </c>
    </row>
    <row r="188" s="1" customFormat="1" spans="1:15">
      <c r="A188" s="1" t="s">
        <v>15</v>
      </c>
      <c r="B188" s="1" t="s">
        <v>1597</v>
      </c>
      <c r="C188" s="1" t="s">
        <v>17</v>
      </c>
      <c r="D188" s="1" t="s">
        <v>389</v>
      </c>
      <c r="F188" s="1" t="s">
        <v>1563</v>
      </c>
      <c r="I188" s="1" t="s">
        <v>1598</v>
      </c>
      <c r="J188" s="1" t="s">
        <v>1599</v>
      </c>
      <c r="K188" s="1" t="s">
        <v>1600</v>
      </c>
      <c r="L188" s="1" t="s">
        <v>1601</v>
      </c>
      <c r="M188" s="1" t="s">
        <v>1602</v>
      </c>
      <c r="N188" s="1" t="s">
        <v>1603</v>
      </c>
      <c r="O188" s="1" t="s">
        <v>1604</v>
      </c>
    </row>
    <row r="189" s="1" customFormat="1" spans="1:15">
      <c r="A189" s="1" t="s">
        <v>15</v>
      </c>
      <c r="B189" s="1" t="s">
        <v>1605</v>
      </c>
      <c r="C189" s="1" t="s">
        <v>290</v>
      </c>
      <c r="D189" s="1" t="s">
        <v>379</v>
      </c>
      <c r="F189" s="1" t="s">
        <v>1563</v>
      </c>
      <c r="I189" s="1" t="s">
        <v>1606</v>
      </c>
      <c r="J189" s="1" t="s">
        <v>1607</v>
      </c>
      <c r="K189" s="1" t="s">
        <v>1608</v>
      </c>
      <c r="L189" s="1" t="s">
        <v>1609</v>
      </c>
      <c r="M189" s="1" t="s">
        <v>1610</v>
      </c>
      <c r="N189" s="1" t="s">
        <v>1611</v>
      </c>
      <c r="O189" s="1" t="s">
        <v>1612</v>
      </c>
    </row>
    <row r="190" s="1" customFormat="1" spans="1:15">
      <c r="A190" s="1" t="s">
        <v>15</v>
      </c>
      <c r="B190" s="1" t="s">
        <v>1613</v>
      </c>
      <c r="C190" s="1" t="s">
        <v>17</v>
      </c>
      <c r="D190" s="1" t="s">
        <v>379</v>
      </c>
      <c r="F190" s="1" t="s">
        <v>1563</v>
      </c>
      <c r="G190" s="1" t="e">
        <f>-ory</f>
        <v>#NAME?</v>
      </c>
      <c r="I190" s="1" t="s">
        <v>1614</v>
      </c>
      <c r="J190" s="1" t="s">
        <v>1615</v>
      </c>
      <c r="K190" s="1" t="s">
        <v>1616</v>
      </c>
      <c r="L190" s="1" t="s">
        <v>1617</v>
      </c>
      <c r="M190" s="1" t="s">
        <v>1618</v>
      </c>
      <c r="N190" s="1" t="s">
        <v>1619</v>
      </c>
      <c r="O190" s="1" t="s">
        <v>1620</v>
      </c>
    </row>
    <row r="191" s="1" customFormat="1" spans="1:15">
      <c r="A191" s="1" t="s">
        <v>15</v>
      </c>
      <c r="B191" s="1" t="s">
        <v>1621</v>
      </c>
      <c r="C191" s="1" t="s">
        <v>290</v>
      </c>
      <c r="D191" s="1" t="s">
        <v>1077</v>
      </c>
      <c r="F191" s="1" t="s">
        <v>1563</v>
      </c>
      <c r="I191" s="1" t="s">
        <v>1622</v>
      </c>
      <c r="J191" s="1" t="s">
        <v>1623</v>
      </c>
      <c r="K191" s="1" t="s">
        <v>1624</v>
      </c>
      <c r="L191" s="1" t="s">
        <v>1625</v>
      </c>
      <c r="M191" s="1" t="s">
        <v>1626</v>
      </c>
      <c r="N191" s="1" t="s">
        <v>1627</v>
      </c>
      <c r="O191" s="1" t="s">
        <v>1628</v>
      </c>
    </row>
    <row r="192" s="1" customFormat="1" spans="1:15">
      <c r="A192" s="1" t="s">
        <v>15</v>
      </c>
      <c r="B192" s="1" t="s">
        <v>1629</v>
      </c>
      <c r="C192" s="1" t="s">
        <v>17</v>
      </c>
      <c r="D192" s="1" t="s">
        <v>398</v>
      </c>
      <c r="F192" s="1" t="s">
        <v>1573</v>
      </c>
      <c r="G192" s="1" t="e">
        <f>-ue</f>
        <v>#NAME?</v>
      </c>
      <c r="I192" s="1" t="s">
        <v>1630</v>
      </c>
      <c r="J192" s="1" t="s">
        <v>1631</v>
      </c>
      <c r="K192" s="1" t="s">
        <v>1632</v>
      </c>
      <c r="L192" s="1" t="s">
        <v>1633</v>
      </c>
      <c r="M192" s="1" t="s">
        <v>1634</v>
      </c>
      <c r="N192" s="1" t="s">
        <v>1635</v>
      </c>
      <c r="O192" s="1" t="s">
        <v>1636</v>
      </c>
    </row>
    <row r="193" s="1" customFormat="1" spans="1:15">
      <c r="A193" s="1" t="s">
        <v>15</v>
      </c>
      <c r="B193" s="1" t="s">
        <v>1637</v>
      </c>
      <c r="C193" s="1" t="s">
        <v>17</v>
      </c>
      <c r="D193" s="1" t="s">
        <v>1638</v>
      </c>
      <c r="F193" s="1" t="s">
        <v>1573</v>
      </c>
      <c r="G193" s="1" t="e">
        <f>-ir</f>
        <v>#NAME?</v>
      </c>
      <c r="I193" s="1" t="s">
        <v>1639</v>
      </c>
      <c r="J193" s="1" t="s">
        <v>1640</v>
      </c>
      <c r="K193" s="1" t="s">
        <v>1641</v>
      </c>
      <c r="L193" s="1" t="s">
        <v>1642</v>
      </c>
      <c r="M193" s="1" t="s">
        <v>1643</v>
      </c>
      <c r="N193" s="1" t="s">
        <v>1644</v>
      </c>
      <c r="O193" s="1" t="s">
        <v>1645</v>
      </c>
    </row>
    <row r="194" s="1" customFormat="1" spans="1:15">
      <c r="A194" s="1" t="s">
        <v>15</v>
      </c>
      <c r="B194" s="1" t="s">
        <v>1646</v>
      </c>
      <c r="C194" s="1" t="s">
        <v>184</v>
      </c>
      <c r="F194" s="1" t="s">
        <v>1563</v>
      </c>
      <c r="G194" s="1" t="e">
        <f>-ure</f>
        <v>#NAME?</v>
      </c>
      <c r="I194" s="1" t="s">
        <v>1647</v>
      </c>
      <c r="J194" s="1" t="s">
        <v>1648</v>
      </c>
      <c r="K194" s="1" t="s">
        <v>1649</v>
      </c>
      <c r="L194" s="1" t="s">
        <v>1650</v>
      </c>
      <c r="M194" s="1" t="s">
        <v>1651</v>
      </c>
      <c r="N194" s="1" t="s">
        <v>1652</v>
      </c>
      <c r="O194" s="1" t="s">
        <v>1653</v>
      </c>
    </row>
    <row r="195" s="1" customFormat="1" spans="1:15">
      <c r="A195" s="1" t="s">
        <v>15</v>
      </c>
      <c r="B195" s="1" t="s">
        <v>1654</v>
      </c>
      <c r="C195" s="1" t="s">
        <v>290</v>
      </c>
      <c r="D195" s="1" t="s">
        <v>1655</v>
      </c>
      <c r="F195" s="1" t="s">
        <v>1573</v>
      </c>
      <c r="G195" s="1" t="e">
        <f>-e</f>
        <v>#NAME?</v>
      </c>
      <c r="I195" s="1" t="s">
        <v>1656</v>
      </c>
      <c r="J195" s="1" t="s">
        <v>1657</v>
      </c>
      <c r="K195" s="1" t="s">
        <v>1658</v>
      </c>
      <c r="L195" s="1" t="s">
        <v>1659</v>
      </c>
      <c r="M195" s="1" t="s">
        <v>1660</v>
      </c>
      <c r="N195" s="1" t="s">
        <v>1661</v>
      </c>
      <c r="O195" s="1" t="s">
        <v>1662</v>
      </c>
    </row>
    <row r="196" s="1" customFormat="1" spans="1:15">
      <c r="A196" s="1" t="s">
        <v>15</v>
      </c>
      <c r="B196" s="1" t="s">
        <v>1663</v>
      </c>
      <c r="C196" s="1" t="s">
        <v>290</v>
      </c>
      <c r="F196" s="1" t="s">
        <v>1664</v>
      </c>
      <c r="G196" s="1" t="e">
        <f>-ify</f>
        <v>#NAME?</v>
      </c>
      <c r="I196" s="1" t="s">
        <v>1665</v>
      </c>
      <c r="J196" s="1" t="s">
        <v>1666</v>
      </c>
      <c r="K196" s="1" t="s">
        <v>1667</v>
      </c>
      <c r="L196" s="1" t="s">
        <v>1668</v>
      </c>
      <c r="M196" s="1" t="s">
        <v>1669</v>
      </c>
      <c r="N196" s="1" t="s">
        <v>1670</v>
      </c>
      <c r="O196" s="1" t="s">
        <v>1671</v>
      </c>
    </row>
    <row r="197" s="1" customFormat="1" spans="1:15">
      <c r="A197" s="1" t="s">
        <v>15</v>
      </c>
      <c r="B197" s="1" t="s">
        <v>1672</v>
      </c>
      <c r="C197" s="1" t="s">
        <v>17</v>
      </c>
      <c r="F197" s="1" t="s">
        <v>1664</v>
      </c>
      <c r="G197" s="1" t="s">
        <v>1673</v>
      </c>
      <c r="I197" s="1" t="s">
        <v>1674</v>
      </c>
      <c r="J197" s="1" t="s">
        <v>1675</v>
      </c>
      <c r="K197" s="1" t="s">
        <v>1676</v>
      </c>
      <c r="L197" s="1" t="s">
        <v>1677</v>
      </c>
      <c r="M197" s="1" t="s">
        <v>1678</v>
      </c>
      <c r="N197" s="1" t="s">
        <v>1679</v>
      </c>
      <c r="O197" s="1" t="s">
        <v>1680</v>
      </c>
    </row>
    <row r="198" s="1" customFormat="1" spans="1:15">
      <c r="A198" s="1" t="s">
        <v>15</v>
      </c>
      <c r="B198" s="1" t="s">
        <v>1681</v>
      </c>
      <c r="C198" s="1" t="s">
        <v>17</v>
      </c>
      <c r="F198" s="1" t="s">
        <v>1664</v>
      </c>
      <c r="G198" s="1" t="e">
        <f>-ity</f>
        <v>#NAME?</v>
      </c>
      <c r="I198" s="1" t="s">
        <v>1682</v>
      </c>
      <c r="J198" s="1" t="s">
        <v>1683</v>
      </c>
      <c r="K198" s="1" t="s">
        <v>1684</v>
      </c>
      <c r="L198" s="1" t="s">
        <v>1685</v>
      </c>
      <c r="M198" s="1" t="s">
        <v>1686</v>
      </c>
      <c r="N198" s="1" t="s">
        <v>1687</v>
      </c>
      <c r="O198" s="1" t="s">
        <v>1688</v>
      </c>
    </row>
    <row r="199" s="1" customFormat="1" spans="1:15">
      <c r="A199" s="1" t="s">
        <v>15</v>
      </c>
      <c r="B199" s="1" t="s">
        <v>1689</v>
      </c>
      <c r="C199" s="1" t="s">
        <v>149</v>
      </c>
      <c r="F199" s="1" t="s">
        <v>1664</v>
      </c>
      <c r="G199" s="1" t="e">
        <f>-acious</f>
        <v>#NAME?</v>
      </c>
      <c r="I199" s="1" t="s">
        <v>1690</v>
      </c>
      <c r="J199" s="1" t="s">
        <v>1691</v>
      </c>
      <c r="K199" s="1" t="s">
        <v>468</v>
      </c>
      <c r="L199" s="1" t="s">
        <v>1692</v>
      </c>
      <c r="M199" s="1" t="s">
        <v>1693</v>
      </c>
      <c r="N199" s="1" t="s">
        <v>1694</v>
      </c>
      <c r="O199" s="1" t="s">
        <v>1695</v>
      </c>
    </row>
    <row r="200" s="1" customFormat="1" spans="1:15">
      <c r="A200" s="1" t="s">
        <v>15</v>
      </c>
      <c r="B200" s="1" t="s">
        <v>1696</v>
      </c>
      <c r="C200" s="1" t="s">
        <v>149</v>
      </c>
      <c r="F200" s="1" t="s">
        <v>1664</v>
      </c>
      <c r="G200" s="1" t="s">
        <v>1697</v>
      </c>
      <c r="H200" s="1" t="e">
        <f>-able</f>
        <v>#NAME?</v>
      </c>
      <c r="I200" s="1" t="s">
        <v>1698</v>
      </c>
      <c r="J200" s="1" t="s">
        <v>1699</v>
      </c>
      <c r="K200" s="1" t="s">
        <v>1700</v>
      </c>
      <c r="L200" s="1" t="s">
        <v>1701</v>
      </c>
      <c r="M200" s="1" t="s">
        <v>1702</v>
      </c>
      <c r="N200" s="1" t="s">
        <v>1703</v>
      </c>
      <c r="O200" s="1" t="s">
        <v>1704</v>
      </c>
    </row>
    <row r="201" s="1" customFormat="1" spans="1:15">
      <c r="A201" s="1" t="s">
        <v>15</v>
      </c>
      <c r="B201" s="1" t="s">
        <v>1705</v>
      </c>
      <c r="C201" s="1" t="s">
        <v>290</v>
      </c>
      <c r="D201" s="1" t="s">
        <v>1572</v>
      </c>
      <c r="F201" s="1" t="s">
        <v>1664</v>
      </c>
      <c r="I201" s="1" t="s">
        <v>1706</v>
      </c>
      <c r="J201" s="1" t="s">
        <v>1707</v>
      </c>
      <c r="K201" s="1" t="s">
        <v>1708</v>
      </c>
      <c r="L201" s="1" t="s">
        <v>1709</v>
      </c>
      <c r="M201" s="1" t="s">
        <v>1710</v>
      </c>
      <c r="N201" s="1" t="s">
        <v>1711</v>
      </c>
      <c r="O201" s="1" t="s">
        <v>1712</v>
      </c>
    </row>
    <row r="202" s="1" customFormat="1" spans="1:15">
      <c r="A202" s="1" t="s">
        <v>15</v>
      </c>
      <c r="B202" s="1" t="s">
        <v>1713</v>
      </c>
      <c r="C202" s="1" t="s">
        <v>17</v>
      </c>
      <c r="F202" s="1" t="s">
        <v>1714</v>
      </c>
      <c r="G202" s="1" t="s">
        <v>1715</v>
      </c>
      <c r="H202" s="1" t="e">
        <f>-itude</f>
        <v>#NAME?</v>
      </c>
      <c r="I202" s="1" t="s">
        <v>1716</v>
      </c>
      <c r="J202" s="1" t="s">
        <v>1717</v>
      </c>
      <c r="K202" s="1" t="s">
        <v>1718</v>
      </c>
      <c r="L202" s="1" t="s">
        <v>1719</v>
      </c>
      <c r="M202" s="1" t="s">
        <v>1720</v>
      </c>
      <c r="N202" s="1" t="s">
        <v>1721</v>
      </c>
      <c r="O202" s="1" t="s">
        <v>1722</v>
      </c>
    </row>
    <row r="203" s="1" customFormat="1" spans="1:15">
      <c r="A203" s="1" t="s">
        <v>15</v>
      </c>
      <c r="B203" s="1" t="s">
        <v>1723</v>
      </c>
      <c r="C203" s="1" t="s">
        <v>17</v>
      </c>
      <c r="F203" s="1" t="s">
        <v>1664</v>
      </c>
      <c r="G203" s="1" t="e">
        <f>-ify</f>
        <v>#NAME?</v>
      </c>
      <c r="H203" s="1" t="e">
        <f>-ation</f>
        <v>#NAME?</v>
      </c>
      <c r="I203" s="1" t="s">
        <v>1724</v>
      </c>
      <c r="J203" s="1" t="s">
        <v>1725</v>
      </c>
      <c r="K203" s="1" t="s">
        <v>1726</v>
      </c>
      <c r="L203" s="1" t="s">
        <v>1727</v>
      </c>
      <c r="M203" s="1" t="s">
        <v>1728</v>
      </c>
      <c r="N203" s="1" t="s">
        <v>1729</v>
      </c>
      <c r="O203" s="1" t="s">
        <v>1730</v>
      </c>
    </row>
    <row r="204" s="1" customFormat="1" spans="1:15">
      <c r="A204" s="1" t="s">
        <v>15</v>
      </c>
      <c r="B204" s="1" t="s">
        <v>1731</v>
      </c>
      <c r="C204" s="1" t="s">
        <v>17</v>
      </c>
      <c r="F204" s="1" t="s">
        <v>1664</v>
      </c>
      <c r="G204" s="1" t="e">
        <f>-ism</f>
        <v>#NAME?</v>
      </c>
      <c r="I204" s="1" t="s">
        <v>1732</v>
      </c>
      <c r="J204" s="1" t="s">
        <v>1733</v>
      </c>
      <c r="K204" s="1" t="s">
        <v>1734</v>
      </c>
      <c r="L204" s="1" t="s">
        <v>1735</v>
      </c>
      <c r="M204" s="1" t="s">
        <v>1736</v>
      </c>
      <c r="N204" s="1" t="s">
        <v>1737</v>
      </c>
      <c r="O204" s="1" t="s">
        <v>1738</v>
      </c>
    </row>
    <row r="205" s="1" customFormat="1" spans="1:15">
      <c r="A205" s="1" t="s">
        <v>15</v>
      </c>
      <c r="B205" s="1" t="s">
        <v>1739</v>
      </c>
      <c r="C205" s="1" t="s">
        <v>1740</v>
      </c>
      <c r="F205" s="1" t="s">
        <v>1664</v>
      </c>
      <c r="G205" s="1" t="e">
        <f>-y</f>
        <v>#NAME?</v>
      </c>
      <c r="I205" s="1" t="s">
        <v>1741</v>
      </c>
      <c r="J205" s="1" t="s">
        <v>1742</v>
      </c>
      <c r="K205" s="1" t="s">
        <v>1743</v>
      </c>
      <c r="L205" s="1" t="s">
        <v>1744</v>
      </c>
      <c r="M205" s="1" t="s">
        <v>1745</v>
      </c>
      <c r="N205" s="1" t="s">
        <v>1746</v>
      </c>
      <c r="O205" s="1" t="s">
        <v>1747</v>
      </c>
    </row>
    <row r="206" s="1" customFormat="1" spans="1:15">
      <c r="A206" s="1" t="s">
        <v>15</v>
      </c>
      <c r="B206" s="1" t="s">
        <v>1748</v>
      </c>
      <c r="C206" s="1" t="s">
        <v>17</v>
      </c>
      <c r="F206" s="1" t="s">
        <v>1748</v>
      </c>
      <c r="I206" s="1" t="s">
        <v>1749</v>
      </c>
      <c r="J206" s="1" t="s">
        <v>1750</v>
      </c>
      <c r="K206" s="1" t="s">
        <v>1751</v>
      </c>
      <c r="L206" s="1" t="s">
        <v>1752</v>
      </c>
      <c r="M206" s="1" t="s">
        <v>1753</v>
      </c>
      <c r="N206" s="1" t="s">
        <v>1754</v>
      </c>
      <c r="O206" s="1" t="s">
        <v>1755</v>
      </c>
    </row>
    <row r="207" s="1" customFormat="1" spans="1:15">
      <c r="A207" s="1" t="s">
        <v>15</v>
      </c>
      <c r="B207" s="1" t="s">
        <v>1756</v>
      </c>
      <c r="C207" s="1" t="s">
        <v>149</v>
      </c>
      <c r="F207" s="1" t="s">
        <v>1748</v>
      </c>
      <c r="G207" s="1" t="e">
        <f>-al</f>
        <v>#NAME?</v>
      </c>
      <c r="I207" s="1" t="s">
        <v>1757</v>
      </c>
      <c r="J207" s="1" t="s">
        <v>1758</v>
      </c>
      <c r="K207" s="1" t="s">
        <v>1759</v>
      </c>
      <c r="L207" s="1" t="s">
        <v>1760</v>
      </c>
      <c r="M207" s="1" t="s">
        <v>1761</v>
      </c>
      <c r="N207" s="1" t="s">
        <v>1762</v>
      </c>
      <c r="O207" s="1" t="s">
        <v>1763</v>
      </c>
    </row>
    <row r="208" s="1" customFormat="1" spans="1:15">
      <c r="A208" s="1" t="s">
        <v>15</v>
      </c>
      <c r="B208" s="1" t="s">
        <v>1764</v>
      </c>
      <c r="C208" s="1" t="s">
        <v>17</v>
      </c>
      <c r="D208" s="1" t="s">
        <v>646</v>
      </c>
      <c r="F208" s="1" t="s">
        <v>1748</v>
      </c>
      <c r="I208" s="1" t="s">
        <v>1765</v>
      </c>
      <c r="J208" s="1" t="s">
        <v>1766</v>
      </c>
      <c r="K208" s="1" t="s">
        <v>1767</v>
      </c>
      <c r="L208" s="1" t="s">
        <v>1768</v>
      </c>
      <c r="M208" s="1" t="s">
        <v>1769</v>
      </c>
      <c r="N208" s="1" t="s">
        <v>1770</v>
      </c>
      <c r="O208" s="1" t="s">
        <v>1771</v>
      </c>
    </row>
    <row r="209" s="1" customFormat="1" spans="1:15">
      <c r="A209" s="1" t="s">
        <v>15</v>
      </c>
      <c r="B209" s="1" t="s">
        <v>1772</v>
      </c>
      <c r="C209" s="1" t="s">
        <v>17</v>
      </c>
      <c r="D209" s="1" t="s">
        <v>664</v>
      </c>
      <c r="F209" s="1" t="s">
        <v>1748</v>
      </c>
      <c r="I209" s="1" t="s">
        <v>1773</v>
      </c>
      <c r="J209" s="1" t="s">
        <v>1774</v>
      </c>
      <c r="K209" s="1" t="s">
        <v>1775</v>
      </c>
      <c r="L209" s="1" t="s">
        <v>1776</v>
      </c>
      <c r="M209" s="1" t="s">
        <v>1777</v>
      </c>
      <c r="N209" s="1" t="s">
        <v>1778</v>
      </c>
      <c r="O209" s="1" t="s">
        <v>1779</v>
      </c>
    </row>
    <row r="210" s="1" customFormat="1" spans="1:15">
      <c r="A210" s="1" t="s">
        <v>15</v>
      </c>
      <c r="B210" s="1" t="s">
        <v>1780</v>
      </c>
      <c r="C210" s="1" t="s">
        <v>149</v>
      </c>
      <c r="F210" s="1" t="s">
        <v>1748</v>
      </c>
      <c r="G210" s="1" t="e">
        <f>-ose</f>
        <v>#NAME?</v>
      </c>
      <c r="I210" s="1" t="s">
        <v>1781</v>
      </c>
      <c r="J210" s="1" t="s">
        <v>1782</v>
      </c>
      <c r="K210" s="1" t="s">
        <v>1783</v>
      </c>
      <c r="L210" s="1" t="s">
        <v>1784</v>
      </c>
      <c r="M210" s="1" t="s">
        <v>1785</v>
      </c>
      <c r="N210" s="1" t="s">
        <v>1786</v>
      </c>
      <c r="O210" s="1" t="s">
        <v>1787</v>
      </c>
    </row>
    <row r="211" s="1" customFormat="1" spans="1:15">
      <c r="A211" s="1" t="s">
        <v>15</v>
      </c>
      <c r="B211" s="1" t="s">
        <v>1788</v>
      </c>
      <c r="C211" s="1" t="s">
        <v>1740</v>
      </c>
      <c r="F211" s="1" t="s">
        <v>1748</v>
      </c>
      <c r="G211" s="1" t="e">
        <f>-atim</f>
        <v>#NAME?</v>
      </c>
      <c r="I211" s="1" t="s">
        <v>1789</v>
      </c>
      <c r="J211" s="1" t="s">
        <v>1790</v>
      </c>
      <c r="K211" s="1" t="s">
        <v>1791</v>
      </c>
      <c r="L211" s="1" t="s">
        <v>1792</v>
      </c>
      <c r="M211" s="1" t="s">
        <v>1793</v>
      </c>
      <c r="N211" s="1" t="s">
        <v>1794</v>
      </c>
      <c r="O211" s="1" t="s">
        <v>1795</v>
      </c>
    </row>
    <row r="212" s="1" customFormat="1" spans="1:15">
      <c r="A212" s="1" t="s">
        <v>15</v>
      </c>
      <c r="B212" s="1" t="s">
        <v>1796</v>
      </c>
      <c r="C212" s="1" t="s">
        <v>290</v>
      </c>
      <c r="F212" s="1" t="s">
        <v>1748</v>
      </c>
      <c r="G212" s="1" t="e">
        <f>-al</f>
        <v>#NAME?</v>
      </c>
      <c r="H212" s="1" t="e">
        <f>-ize</f>
        <v>#NAME?</v>
      </c>
      <c r="I212" s="1" t="s">
        <v>1797</v>
      </c>
      <c r="J212" s="1" t="s">
        <v>1798</v>
      </c>
      <c r="K212" s="1" t="s">
        <v>1799</v>
      </c>
      <c r="L212" s="1" t="s">
        <v>1800</v>
      </c>
      <c r="M212" s="1" t="s">
        <v>1801</v>
      </c>
      <c r="N212" s="1" t="s">
        <v>1802</v>
      </c>
      <c r="O212" s="1" t="s">
        <v>1803</v>
      </c>
    </row>
    <row r="213" s="1" customFormat="1" spans="1:15">
      <c r="A213" s="1" t="s">
        <v>15</v>
      </c>
      <c r="B213" s="1" t="s">
        <v>1804</v>
      </c>
      <c r="C213" s="1" t="s">
        <v>17</v>
      </c>
      <c r="F213" s="1" t="s">
        <v>1748</v>
      </c>
      <c r="G213" s="1" t="e">
        <f>-osity</f>
        <v>#NAME?</v>
      </c>
      <c r="I213" s="1" t="s">
        <v>1805</v>
      </c>
      <c r="J213" s="1" t="s">
        <v>1806</v>
      </c>
      <c r="K213" s="1" t="s">
        <v>1807</v>
      </c>
      <c r="L213" s="1" t="s">
        <v>1808</v>
      </c>
      <c r="M213" s="1" t="s">
        <v>1809</v>
      </c>
      <c r="N213" s="1" t="s">
        <v>1810</v>
      </c>
      <c r="O213" s="1" t="s">
        <v>1811</v>
      </c>
    </row>
    <row r="214" s="1" customFormat="1" spans="1:15">
      <c r="A214" s="1" t="s">
        <v>15</v>
      </c>
      <c r="B214" s="1" t="s">
        <v>1812</v>
      </c>
      <c r="C214" s="1" t="s">
        <v>149</v>
      </c>
      <c r="D214" s="1" t="s">
        <v>1813</v>
      </c>
      <c r="F214" s="1" t="s">
        <v>1748</v>
      </c>
      <c r="G214" s="1" t="e">
        <f>-al</f>
        <v>#NAME?</v>
      </c>
      <c r="I214" s="1" t="s">
        <v>1814</v>
      </c>
      <c r="J214" s="1" t="s">
        <v>1815</v>
      </c>
      <c r="K214" s="1" t="s">
        <v>1816</v>
      </c>
      <c r="L214" s="1" t="s">
        <v>1817</v>
      </c>
      <c r="M214" s="1" t="s">
        <v>1818</v>
      </c>
      <c r="N214" s="1" t="s">
        <v>1819</v>
      </c>
      <c r="O214" s="1" t="s">
        <v>1820</v>
      </c>
    </row>
    <row r="215" s="1" customFormat="1" spans="1:15">
      <c r="A215" s="1" t="s">
        <v>15</v>
      </c>
      <c r="B215" s="1" t="s">
        <v>1821</v>
      </c>
      <c r="C215" s="1" t="s">
        <v>17</v>
      </c>
      <c r="F215" s="1" t="s">
        <v>1748</v>
      </c>
      <c r="G215" s="1" t="s">
        <v>1150</v>
      </c>
      <c r="H215" s="1" t="e">
        <f>-age</f>
        <v>#NAME?</v>
      </c>
      <c r="I215" s="1" t="s">
        <v>1822</v>
      </c>
      <c r="J215" s="1" t="s">
        <v>1823</v>
      </c>
      <c r="K215" s="1" t="s">
        <v>1824</v>
      </c>
      <c r="L215" s="1" t="s">
        <v>1825</v>
      </c>
      <c r="M215" s="1" t="s">
        <v>1826</v>
      </c>
      <c r="N215" s="1" t="s">
        <v>1827</v>
      </c>
      <c r="O215" s="1" t="s">
        <v>1828</v>
      </c>
    </row>
    <row r="216" s="1" customFormat="1" spans="1:15">
      <c r="A216" s="1" t="s">
        <v>15</v>
      </c>
      <c r="B216" s="1" t="s">
        <v>1829</v>
      </c>
      <c r="C216" s="1" t="s">
        <v>149</v>
      </c>
      <c r="F216" s="1" t="s">
        <v>1830</v>
      </c>
      <c r="G216" s="1" t="e">
        <f>-ue</f>
        <v>#NAME?</v>
      </c>
      <c r="I216" s="1" t="s">
        <v>1831</v>
      </c>
      <c r="J216" s="1" t="s">
        <v>1832</v>
      </c>
      <c r="K216" s="1" t="s">
        <v>1833</v>
      </c>
      <c r="L216" s="1" t="s">
        <v>1834</v>
      </c>
      <c r="M216" s="1" t="s">
        <v>1835</v>
      </c>
      <c r="N216" s="1" t="s">
        <v>1836</v>
      </c>
      <c r="O216" s="1" t="s">
        <v>1837</v>
      </c>
    </row>
    <row r="217" s="1" customFormat="1" spans="1:15">
      <c r="A217" s="1" t="s">
        <v>15</v>
      </c>
      <c r="B217" s="1" t="s">
        <v>1838</v>
      </c>
      <c r="C217" s="1" t="s">
        <v>149</v>
      </c>
      <c r="D217" s="1" t="s">
        <v>1839</v>
      </c>
      <c r="F217" s="1" t="s">
        <v>1830</v>
      </c>
      <c r="G217" s="1" t="e">
        <f>-ant</f>
        <v>#NAME?</v>
      </c>
      <c r="I217" s="1" t="s">
        <v>1840</v>
      </c>
      <c r="J217" s="1" t="s">
        <v>1841</v>
      </c>
      <c r="K217" s="1" t="s">
        <v>1842</v>
      </c>
      <c r="L217" s="1" t="s">
        <v>1843</v>
      </c>
      <c r="M217" s="1" t="s">
        <v>1844</v>
      </c>
      <c r="N217" s="1" t="s">
        <v>1845</v>
      </c>
      <c r="O217" s="1" t="s">
        <v>1846</v>
      </c>
    </row>
    <row r="218" s="1" customFormat="1" spans="1:15">
      <c r="A218" s="1" t="s">
        <v>15</v>
      </c>
      <c r="B218" s="1" t="s">
        <v>1847</v>
      </c>
      <c r="C218" s="1" t="s">
        <v>17</v>
      </c>
      <c r="F218" s="1" t="s">
        <v>1830</v>
      </c>
      <c r="G218" s="1" t="s">
        <v>1848</v>
      </c>
      <c r="H218" s="1" t="e">
        <f>-bond</f>
        <v>#NAME?</v>
      </c>
      <c r="I218" s="1" t="s">
        <v>1849</v>
      </c>
      <c r="J218" s="1" t="s">
        <v>1850</v>
      </c>
      <c r="K218" s="1" t="s">
        <v>1851</v>
      </c>
      <c r="L218" s="1" t="s">
        <v>1852</v>
      </c>
      <c r="M218" s="1" t="s">
        <v>1853</v>
      </c>
      <c r="N218" s="1" t="s">
        <v>1854</v>
      </c>
      <c r="O218" s="1" t="s">
        <v>1855</v>
      </c>
    </row>
    <row r="219" s="1" customFormat="1" spans="1:15">
      <c r="A219" s="1" t="s">
        <v>15</v>
      </c>
      <c r="B219" s="1" t="s">
        <v>1856</v>
      </c>
      <c r="C219" s="1" t="s">
        <v>17</v>
      </c>
      <c r="F219" s="1" t="s">
        <v>1857</v>
      </c>
      <c r="G219" s="1" t="e">
        <f>-ancy</f>
        <v>#NAME?</v>
      </c>
      <c r="I219" s="1" t="s">
        <v>1858</v>
      </c>
      <c r="J219" s="1" t="s">
        <v>1859</v>
      </c>
      <c r="K219" s="1" t="s">
        <v>1860</v>
      </c>
      <c r="L219" s="1" t="s">
        <v>1861</v>
      </c>
      <c r="M219" s="1" t="s">
        <v>1862</v>
      </c>
      <c r="N219" s="1" t="s">
        <v>1863</v>
      </c>
      <c r="O219" s="1" t="s">
        <v>1864</v>
      </c>
    </row>
    <row r="220" s="1" customFormat="1" spans="1:15">
      <c r="A220" s="1" t="s">
        <v>15</v>
      </c>
      <c r="B220" s="1" t="s">
        <v>1865</v>
      </c>
      <c r="C220" s="1" t="s">
        <v>17</v>
      </c>
      <c r="F220" s="1" t="s">
        <v>1830</v>
      </c>
      <c r="G220" s="1" t="e">
        <f>-ary</f>
        <v>#NAME?</v>
      </c>
      <c r="I220" s="1" t="s">
        <v>1866</v>
      </c>
      <c r="J220" s="1" t="s">
        <v>1867</v>
      </c>
      <c r="K220" s="1" t="s">
        <v>1868</v>
      </c>
      <c r="L220" s="1" t="s">
        <v>1869</v>
      </c>
      <c r="M220" s="1" t="s">
        <v>1870</v>
      </c>
      <c r="N220" s="1" t="s">
        <v>1871</v>
      </c>
      <c r="O220" s="1" t="s">
        <v>1872</v>
      </c>
    </row>
    <row r="221" s="1" customFormat="1" spans="1:15">
      <c r="A221" s="1" t="s">
        <v>15</v>
      </c>
      <c r="B221" s="1" t="s">
        <v>1873</v>
      </c>
      <c r="C221" s="1" t="s">
        <v>17</v>
      </c>
      <c r="D221" s="1" t="s">
        <v>1839</v>
      </c>
      <c r="F221" s="1" t="s">
        <v>1830</v>
      </c>
      <c r="G221" s="1" t="e">
        <f>-ance</f>
        <v>#NAME?</v>
      </c>
      <c r="I221" s="1" t="s">
        <v>1874</v>
      </c>
      <c r="J221" s="1" t="s">
        <v>1875</v>
      </c>
      <c r="K221" s="1" t="s">
        <v>1876</v>
      </c>
      <c r="L221" s="1" t="s">
        <v>1877</v>
      </c>
      <c r="M221" s="1" t="s">
        <v>1878</v>
      </c>
      <c r="N221" s="1" t="s">
        <v>1879</v>
      </c>
      <c r="O221" s="1" t="s">
        <v>1880</v>
      </c>
    </row>
    <row r="222" s="1" customFormat="1" spans="1:15">
      <c r="A222" s="1" t="s">
        <v>15</v>
      </c>
      <c r="B222" s="1" t="s">
        <v>1881</v>
      </c>
      <c r="C222" s="1" t="s">
        <v>17</v>
      </c>
      <c r="F222" s="1" t="s">
        <v>1830</v>
      </c>
      <c r="G222" s="1" t="e">
        <f>-us</f>
        <v>#NAME?</v>
      </c>
      <c r="I222" s="1" t="s">
        <v>1882</v>
      </c>
      <c r="J222" s="1" t="s">
        <v>1883</v>
      </c>
      <c r="K222" s="1" t="s">
        <v>1884</v>
      </c>
      <c r="L222" s="1" t="s">
        <v>1885</v>
      </c>
      <c r="M222" s="1" t="s">
        <v>1886</v>
      </c>
      <c r="N222" s="1" t="s">
        <v>1887</v>
      </c>
      <c r="O222" s="1" t="s">
        <v>1888</v>
      </c>
    </row>
    <row r="223" s="1" customFormat="1" spans="1:15">
      <c r="A223" s="1" t="s">
        <v>15</v>
      </c>
      <c r="B223" s="1" t="s">
        <v>1889</v>
      </c>
      <c r="C223" s="1" t="s">
        <v>290</v>
      </c>
      <c r="D223" s="1" t="s">
        <v>1331</v>
      </c>
      <c r="F223" s="1" t="s">
        <v>1830</v>
      </c>
      <c r="G223" s="1" t="e">
        <f>-ate</f>
        <v>#NAME?</v>
      </c>
      <c r="I223" s="1" t="s">
        <v>1890</v>
      </c>
      <c r="J223" s="1" t="s">
        <v>1891</v>
      </c>
      <c r="K223" s="1" t="s">
        <v>1892</v>
      </c>
      <c r="L223" s="1" t="s">
        <v>1893</v>
      </c>
      <c r="M223" s="1" t="s">
        <v>1894</v>
      </c>
      <c r="N223" s="1" t="s">
        <v>1895</v>
      </c>
      <c r="O223" s="1" t="s">
        <v>1896</v>
      </c>
    </row>
    <row r="224" s="1" customFormat="1" spans="1:15">
      <c r="A224" s="1" t="s">
        <v>15</v>
      </c>
      <c r="B224" s="1" t="s">
        <v>1897</v>
      </c>
      <c r="C224" s="1" t="s">
        <v>149</v>
      </c>
      <c r="F224" s="1" t="s">
        <v>1830</v>
      </c>
      <c r="G224" s="1" t="e">
        <f>-ile</f>
        <v>#NAME?</v>
      </c>
      <c r="I224" s="1" t="s">
        <v>1898</v>
      </c>
      <c r="J224" s="1" t="s">
        <v>1899</v>
      </c>
      <c r="K224" s="1" t="s">
        <v>1900</v>
      </c>
      <c r="L224" s="1" t="s">
        <v>1901</v>
      </c>
      <c r="M224" s="1" t="s">
        <v>1902</v>
      </c>
      <c r="N224" s="1" t="s">
        <v>1903</v>
      </c>
      <c r="O224" s="1" t="s">
        <v>1904</v>
      </c>
    </row>
    <row r="225" s="1" customFormat="1" spans="1:15">
      <c r="A225" s="1" t="s">
        <v>15</v>
      </c>
      <c r="B225" s="1" t="s">
        <v>1905</v>
      </c>
      <c r="C225" s="1" t="s">
        <v>290</v>
      </c>
      <c r="D225" s="1" t="s">
        <v>389</v>
      </c>
      <c r="F225" s="1" t="s">
        <v>1830</v>
      </c>
      <c r="G225" s="1" t="e">
        <f>-ate</f>
        <v>#NAME?</v>
      </c>
      <c r="I225" s="1" t="s">
        <v>1906</v>
      </c>
      <c r="J225" s="1" t="s">
        <v>1907</v>
      </c>
      <c r="K225" s="1" t="s">
        <v>1908</v>
      </c>
      <c r="L225" s="1" t="s">
        <v>1909</v>
      </c>
      <c r="M225" s="1" t="s">
        <v>1910</v>
      </c>
      <c r="N225" s="1" t="s">
        <v>1911</v>
      </c>
      <c r="O225" s="1" t="s">
        <v>1912</v>
      </c>
    </row>
    <row r="226" s="1" customFormat="1" spans="1:15">
      <c r="A226" s="1" t="s">
        <v>15</v>
      </c>
      <c r="B226" s="1" t="s">
        <v>1913</v>
      </c>
      <c r="C226" s="1" t="s">
        <v>184</v>
      </c>
      <c r="F226" s="1" t="s">
        <v>1914</v>
      </c>
      <c r="G226" s="1" t="e">
        <f>-ue</f>
        <v>#NAME?</v>
      </c>
      <c r="I226" s="1" t="s">
        <v>1915</v>
      </c>
      <c r="J226" s="1" t="s">
        <v>1916</v>
      </c>
      <c r="K226" s="1" t="s">
        <v>1917</v>
      </c>
      <c r="L226" s="1" t="s">
        <v>1918</v>
      </c>
      <c r="M226" s="1" t="s">
        <v>1919</v>
      </c>
      <c r="N226" s="1" t="s">
        <v>1920</v>
      </c>
      <c r="O226" s="1" t="s">
        <v>1921</v>
      </c>
    </row>
    <row r="227" s="1" customFormat="1" spans="1:15">
      <c r="A227" s="1" t="s">
        <v>15</v>
      </c>
      <c r="B227" s="1" t="s">
        <v>1922</v>
      </c>
      <c r="C227" s="1" t="s">
        <v>70</v>
      </c>
      <c r="F227" s="1" t="s">
        <v>1914</v>
      </c>
      <c r="G227" s="1" t="s">
        <v>1281</v>
      </c>
      <c r="H227" s="1" t="e">
        <f>-able</f>
        <v>#NAME?</v>
      </c>
      <c r="I227" s="1" t="s">
        <v>1923</v>
      </c>
      <c r="J227" s="1" t="s">
        <v>1924</v>
      </c>
      <c r="K227" s="1" t="s">
        <v>1925</v>
      </c>
      <c r="L227" s="1" t="s">
        <v>1926</v>
      </c>
      <c r="M227" s="1" t="s">
        <v>1927</v>
      </c>
      <c r="N227" s="1" t="s">
        <v>1928</v>
      </c>
      <c r="O227" s="1" t="s">
        <v>1929</v>
      </c>
    </row>
    <row r="228" s="1" customFormat="1" spans="1:15">
      <c r="A228" s="1" t="s">
        <v>15</v>
      </c>
      <c r="B228" s="1" t="s">
        <v>1930</v>
      </c>
      <c r="C228" s="1" t="s">
        <v>149</v>
      </c>
      <c r="F228" s="1" t="s">
        <v>1914</v>
      </c>
      <c r="G228" s="1" t="e">
        <f>-id</f>
        <v>#NAME?</v>
      </c>
      <c r="I228" s="1" t="s">
        <v>1931</v>
      </c>
      <c r="J228" s="1" t="s">
        <v>1932</v>
      </c>
      <c r="K228" s="1" t="s">
        <v>1933</v>
      </c>
      <c r="L228" s="1" t="s">
        <v>1934</v>
      </c>
      <c r="M228" s="1" t="s">
        <v>1935</v>
      </c>
      <c r="N228" s="1" t="s">
        <v>1936</v>
      </c>
      <c r="O228" s="1" t="s">
        <v>1937</v>
      </c>
    </row>
    <row r="229" s="1" customFormat="1" spans="1:15">
      <c r="A229" s="1" t="s">
        <v>15</v>
      </c>
      <c r="B229" s="1" t="s">
        <v>1938</v>
      </c>
      <c r="C229" s="1" t="s">
        <v>70</v>
      </c>
      <c r="D229" s="1" t="s">
        <v>379</v>
      </c>
      <c r="F229" s="1" t="s">
        <v>1914</v>
      </c>
      <c r="G229" s="1" t="e">
        <f>-id</f>
        <v>#NAME?</v>
      </c>
      <c r="I229" s="1" t="s">
        <v>1939</v>
      </c>
      <c r="J229" s="1" t="s">
        <v>1940</v>
      </c>
      <c r="K229" s="1" t="s">
        <v>1941</v>
      </c>
      <c r="L229" s="1" t="s">
        <v>1942</v>
      </c>
      <c r="M229" s="1" t="s">
        <v>1943</v>
      </c>
      <c r="N229" s="1" t="s">
        <v>1944</v>
      </c>
      <c r="O229" s="1" t="s">
        <v>1945</v>
      </c>
    </row>
    <row r="230" s="1" customFormat="1" spans="1:15">
      <c r="A230" s="1" t="s">
        <v>15</v>
      </c>
      <c r="B230" s="1" t="s">
        <v>1946</v>
      </c>
      <c r="C230" s="1" t="s">
        <v>149</v>
      </c>
      <c r="D230" s="1" t="s">
        <v>1572</v>
      </c>
      <c r="F230" s="1" t="s">
        <v>1947</v>
      </c>
      <c r="G230" s="1" t="e">
        <f>-able</f>
        <v>#NAME?</v>
      </c>
      <c r="I230" s="1" t="s">
        <v>1948</v>
      </c>
      <c r="J230" s="1" t="s">
        <v>1949</v>
      </c>
      <c r="K230" s="1" t="s">
        <v>1950</v>
      </c>
      <c r="L230" s="1" t="s">
        <v>1951</v>
      </c>
      <c r="M230" s="1" t="s">
        <v>1952</v>
      </c>
      <c r="N230" s="1" t="s">
        <v>1953</v>
      </c>
      <c r="O230" s="1" t="s">
        <v>1954</v>
      </c>
    </row>
    <row r="231" s="1" customFormat="1" spans="1:15">
      <c r="A231" s="1" t="s">
        <v>15</v>
      </c>
      <c r="B231" s="1" t="s">
        <v>1955</v>
      </c>
      <c r="C231" s="1" t="s">
        <v>290</v>
      </c>
      <c r="D231" s="1" t="s">
        <v>1077</v>
      </c>
      <c r="F231" s="1" t="s">
        <v>1947</v>
      </c>
      <c r="I231" s="1" t="s">
        <v>1956</v>
      </c>
      <c r="J231" s="1" t="s">
        <v>1957</v>
      </c>
      <c r="K231" s="1" t="s">
        <v>1958</v>
      </c>
      <c r="L231" s="1" t="s">
        <v>1959</v>
      </c>
      <c r="M231" s="1" t="s">
        <v>1960</v>
      </c>
      <c r="N231" s="1" t="s">
        <v>1961</v>
      </c>
      <c r="O231" s="1" t="s">
        <v>1962</v>
      </c>
    </row>
    <row r="232" s="1" customFormat="1" spans="1:15">
      <c r="A232" s="1" t="s">
        <v>15</v>
      </c>
      <c r="B232" s="1" t="s">
        <v>1963</v>
      </c>
      <c r="C232" s="1" t="s">
        <v>290</v>
      </c>
      <c r="D232" s="1" t="s">
        <v>389</v>
      </c>
      <c r="F232" s="1" t="s">
        <v>1914</v>
      </c>
      <c r="G232" s="1" t="s">
        <v>1281</v>
      </c>
      <c r="H232" s="1" t="e">
        <f>-ate</f>
        <v>#NAME?</v>
      </c>
      <c r="I232" s="1" t="s">
        <v>1964</v>
      </c>
      <c r="J232" s="1" t="s">
        <v>1965</v>
      </c>
      <c r="K232" s="1" t="s">
        <v>1966</v>
      </c>
      <c r="L232" s="1" t="s">
        <v>1967</v>
      </c>
      <c r="M232" s="1" t="s">
        <v>1968</v>
      </c>
      <c r="N232" s="1" t="s">
        <v>1969</v>
      </c>
      <c r="O232" s="1" t="s">
        <v>1970</v>
      </c>
    </row>
    <row r="233" s="1" customFormat="1" spans="1:15">
      <c r="A233" s="1" t="s">
        <v>15</v>
      </c>
      <c r="B233" s="1" t="s">
        <v>1971</v>
      </c>
      <c r="C233" s="1" t="s">
        <v>70</v>
      </c>
      <c r="D233" s="1" t="s">
        <v>705</v>
      </c>
      <c r="F233" s="1" t="s">
        <v>1914</v>
      </c>
      <c r="G233" s="1" t="e">
        <f>-ent</f>
        <v>#NAME?</v>
      </c>
      <c r="I233" s="1" t="s">
        <v>1972</v>
      </c>
      <c r="J233" s="1" t="s">
        <v>1973</v>
      </c>
      <c r="K233" s="1" t="s">
        <v>1974</v>
      </c>
      <c r="L233" s="1" t="s">
        <v>1975</v>
      </c>
      <c r="M233" s="1" t="s">
        <v>1976</v>
      </c>
      <c r="N233" s="1" t="s">
        <v>1977</v>
      </c>
      <c r="O233" s="1" t="s">
        <v>1978</v>
      </c>
    </row>
    <row r="234" s="1" customFormat="1" spans="1:15">
      <c r="A234" s="1" t="s">
        <v>15</v>
      </c>
      <c r="B234" s="1" t="s">
        <v>1979</v>
      </c>
      <c r="C234" s="1" t="s">
        <v>149</v>
      </c>
      <c r="F234" s="1" t="s">
        <v>1914</v>
      </c>
      <c r="G234" s="1" t="s">
        <v>1150</v>
      </c>
      <c r="H234" s="1" t="e">
        <f>-ant</f>
        <v>#NAME?</v>
      </c>
      <c r="I234" s="1" t="s">
        <v>1980</v>
      </c>
      <c r="J234" s="1" t="s">
        <v>1981</v>
      </c>
      <c r="K234" s="1" t="s">
        <v>1982</v>
      </c>
      <c r="L234" s="1" t="s">
        <v>1983</v>
      </c>
      <c r="M234" s="1" t="s">
        <v>1984</v>
      </c>
      <c r="N234" s="1" t="s">
        <v>1985</v>
      </c>
      <c r="O234" s="1" t="s">
        <v>1986</v>
      </c>
    </row>
    <row r="235" s="1" customFormat="1" spans="1:15">
      <c r="A235" s="1" t="s">
        <v>15</v>
      </c>
      <c r="B235" s="1" t="s">
        <v>1987</v>
      </c>
      <c r="C235" s="1" t="s">
        <v>17</v>
      </c>
      <c r="F235" s="1" t="s">
        <v>1914</v>
      </c>
      <c r="G235" s="1" t="e">
        <f>-id</f>
        <v>#NAME?</v>
      </c>
      <c r="H235" s="1" t="e">
        <f>-ity</f>
        <v>#NAME?</v>
      </c>
      <c r="I235" s="1" t="s">
        <v>1988</v>
      </c>
      <c r="J235" s="1" t="s">
        <v>1989</v>
      </c>
      <c r="K235" s="1" t="s">
        <v>1990</v>
      </c>
      <c r="L235" s="1" t="s">
        <v>1991</v>
      </c>
      <c r="M235" s="1" t="s">
        <v>1992</v>
      </c>
      <c r="N235" s="1" t="s">
        <v>1993</v>
      </c>
      <c r="O235" s="1" t="s">
        <v>1994</v>
      </c>
    </row>
    <row r="236" s="1" customFormat="1" spans="1:15">
      <c r="A236" s="1" t="s">
        <v>15</v>
      </c>
      <c r="B236" s="1" t="s">
        <v>1995</v>
      </c>
      <c r="C236" s="1" t="s">
        <v>149</v>
      </c>
      <c r="F236" s="1" t="s">
        <v>1996</v>
      </c>
      <c r="G236" s="1" t="e">
        <f>-ous</f>
        <v>#NAME?</v>
      </c>
      <c r="I236" s="1" t="s">
        <v>1997</v>
      </c>
      <c r="J236" s="1" t="s">
        <v>1998</v>
      </c>
      <c r="K236" s="1" t="s">
        <v>1999</v>
      </c>
      <c r="L236" s="1" t="s">
        <v>2000</v>
      </c>
      <c r="M236" s="1" t="s">
        <v>2001</v>
      </c>
      <c r="N236" s="1" t="s">
        <v>2002</v>
      </c>
      <c r="O236" s="1" t="s">
        <v>2003</v>
      </c>
    </row>
    <row r="237" s="1" customFormat="1" spans="1:15">
      <c r="A237" s="1" t="s">
        <v>15</v>
      </c>
      <c r="B237" s="1" t="s">
        <v>2004</v>
      </c>
      <c r="C237" s="1" t="s">
        <v>17</v>
      </c>
      <c r="F237" s="1" t="s">
        <v>1996</v>
      </c>
      <c r="G237" s="1" t="e">
        <f>-ety</f>
        <v>#NAME?</v>
      </c>
      <c r="I237" s="1" t="s">
        <v>2005</v>
      </c>
      <c r="J237" s="1" t="s">
        <v>2006</v>
      </c>
      <c r="K237" s="1" t="s">
        <v>2007</v>
      </c>
      <c r="L237" s="1" t="s">
        <v>2008</v>
      </c>
      <c r="M237" s="1" t="s">
        <v>2009</v>
      </c>
      <c r="N237" s="1" t="s">
        <v>2010</v>
      </c>
      <c r="O237" s="1" t="s">
        <v>2011</v>
      </c>
    </row>
    <row r="238" s="1" customFormat="1" spans="1:15">
      <c r="A238" s="1" t="s">
        <v>15</v>
      </c>
      <c r="B238" s="1" t="s">
        <v>2012</v>
      </c>
      <c r="C238" s="1" t="s">
        <v>290</v>
      </c>
      <c r="F238" s="1" t="s">
        <v>2013</v>
      </c>
      <c r="G238" s="1" t="e">
        <f>-y</f>
        <v>#NAME?</v>
      </c>
      <c r="I238" s="1" t="s">
        <v>2014</v>
      </c>
      <c r="J238" s="1" t="s">
        <v>2015</v>
      </c>
      <c r="K238" s="1" t="s">
        <v>2016</v>
      </c>
      <c r="L238" s="1" t="s">
        <v>2017</v>
      </c>
      <c r="M238" s="1" t="s">
        <v>2018</v>
      </c>
      <c r="N238" s="1" t="s">
        <v>2019</v>
      </c>
      <c r="O238" s="1" t="s">
        <v>2020</v>
      </c>
    </row>
    <row r="239" s="1" customFormat="1" spans="1:15">
      <c r="A239" s="1" t="s">
        <v>15</v>
      </c>
      <c r="B239" s="1" t="s">
        <v>2021</v>
      </c>
      <c r="C239" s="1" t="s">
        <v>70</v>
      </c>
      <c r="F239" s="1" t="s">
        <v>1996</v>
      </c>
      <c r="G239" s="1" t="e">
        <f>-able</f>
        <v>#NAME?</v>
      </c>
      <c r="I239" s="1" t="s">
        <v>2022</v>
      </c>
      <c r="J239" s="1" t="s">
        <v>2023</v>
      </c>
      <c r="K239" s="1" t="s">
        <v>2024</v>
      </c>
      <c r="L239" s="1" t="s">
        <v>2025</v>
      </c>
      <c r="M239" s="1" t="s">
        <v>2026</v>
      </c>
      <c r="N239" s="1" t="s">
        <v>2027</v>
      </c>
      <c r="O239" s="1" t="s">
        <v>2028</v>
      </c>
    </row>
    <row r="240" s="1" customFormat="1" spans="1:15">
      <c r="A240" s="1" t="s">
        <v>15</v>
      </c>
      <c r="B240" s="1" t="s">
        <v>2029</v>
      </c>
      <c r="C240" s="1" t="s">
        <v>17</v>
      </c>
      <c r="F240" s="1" t="s">
        <v>1996</v>
      </c>
      <c r="G240" s="1" t="e">
        <f>-ation</f>
        <v>#NAME?</v>
      </c>
      <c r="I240" s="1" t="s">
        <v>2030</v>
      </c>
      <c r="J240" s="1" t="s">
        <v>2031</v>
      </c>
      <c r="K240" s="1" t="s">
        <v>2032</v>
      </c>
      <c r="L240" s="1" t="s">
        <v>2033</v>
      </c>
      <c r="M240" s="1" t="s">
        <v>2034</v>
      </c>
      <c r="N240" s="1" t="s">
        <v>2035</v>
      </c>
      <c r="O240" s="1" t="s">
        <v>2036</v>
      </c>
    </row>
    <row r="241" s="1" customFormat="1" spans="1:15">
      <c r="A241" s="1" t="s">
        <v>15</v>
      </c>
      <c r="B241" s="1" t="s">
        <v>2037</v>
      </c>
      <c r="C241" s="1" t="s">
        <v>149</v>
      </c>
      <c r="D241" s="1" t="s">
        <v>379</v>
      </c>
      <c r="F241" s="1" t="s">
        <v>1996</v>
      </c>
      <c r="G241" s="1" t="e">
        <f>-able</f>
        <v>#NAME?</v>
      </c>
      <c r="I241" s="1" t="s">
        <v>2038</v>
      </c>
      <c r="J241" s="1" t="s">
        <v>2039</v>
      </c>
      <c r="K241" s="1" t="s">
        <v>2040</v>
      </c>
      <c r="L241" s="1" t="s">
        <v>2041</v>
      </c>
      <c r="M241" s="1" t="s">
        <v>2042</v>
      </c>
      <c r="N241" s="1" t="s">
        <v>2043</v>
      </c>
      <c r="O241" s="1" t="s">
        <v>2044</v>
      </c>
    </row>
    <row r="242" s="1" customFormat="1" spans="1:15">
      <c r="A242" s="1" t="s">
        <v>15</v>
      </c>
      <c r="B242" s="1" t="s">
        <v>2045</v>
      </c>
      <c r="C242" s="1" t="s">
        <v>51</v>
      </c>
      <c r="F242" s="1" t="s">
        <v>1996</v>
      </c>
      <c r="G242" s="1" t="e">
        <f>-ant</f>
        <v>#NAME?</v>
      </c>
      <c r="I242" s="1" t="s">
        <v>2046</v>
      </c>
      <c r="J242" s="1" t="s">
        <v>2047</v>
      </c>
      <c r="K242" s="1" t="s">
        <v>2048</v>
      </c>
      <c r="L242" s="1" t="s">
        <v>2049</v>
      </c>
      <c r="M242" s="1" t="s">
        <v>2050</v>
      </c>
      <c r="N242" s="1" t="s">
        <v>2051</v>
      </c>
      <c r="O242" s="1" t="s">
        <v>2052</v>
      </c>
    </row>
    <row r="243" s="1" customFormat="1" spans="1:15">
      <c r="A243" s="1" t="s">
        <v>15</v>
      </c>
      <c r="B243" s="1" t="s">
        <v>2053</v>
      </c>
      <c r="C243" s="1" t="s">
        <v>17</v>
      </c>
      <c r="F243" s="1" t="s">
        <v>1996</v>
      </c>
      <c r="G243" s="1" t="e">
        <f>-ance</f>
        <v>#NAME?</v>
      </c>
      <c r="I243" s="1" t="s">
        <v>2054</v>
      </c>
      <c r="J243" s="1" t="s">
        <v>2055</v>
      </c>
      <c r="K243" s="1" t="s">
        <v>2056</v>
      </c>
      <c r="L243" s="1" t="s">
        <v>2057</v>
      </c>
      <c r="M243" s="1" t="s">
        <v>2058</v>
      </c>
      <c r="N243" s="1" t="s">
        <v>2059</v>
      </c>
      <c r="O243" s="1" t="s">
        <v>2060</v>
      </c>
    </row>
    <row r="244" s="1" customFormat="1" spans="1:15">
      <c r="A244" s="1" t="s">
        <v>15</v>
      </c>
      <c r="B244" s="1" t="s">
        <v>2061</v>
      </c>
      <c r="C244" s="1" t="s">
        <v>149</v>
      </c>
      <c r="F244" s="1" t="s">
        <v>1996</v>
      </c>
      <c r="G244" s="1" t="e">
        <f>-ed</f>
        <v>#NAME?</v>
      </c>
      <c r="I244" s="1" t="s">
        <v>2062</v>
      </c>
      <c r="J244" s="1" t="s">
        <v>2063</v>
      </c>
      <c r="K244" s="1" t="s">
        <v>2064</v>
      </c>
      <c r="L244" s="1" t="s">
        <v>2065</v>
      </c>
      <c r="M244" s="1" t="s">
        <v>2066</v>
      </c>
      <c r="N244" s="1" t="s">
        <v>2067</v>
      </c>
      <c r="O244" s="1" t="s">
        <v>2068</v>
      </c>
    </row>
    <row r="245" s="1" customFormat="1" spans="1:15">
      <c r="A245" s="1" t="s">
        <v>15</v>
      </c>
      <c r="B245" s="1" t="s">
        <v>2069</v>
      </c>
      <c r="C245" s="1" t="s">
        <v>998</v>
      </c>
      <c r="D245" s="1" t="s">
        <v>379</v>
      </c>
      <c r="F245" s="1" t="s">
        <v>1996</v>
      </c>
      <c r="G245" s="1" t="e">
        <f>-able</f>
        <v>#NAME?</v>
      </c>
      <c r="H245" s="1" t="e">
        <f>-ly</f>
        <v>#NAME?</v>
      </c>
      <c r="I245" s="1" t="s">
        <v>2070</v>
      </c>
      <c r="J245" s="1" t="s">
        <v>2071</v>
      </c>
      <c r="K245" s="1" t="s">
        <v>2072</v>
      </c>
      <c r="L245" s="1" t="s">
        <v>2073</v>
      </c>
      <c r="M245" s="1" t="s">
        <v>2074</v>
      </c>
      <c r="N245" s="1" t="s">
        <v>2075</v>
      </c>
      <c r="O245" s="1" t="s">
        <v>2076</v>
      </c>
    </row>
    <row r="246" s="1" customFormat="1" spans="1:15">
      <c r="A246" s="1" t="s">
        <v>15</v>
      </c>
      <c r="B246" s="1" t="s">
        <v>2077</v>
      </c>
      <c r="C246" s="1" t="s">
        <v>645</v>
      </c>
      <c r="F246" s="1" t="s">
        <v>2078</v>
      </c>
      <c r="G246" s="1" t="e">
        <f>-e</f>
        <v>#NAME?</v>
      </c>
      <c r="I246" s="1" t="s">
        <v>2079</v>
      </c>
      <c r="J246" s="1" t="s">
        <v>2080</v>
      </c>
      <c r="K246" s="1" t="s">
        <v>2081</v>
      </c>
      <c r="L246" s="1" t="s">
        <v>2082</v>
      </c>
      <c r="M246" s="1" t="s">
        <v>2083</v>
      </c>
      <c r="N246" s="1" t="s">
        <v>2084</v>
      </c>
      <c r="O246" s="1" t="s">
        <v>2085</v>
      </c>
    </row>
    <row r="247" s="1" customFormat="1" spans="1:15">
      <c r="A247" s="1" t="s">
        <v>15</v>
      </c>
      <c r="B247" s="1" t="s">
        <v>2086</v>
      </c>
      <c r="C247" s="1" t="s">
        <v>149</v>
      </c>
      <c r="F247" s="1" t="s">
        <v>2078</v>
      </c>
      <c r="G247" s="1" t="e">
        <f>-e</f>
        <v>#NAME?</v>
      </c>
      <c r="H247" s="1" t="e">
        <f>-ful</f>
        <v>#NAME?</v>
      </c>
      <c r="I247" s="1" t="s">
        <v>2087</v>
      </c>
      <c r="J247" s="1" t="s">
        <v>2088</v>
      </c>
      <c r="K247" s="1" t="s">
        <v>2089</v>
      </c>
      <c r="L247" s="1" t="s">
        <v>2090</v>
      </c>
      <c r="M247" s="1" t="s">
        <v>2091</v>
      </c>
      <c r="N247" s="1" t="s">
        <v>2092</v>
      </c>
      <c r="O247" s="1" t="s">
        <v>2093</v>
      </c>
    </row>
    <row r="248" s="1" customFormat="1" spans="1:15">
      <c r="A248" s="1" t="s">
        <v>15</v>
      </c>
      <c r="B248" s="1" t="s">
        <v>2094</v>
      </c>
      <c r="C248" s="1" t="s">
        <v>149</v>
      </c>
      <c r="F248" s="1" t="s">
        <v>2078</v>
      </c>
      <c r="G248" s="1" t="e">
        <f>-e</f>
        <v>#NAME?</v>
      </c>
      <c r="H248" s="1" t="e">
        <f>-less</f>
        <v>#NAME?</v>
      </c>
      <c r="I248" s="1" t="s">
        <v>2095</v>
      </c>
      <c r="J248" s="1" t="s">
        <v>2096</v>
      </c>
      <c r="K248" s="1" t="s">
        <v>2097</v>
      </c>
      <c r="L248" s="1" t="s">
        <v>2098</v>
      </c>
      <c r="M248" s="1" t="s">
        <v>2099</v>
      </c>
      <c r="N248" s="1" t="s">
        <v>2100</v>
      </c>
      <c r="O248" s="1" t="s">
        <v>2101</v>
      </c>
    </row>
    <row r="249" s="1" customFormat="1" spans="1:15">
      <c r="A249" s="1" t="s">
        <v>15</v>
      </c>
      <c r="B249" s="1" t="s">
        <v>2102</v>
      </c>
      <c r="C249" s="1" t="s">
        <v>17</v>
      </c>
      <c r="F249" s="1" t="s">
        <v>2078</v>
      </c>
      <c r="G249" s="1" t="e">
        <f>-age</f>
        <v>#NAME?</v>
      </c>
      <c r="I249" s="1" t="s">
        <v>2103</v>
      </c>
      <c r="J249" s="1" t="s">
        <v>2104</v>
      </c>
      <c r="K249" s="1" t="s">
        <v>2105</v>
      </c>
      <c r="L249" s="1" t="s">
        <v>2106</v>
      </c>
      <c r="M249" s="1" t="s">
        <v>2107</v>
      </c>
      <c r="N249" s="1" t="s">
        <v>2108</v>
      </c>
      <c r="O249" s="1" t="s">
        <v>2109</v>
      </c>
    </row>
    <row r="250" s="1" customFormat="1" spans="1:15">
      <c r="A250" s="1" t="s">
        <v>15</v>
      </c>
      <c r="B250" s="1" t="s">
        <v>2110</v>
      </c>
      <c r="C250" s="1" t="s">
        <v>149</v>
      </c>
      <c r="F250" s="1" t="s">
        <v>2078</v>
      </c>
      <c r="G250" s="1" t="e">
        <f>-u</f>
        <v>#NAME?</v>
      </c>
      <c r="H250" s="1" t="e">
        <f>-al</f>
        <v>#NAME?</v>
      </c>
      <c r="I250" s="1" t="s">
        <v>2111</v>
      </c>
      <c r="J250" s="1" t="s">
        <v>2112</v>
      </c>
      <c r="K250" s="1" t="s">
        <v>2113</v>
      </c>
      <c r="L250" s="1" t="s">
        <v>2114</v>
      </c>
      <c r="M250" s="1" t="s">
        <v>2115</v>
      </c>
      <c r="N250" s="1" t="s">
        <v>2116</v>
      </c>
      <c r="O250" s="1" t="s">
        <v>2117</v>
      </c>
    </row>
    <row r="251" s="1" customFormat="1" spans="1:15">
      <c r="A251" s="1" t="s">
        <v>15</v>
      </c>
      <c r="B251" s="1" t="s">
        <v>2118</v>
      </c>
      <c r="C251" s="1" t="s">
        <v>149</v>
      </c>
      <c r="D251" s="1" t="s">
        <v>2119</v>
      </c>
      <c r="F251" s="1" t="s">
        <v>2078</v>
      </c>
      <c r="G251" s="1" t="e">
        <f>-u</f>
        <v>#NAME?</v>
      </c>
      <c r="H251" s="1" t="e">
        <f>-al</f>
        <v>#NAME?</v>
      </c>
      <c r="I251" s="1" t="s">
        <v>2120</v>
      </c>
      <c r="J251" s="1" t="s">
        <v>2121</v>
      </c>
      <c r="K251" s="1" t="s">
        <v>2122</v>
      </c>
      <c r="L251" s="1" t="s">
        <v>2123</v>
      </c>
      <c r="M251" s="1" t="s">
        <v>2124</v>
      </c>
      <c r="N251" s="1" t="s">
        <v>2125</v>
      </c>
      <c r="O251" s="1" t="s">
        <v>2126</v>
      </c>
    </row>
    <row r="252" s="1" customFormat="1" spans="1:15">
      <c r="A252" s="1" t="s">
        <v>15</v>
      </c>
      <c r="B252" s="1" t="s">
        <v>2127</v>
      </c>
      <c r="C252" s="1" t="s">
        <v>290</v>
      </c>
      <c r="F252" s="1" t="s">
        <v>2128</v>
      </c>
      <c r="G252" s="1" t="e">
        <f>-il</f>
        <v>#NAME?</v>
      </c>
      <c r="H252" s="1" t="e">
        <f>-ize</f>
        <v>#NAME?</v>
      </c>
      <c r="I252" s="1" t="s">
        <v>2129</v>
      </c>
      <c r="J252" s="1" t="s">
        <v>2130</v>
      </c>
      <c r="K252" s="1" t="s">
        <v>2131</v>
      </c>
      <c r="L252" s="1" t="s">
        <v>2132</v>
      </c>
      <c r="M252" s="1" t="s">
        <v>2133</v>
      </c>
      <c r="N252" s="1" t="s">
        <v>2134</v>
      </c>
      <c r="O252" s="1" t="s">
        <v>2135</v>
      </c>
    </row>
    <row r="253" s="1" customFormat="1" spans="1:15">
      <c r="A253" s="1" t="s">
        <v>15</v>
      </c>
      <c r="B253" s="1" t="s">
        <v>2136</v>
      </c>
      <c r="C253" s="1" t="s">
        <v>17</v>
      </c>
      <c r="F253" s="1" t="s">
        <v>2128</v>
      </c>
      <c r="G253" s="1" t="e">
        <f>-il</f>
        <v>#NAME?</v>
      </c>
      <c r="H253" s="1" t="e">
        <f>-ity</f>
        <v>#NAME?</v>
      </c>
      <c r="I253" s="1" t="s">
        <v>2137</v>
      </c>
      <c r="J253" s="1" t="s">
        <v>2138</v>
      </c>
      <c r="K253" s="1" t="s">
        <v>2139</v>
      </c>
      <c r="L253" s="1" t="s">
        <v>2140</v>
      </c>
      <c r="M253" s="1" t="s">
        <v>2141</v>
      </c>
      <c r="N253" s="1" t="s">
        <v>2142</v>
      </c>
      <c r="O253" s="1" t="s">
        <v>2143</v>
      </c>
    </row>
    <row r="254" s="1" customFormat="1" spans="1:15">
      <c r="A254" s="1" t="s">
        <v>15</v>
      </c>
      <c r="B254" s="1" t="s">
        <v>2144</v>
      </c>
      <c r="C254" s="1" t="s">
        <v>645</v>
      </c>
      <c r="D254" s="1" t="s">
        <v>2145</v>
      </c>
      <c r="F254" s="1" t="s">
        <v>2078</v>
      </c>
      <c r="G254" s="1" t="e">
        <f>-e</f>
        <v>#NAME?</v>
      </c>
      <c r="I254" s="1" t="s">
        <v>2146</v>
      </c>
      <c r="J254" s="1" t="s">
        <v>2147</v>
      </c>
      <c r="K254" s="1" t="s">
        <v>2148</v>
      </c>
      <c r="L254" s="1" t="s">
        <v>2149</v>
      </c>
      <c r="M254" s="1" t="s">
        <v>2150</v>
      </c>
      <c r="N254" s="1" t="s">
        <v>2151</v>
      </c>
      <c r="O254" s="1" t="s">
        <v>2152</v>
      </c>
    </row>
    <row r="255" s="1" customFormat="1" spans="1:15">
      <c r="A255" s="1" t="s">
        <v>15</v>
      </c>
      <c r="B255" s="1" t="s">
        <v>2153</v>
      </c>
      <c r="C255" s="1" t="s">
        <v>17</v>
      </c>
      <c r="F255" s="1" t="s">
        <v>2128</v>
      </c>
      <c r="G255" s="1" t="e">
        <f>-ensil</f>
        <v>#NAME?</v>
      </c>
      <c r="I255" s="1" t="s">
        <v>2154</v>
      </c>
      <c r="J255" s="1" t="s">
        <v>2155</v>
      </c>
      <c r="K255" s="1" t="s">
        <v>2156</v>
      </c>
      <c r="L255" s="1" t="s">
        <v>2157</v>
      </c>
      <c r="M255" s="1" t="s">
        <v>2158</v>
      </c>
      <c r="N255" s="1" t="s">
        <v>2159</v>
      </c>
      <c r="O255" s="1" t="s">
        <v>2160</v>
      </c>
    </row>
    <row r="256" s="1" customFormat="1" spans="1:15">
      <c r="A256" s="1" t="s">
        <v>15</v>
      </c>
      <c r="B256" s="1" t="s">
        <v>2161</v>
      </c>
      <c r="C256" s="1" t="s">
        <v>17</v>
      </c>
      <c r="F256" s="1" t="s">
        <v>2078</v>
      </c>
      <c r="G256" s="1" t="e">
        <f>-er</f>
        <v>#NAME?</v>
      </c>
      <c r="I256" s="1" t="s">
        <v>2162</v>
      </c>
      <c r="J256" s="1" t="s">
        <v>2163</v>
      </c>
      <c r="K256" s="1" t="s">
        <v>2164</v>
      </c>
      <c r="L256" s="1" t="s">
        <v>2165</v>
      </c>
      <c r="M256" s="1" t="s">
        <v>2166</v>
      </c>
      <c r="N256" s="1" t="s">
        <v>2167</v>
      </c>
      <c r="O256" s="1" t="s">
        <v>2168</v>
      </c>
    </row>
    <row r="257" s="1" customFormat="1" spans="1:15">
      <c r="A257" s="1" t="s">
        <v>15</v>
      </c>
      <c r="B257" s="1" t="s">
        <v>2169</v>
      </c>
      <c r="C257" s="1" t="s">
        <v>290</v>
      </c>
      <c r="D257" s="1" t="s">
        <v>398</v>
      </c>
      <c r="F257" s="1" t="s">
        <v>2078</v>
      </c>
      <c r="G257" s="1" t="e">
        <f>-e</f>
        <v>#NAME?</v>
      </c>
      <c r="I257" s="1" t="s">
        <v>2170</v>
      </c>
      <c r="J257" s="1" t="s">
        <v>2171</v>
      </c>
      <c r="K257" s="1" t="s">
        <v>2172</v>
      </c>
      <c r="L257" s="1" t="s">
        <v>2173</v>
      </c>
      <c r="M257" s="1" t="s">
        <v>2174</v>
      </c>
      <c r="N257" s="1" t="s">
        <v>2175</v>
      </c>
      <c r="O257" s="1" t="s">
        <v>2176</v>
      </c>
    </row>
    <row r="258" s="1" customFormat="1" spans="1:15">
      <c r="A258" s="1" t="s">
        <v>15</v>
      </c>
      <c r="B258" s="1" t="s">
        <v>2177</v>
      </c>
      <c r="C258" s="1" t="s">
        <v>17</v>
      </c>
      <c r="F258" s="1" t="s">
        <v>2178</v>
      </c>
      <c r="G258" s="1" t="e">
        <f>-ation</f>
        <v>#NAME?</v>
      </c>
      <c r="I258" s="1" t="s">
        <v>2179</v>
      </c>
      <c r="J258" s="1" t="s">
        <v>2180</v>
      </c>
      <c r="K258" s="1" t="s">
        <v>2181</v>
      </c>
      <c r="L258" s="1" t="s">
        <v>2182</v>
      </c>
      <c r="M258" s="1" t="s">
        <v>2183</v>
      </c>
      <c r="N258" s="1" t="s">
        <v>2184</v>
      </c>
      <c r="O258" s="1" t="s">
        <v>2185</v>
      </c>
    </row>
    <row r="259" s="1" customFormat="1" spans="1:15">
      <c r="A259" s="1" t="s">
        <v>15</v>
      </c>
      <c r="B259" s="1" t="s">
        <v>2186</v>
      </c>
      <c r="C259" s="1" t="s">
        <v>149</v>
      </c>
      <c r="F259" s="1" t="s">
        <v>2178</v>
      </c>
      <c r="G259" s="1" t="e">
        <f>-ant</f>
        <v>#NAME?</v>
      </c>
      <c r="I259" s="1" t="s">
        <v>2187</v>
      </c>
      <c r="J259" s="1" t="s">
        <v>2188</v>
      </c>
      <c r="K259" s="1" t="s">
        <v>2189</v>
      </c>
      <c r="L259" s="1" t="s">
        <v>2190</v>
      </c>
      <c r="M259" s="1" t="s">
        <v>2191</v>
      </c>
      <c r="N259" s="1" t="s">
        <v>2192</v>
      </c>
      <c r="O259" s="1" t="s">
        <v>2193</v>
      </c>
    </row>
    <row r="260" s="1" customFormat="1" spans="1:15">
      <c r="A260" s="1" t="s">
        <v>15</v>
      </c>
      <c r="B260" s="1" t="s">
        <v>2194</v>
      </c>
      <c r="C260" s="1" t="s">
        <v>17</v>
      </c>
      <c r="F260" s="1" t="s">
        <v>2178</v>
      </c>
      <c r="G260" s="1" t="e">
        <f>-ancy</f>
        <v>#NAME?</v>
      </c>
      <c r="I260" s="1" t="s">
        <v>2195</v>
      </c>
      <c r="J260" s="1" t="s">
        <v>2196</v>
      </c>
      <c r="K260" s="1" t="s">
        <v>2197</v>
      </c>
      <c r="L260" s="1" t="s">
        <v>2198</v>
      </c>
      <c r="M260" s="1" t="s">
        <v>2199</v>
      </c>
      <c r="N260" s="1" t="s">
        <v>2200</v>
      </c>
      <c r="O260" s="1" t="s">
        <v>2201</v>
      </c>
    </row>
    <row r="261" s="1" customFormat="1" spans="1:15">
      <c r="A261" s="1" t="s">
        <v>15</v>
      </c>
      <c r="B261" s="1" t="s">
        <v>2202</v>
      </c>
      <c r="C261" s="1" t="s">
        <v>184</v>
      </c>
      <c r="F261" s="1" t="s">
        <v>2203</v>
      </c>
      <c r="G261" s="1" t="e">
        <f>-um</f>
        <v>#NAME?</v>
      </c>
      <c r="I261" s="1" t="s">
        <v>2204</v>
      </c>
      <c r="J261" s="1" t="s">
        <v>2205</v>
      </c>
      <c r="K261" s="1" t="s">
        <v>2206</v>
      </c>
      <c r="L261" s="1" t="s">
        <v>2207</v>
      </c>
      <c r="M261" s="1" t="s">
        <v>2208</v>
      </c>
      <c r="N261" s="1" t="s">
        <v>2209</v>
      </c>
      <c r="O261" s="1" t="s">
        <v>2210</v>
      </c>
    </row>
    <row r="262" s="1" customFormat="1" spans="1:15">
      <c r="A262" s="1" t="s">
        <v>15</v>
      </c>
      <c r="B262" s="1" t="s">
        <v>2211</v>
      </c>
      <c r="C262" s="1" t="s">
        <v>290</v>
      </c>
      <c r="F262" s="1" t="s">
        <v>2178</v>
      </c>
      <c r="G262" s="1" t="e">
        <f>-ate</f>
        <v>#NAME?</v>
      </c>
      <c r="I262" s="1" t="s">
        <v>2212</v>
      </c>
      <c r="J262" s="1" t="s">
        <v>2213</v>
      </c>
      <c r="K262" s="1" t="s">
        <v>2214</v>
      </c>
      <c r="L262" s="1" t="s">
        <v>2215</v>
      </c>
      <c r="M262" s="1" t="s">
        <v>2216</v>
      </c>
      <c r="N262" s="1" t="s">
        <v>2217</v>
      </c>
      <c r="O262" s="1" t="s">
        <v>2218</v>
      </c>
    </row>
    <row r="263" s="1" customFormat="1" spans="1:15">
      <c r="A263" s="1" t="s">
        <v>15</v>
      </c>
      <c r="B263" s="1" t="s">
        <v>2219</v>
      </c>
      <c r="C263" s="1" t="s">
        <v>290</v>
      </c>
      <c r="D263" s="1" t="s">
        <v>389</v>
      </c>
      <c r="F263" s="1" t="s">
        <v>2203</v>
      </c>
      <c r="G263" s="1" t="e">
        <f>-ate</f>
        <v>#NAME?</v>
      </c>
      <c r="I263" s="1" t="s">
        <v>2220</v>
      </c>
      <c r="J263" s="1" t="s">
        <v>2221</v>
      </c>
      <c r="K263" s="1" t="s">
        <v>2222</v>
      </c>
      <c r="L263" s="1" t="s">
        <v>2223</v>
      </c>
      <c r="M263" s="1" t="s">
        <v>2224</v>
      </c>
      <c r="N263" s="1" t="s">
        <v>2225</v>
      </c>
      <c r="O263" s="1" t="s">
        <v>2226</v>
      </c>
    </row>
    <row r="264" s="1" customFormat="1" spans="1:15">
      <c r="A264" s="1" t="s">
        <v>15</v>
      </c>
      <c r="B264" s="1" t="s">
        <v>2227</v>
      </c>
      <c r="C264" s="1" t="s">
        <v>17</v>
      </c>
      <c r="D264" s="1" t="s">
        <v>389</v>
      </c>
      <c r="F264" s="1" t="s">
        <v>2203</v>
      </c>
      <c r="G264" s="1" t="e">
        <f>-ation</f>
        <v>#NAME?</v>
      </c>
      <c r="I264" s="1" t="s">
        <v>2228</v>
      </c>
      <c r="J264" s="1" t="s">
        <v>2229</v>
      </c>
      <c r="K264" s="1" t="s">
        <v>2230</v>
      </c>
      <c r="L264" s="1" t="s">
        <v>2231</v>
      </c>
      <c r="M264" s="1" t="s">
        <v>2232</v>
      </c>
      <c r="N264" s="1" t="s">
        <v>2233</v>
      </c>
      <c r="O264" s="1" t="s">
        <v>2234</v>
      </c>
    </row>
    <row r="265" s="1" customFormat="1" spans="1:15">
      <c r="A265" s="1" t="s">
        <v>15</v>
      </c>
      <c r="B265" s="1" t="s">
        <v>2235</v>
      </c>
      <c r="C265" s="1" t="s">
        <v>149</v>
      </c>
      <c r="F265" s="1" t="s">
        <v>2203</v>
      </c>
      <c r="G265" s="1" t="e">
        <f>-ous</f>
        <v>#NAME?</v>
      </c>
      <c r="I265" s="1" t="s">
        <v>2236</v>
      </c>
      <c r="J265" s="1" t="s">
        <v>2237</v>
      </c>
      <c r="K265" s="1" t="s">
        <v>2238</v>
      </c>
      <c r="L265" s="1" t="s">
        <v>2239</v>
      </c>
      <c r="M265" s="1" t="s">
        <v>2240</v>
      </c>
      <c r="N265" s="1" t="s">
        <v>2241</v>
      </c>
      <c r="O265" s="1" t="s">
        <v>2242</v>
      </c>
    </row>
    <row r="266" s="1" customFormat="1" spans="1:15">
      <c r="A266" s="1" t="s">
        <v>15</v>
      </c>
      <c r="B266" s="1" t="s">
        <v>2243</v>
      </c>
      <c r="C266" s="1" t="s">
        <v>17</v>
      </c>
      <c r="F266" s="1" t="s">
        <v>2203</v>
      </c>
      <c r="G266" s="1" t="e">
        <f>-ity</f>
        <v>#NAME?</v>
      </c>
      <c r="I266" s="1" t="s">
        <v>2244</v>
      </c>
      <c r="J266" s="1" t="s">
        <v>2245</v>
      </c>
      <c r="K266" s="1" t="s">
        <v>2246</v>
      </c>
      <c r="L266" s="1" t="s">
        <v>2247</v>
      </c>
      <c r="M266" s="1" t="s">
        <v>2248</v>
      </c>
      <c r="N266" s="1" t="s">
        <v>2249</v>
      </c>
      <c r="O266" s="1" t="s">
        <v>2250</v>
      </c>
    </row>
    <row r="267" s="1" customFormat="1" spans="1:15">
      <c r="A267" s="1" t="s">
        <v>15</v>
      </c>
      <c r="B267" s="1" t="s">
        <v>2251</v>
      </c>
      <c r="C267" s="1" t="s">
        <v>17</v>
      </c>
      <c r="F267" s="1" t="s">
        <v>2203</v>
      </c>
      <c r="G267" s="1" t="e">
        <f>-ole</f>
        <v>#NAME?</v>
      </c>
      <c r="I267" s="1" t="s">
        <v>2252</v>
      </c>
      <c r="J267" s="1" t="s">
        <v>2253</v>
      </c>
      <c r="K267" s="1" t="s">
        <v>2254</v>
      </c>
      <c r="L267" s="1" t="s">
        <v>2255</v>
      </c>
      <c r="M267" s="1" t="s">
        <v>2256</v>
      </c>
      <c r="N267" s="1" t="s">
        <v>2257</v>
      </c>
      <c r="O267" s="1" t="s">
        <v>2258</v>
      </c>
    </row>
    <row r="268" s="1" customFormat="1" spans="1:15">
      <c r="A268" s="1" t="s">
        <v>15</v>
      </c>
      <c r="B268" s="1" t="s">
        <v>2259</v>
      </c>
      <c r="C268" s="1" t="s">
        <v>290</v>
      </c>
      <c r="D268" s="1" t="s">
        <v>379</v>
      </c>
      <c r="F268" s="1" t="s">
        <v>2260</v>
      </c>
      <c r="G268" s="1" t="e">
        <f>-e</f>
        <v>#NAME?</v>
      </c>
      <c r="I268" s="1" t="s">
        <v>2261</v>
      </c>
      <c r="J268" s="1" t="s">
        <v>2262</v>
      </c>
      <c r="K268" s="1" t="s">
        <v>2263</v>
      </c>
      <c r="L268" s="1" t="s">
        <v>2264</v>
      </c>
      <c r="M268" s="1" t="s">
        <v>2265</v>
      </c>
      <c r="N268" s="1" t="s">
        <v>2266</v>
      </c>
      <c r="O268" s="1" t="s">
        <v>2267</v>
      </c>
    </row>
    <row r="269" s="1" customFormat="1" spans="1:15">
      <c r="A269" s="1" t="s">
        <v>15</v>
      </c>
      <c r="B269" s="1" t="s">
        <v>2268</v>
      </c>
      <c r="C269" s="1" t="s">
        <v>17</v>
      </c>
      <c r="D269" s="1" t="s">
        <v>379</v>
      </c>
      <c r="F269" s="1" t="s">
        <v>2269</v>
      </c>
      <c r="G269" s="1" t="e">
        <f>-ion</f>
        <v>#NAME?</v>
      </c>
      <c r="I269" s="1" t="s">
        <v>2270</v>
      </c>
      <c r="J269" s="1" t="s">
        <v>2271</v>
      </c>
      <c r="K269" s="1" t="s">
        <v>2272</v>
      </c>
      <c r="L269" s="1" t="s">
        <v>2273</v>
      </c>
      <c r="M269" s="1" t="s">
        <v>2274</v>
      </c>
      <c r="N269" s="1" t="s">
        <v>2275</v>
      </c>
      <c r="O269" s="1" t="s">
        <v>2276</v>
      </c>
    </row>
    <row r="270" s="1" customFormat="1" spans="1:15">
      <c r="A270" s="1" t="s">
        <v>15</v>
      </c>
      <c r="B270" s="1" t="s">
        <v>2277</v>
      </c>
      <c r="C270" s="1" t="s">
        <v>290</v>
      </c>
      <c r="D270" s="1" t="s">
        <v>389</v>
      </c>
      <c r="F270" s="1" t="s">
        <v>2260</v>
      </c>
      <c r="G270" s="1" t="e">
        <f>-e</f>
        <v>#NAME?</v>
      </c>
      <c r="I270" s="1" t="s">
        <v>2278</v>
      </c>
      <c r="J270" s="1" t="s">
        <v>2279</v>
      </c>
      <c r="K270" s="1" t="s">
        <v>2280</v>
      </c>
      <c r="L270" s="1" t="s">
        <v>2281</v>
      </c>
      <c r="M270" s="1" t="s">
        <v>2282</v>
      </c>
      <c r="N270" s="1" t="s">
        <v>2283</v>
      </c>
      <c r="O270" s="1" t="s">
        <v>2284</v>
      </c>
    </row>
    <row r="271" s="1" customFormat="1" spans="1:15">
      <c r="A271" s="1" t="s">
        <v>15</v>
      </c>
      <c r="B271" s="1" t="s">
        <v>2285</v>
      </c>
      <c r="C271" s="1" t="s">
        <v>149</v>
      </c>
      <c r="D271" s="1" t="s">
        <v>389</v>
      </c>
      <c r="F271" s="1" t="s">
        <v>2269</v>
      </c>
      <c r="G271" s="1" t="e">
        <f>-ive</f>
        <v>#NAME?</v>
      </c>
      <c r="I271" s="1" t="s">
        <v>2286</v>
      </c>
      <c r="J271" s="1" t="s">
        <v>2287</v>
      </c>
      <c r="K271" s="1" t="s">
        <v>2288</v>
      </c>
      <c r="L271" s="1" t="s">
        <v>2289</v>
      </c>
      <c r="M271" s="1" t="s">
        <v>2290</v>
      </c>
      <c r="N271" s="1" t="s">
        <v>2291</v>
      </c>
      <c r="O271" s="1" t="s">
        <v>2292</v>
      </c>
    </row>
    <row r="272" s="1" customFormat="1" spans="1:15">
      <c r="A272" s="1" t="s">
        <v>15</v>
      </c>
      <c r="B272" s="1" t="s">
        <v>2293</v>
      </c>
      <c r="C272" s="1" t="s">
        <v>290</v>
      </c>
      <c r="D272" s="1" t="s">
        <v>1140</v>
      </c>
      <c r="F272" s="1" t="s">
        <v>2260</v>
      </c>
      <c r="G272" s="1" t="e">
        <f>-e</f>
        <v>#NAME?</v>
      </c>
      <c r="I272" s="1" t="s">
        <v>2294</v>
      </c>
      <c r="J272" s="1" t="s">
        <v>2295</v>
      </c>
      <c r="K272" s="1" t="s">
        <v>2296</v>
      </c>
      <c r="L272" s="1" t="s">
        <v>2297</v>
      </c>
      <c r="M272" s="1" t="s">
        <v>2298</v>
      </c>
      <c r="N272" s="1" t="s">
        <v>2299</v>
      </c>
      <c r="O272" s="1" t="s">
        <v>2300</v>
      </c>
    </row>
    <row r="273" s="1" customFormat="1" spans="1:15">
      <c r="A273" s="1" t="s">
        <v>15</v>
      </c>
      <c r="B273" s="1" t="s">
        <v>2301</v>
      </c>
      <c r="C273" s="1" t="s">
        <v>149</v>
      </c>
      <c r="D273" s="1" t="s">
        <v>1140</v>
      </c>
      <c r="F273" s="1" t="s">
        <v>2269</v>
      </c>
      <c r="G273" s="1" t="e">
        <f>-ive</f>
        <v>#NAME?</v>
      </c>
      <c r="I273" s="1" t="s">
        <v>2302</v>
      </c>
      <c r="J273" s="1" t="s">
        <v>2303</v>
      </c>
      <c r="K273" s="1" t="s">
        <v>2304</v>
      </c>
      <c r="L273" s="1" t="s">
        <v>2305</v>
      </c>
      <c r="M273" s="1" t="s">
        <v>2306</v>
      </c>
      <c r="N273" s="1" t="s">
        <v>2307</v>
      </c>
      <c r="O273" s="1" t="s">
        <v>2308</v>
      </c>
    </row>
    <row r="274" s="1" customFormat="1" spans="1:15">
      <c r="A274" s="1" t="s">
        <v>15</v>
      </c>
      <c r="B274" s="1" t="s">
        <v>2309</v>
      </c>
      <c r="C274" s="1" t="s">
        <v>17</v>
      </c>
      <c r="D274" s="1" t="s">
        <v>379</v>
      </c>
      <c r="F274" s="1" t="s">
        <v>2260</v>
      </c>
      <c r="G274" s="1" t="e">
        <f>-er</f>
        <v>#NAME?</v>
      </c>
      <c r="I274" s="1" t="s">
        <v>2310</v>
      </c>
      <c r="J274" s="1" t="s">
        <v>2311</v>
      </c>
      <c r="K274" s="1" t="s">
        <v>2312</v>
      </c>
      <c r="L274" s="1" t="s">
        <v>2313</v>
      </c>
      <c r="M274" s="1" t="s">
        <v>2314</v>
      </c>
      <c r="N274" s="1" t="s">
        <v>2315</v>
      </c>
      <c r="O274" s="1" t="s">
        <v>2316</v>
      </c>
    </row>
    <row r="275" s="1" customFormat="1" spans="1:15">
      <c r="A275" s="1" t="s">
        <v>15</v>
      </c>
      <c r="B275" s="1" t="s">
        <v>2317</v>
      </c>
      <c r="C275" s="1" t="s">
        <v>17</v>
      </c>
      <c r="D275" s="1" t="s">
        <v>389</v>
      </c>
      <c r="F275" s="1" t="s">
        <v>2269</v>
      </c>
      <c r="G275" s="1" t="e">
        <f>-ion</f>
        <v>#NAME?</v>
      </c>
      <c r="I275" s="1" t="s">
        <v>2318</v>
      </c>
      <c r="J275" s="1" t="s">
        <v>2319</v>
      </c>
      <c r="K275" s="1" t="s">
        <v>2320</v>
      </c>
      <c r="L275" s="1" t="s">
        <v>2321</v>
      </c>
      <c r="M275" s="1" t="s">
        <v>2322</v>
      </c>
      <c r="N275" s="1" t="s">
        <v>2323</v>
      </c>
      <c r="O275" s="1" t="s">
        <v>2324</v>
      </c>
    </row>
    <row r="276" s="1" customFormat="1" spans="1:15">
      <c r="A276" s="1" t="s">
        <v>15</v>
      </c>
      <c r="B276" s="1" t="s">
        <v>2325</v>
      </c>
      <c r="C276" s="1" t="s">
        <v>149</v>
      </c>
      <c r="D276" s="1" t="s">
        <v>379</v>
      </c>
      <c r="F276" s="1" t="s">
        <v>2269</v>
      </c>
      <c r="G276" s="1" t="e">
        <f>-ive</f>
        <v>#NAME?</v>
      </c>
      <c r="I276" s="1" t="s">
        <v>2326</v>
      </c>
      <c r="J276" s="1" t="s">
        <v>2327</v>
      </c>
      <c r="K276" s="1" t="s">
        <v>2328</v>
      </c>
      <c r="L276" s="1" t="s">
        <v>2329</v>
      </c>
      <c r="M276" s="1" t="s">
        <v>2330</v>
      </c>
      <c r="N276" s="1" t="s">
        <v>2331</v>
      </c>
      <c r="O276" s="1" t="s">
        <v>2332</v>
      </c>
    </row>
    <row r="277" s="1" customFormat="1" spans="1:15">
      <c r="A277" s="1" t="s">
        <v>15</v>
      </c>
      <c r="B277" s="1" t="s">
        <v>2333</v>
      </c>
      <c r="C277" s="1" t="s">
        <v>17</v>
      </c>
      <c r="D277" s="1" t="s">
        <v>1140</v>
      </c>
      <c r="F277" s="1" t="s">
        <v>2269</v>
      </c>
      <c r="G277" s="1" t="e">
        <f>-ion</f>
        <v>#NAME?</v>
      </c>
      <c r="I277" s="1" t="s">
        <v>2334</v>
      </c>
      <c r="J277" s="1" t="s">
        <v>2335</v>
      </c>
      <c r="K277" s="1" t="s">
        <v>2336</v>
      </c>
      <c r="L277" s="1" t="s">
        <v>2337</v>
      </c>
      <c r="M277" s="1" t="s">
        <v>2338</v>
      </c>
      <c r="N277" s="1" t="s">
        <v>2339</v>
      </c>
      <c r="O277" s="1" t="s">
        <v>2340</v>
      </c>
    </row>
    <row r="278" s="1" customFormat="1" spans="1:15">
      <c r="A278" s="1" t="s">
        <v>15</v>
      </c>
      <c r="B278" s="1" t="s">
        <v>2341</v>
      </c>
      <c r="C278" s="1" t="s">
        <v>149</v>
      </c>
      <c r="D278" s="1" t="s">
        <v>2119</v>
      </c>
      <c r="F278" s="1" t="s">
        <v>2342</v>
      </c>
      <c r="I278" s="1" t="s">
        <v>2343</v>
      </c>
      <c r="J278" s="1" t="s">
        <v>2344</v>
      </c>
      <c r="K278" s="1" t="s">
        <v>2345</v>
      </c>
      <c r="L278" s="1" t="s">
        <v>2346</v>
      </c>
      <c r="M278" s="1" t="s">
        <v>2347</v>
      </c>
      <c r="N278" s="1" t="s">
        <v>2348</v>
      </c>
      <c r="O278" s="1" t="s">
        <v>2349</v>
      </c>
    </row>
    <row r="279" s="1" customFormat="1" spans="1:15">
      <c r="A279" s="1" t="s">
        <v>15</v>
      </c>
      <c r="B279" s="1" t="s">
        <v>2350</v>
      </c>
      <c r="C279" s="1" t="s">
        <v>149</v>
      </c>
      <c r="D279" s="1" t="s">
        <v>2119</v>
      </c>
      <c r="F279" s="1" t="s">
        <v>2351</v>
      </c>
      <c r="I279" s="1" t="s">
        <v>2352</v>
      </c>
      <c r="J279" s="1" t="s">
        <v>2353</v>
      </c>
      <c r="K279" s="1" t="s">
        <v>2354</v>
      </c>
      <c r="L279" s="1" t="s">
        <v>2355</v>
      </c>
      <c r="M279" s="1" t="s">
        <v>2356</v>
      </c>
      <c r="N279" s="1" t="s">
        <v>2357</v>
      </c>
      <c r="O279" s="1" t="s">
        <v>2358</v>
      </c>
    </row>
    <row r="280" s="1" customFormat="1" spans="1:15">
      <c r="A280" s="1" t="s">
        <v>15</v>
      </c>
      <c r="B280" s="1" t="s">
        <v>2118</v>
      </c>
      <c r="C280" s="1" t="s">
        <v>149</v>
      </c>
      <c r="D280" s="1" t="s">
        <v>2119</v>
      </c>
      <c r="F280" s="1" t="s">
        <v>2110</v>
      </c>
      <c r="I280" s="1" t="s">
        <v>2359</v>
      </c>
      <c r="J280" s="1" t="s">
        <v>2360</v>
      </c>
      <c r="K280" s="1" t="s">
        <v>2122</v>
      </c>
      <c r="L280" s="1" t="s">
        <v>2361</v>
      </c>
      <c r="M280" s="1" t="s">
        <v>2362</v>
      </c>
      <c r="N280" s="1" t="s">
        <v>2363</v>
      </c>
      <c r="O280" s="1" t="s">
        <v>2364</v>
      </c>
    </row>
    <row r="281" s="1" customFormat="1" spans="1:15">
      <c r="A281" s="1" t="s">
        <v>15</v>
      </c>
      <c r="B281" s="1" t="s">
        <v>2365</v>
      </c>
      <c r="C281" s="1" t="s">
        <v>149</v>
      </c>
      <c r="D281" s="1" t="s">
        <v>2119</v>
      </c>
      <c r="F281" s="1" t="s">
        <v>2366</v>
      </c>
      <c r="G281" s="1" t="e">
        <f>-_xleta.n</f>
        <v>#VALUE!</v>
      </c>
      <c r="I281" s="1" t="s">
        <v>2367</v>
      </c>
      <c r="J281" s="1" t="s">
        <v>2368</v>
      </c>
      <c r="K281" s="1" t="s">
        <v>2369</v>
      </c>
      <c r="L281" s="1" t="s">
        <v>2370</v>
      </c>
      <c r="M281" s="1" t="s">
        <v>2371</v>
      </c>
      <c r="N281" s="1" t="s">
        <v>2372</v>
      </c>
      <c r="O281" s="1" t="s">
        <v>2373</v>
      </c>
    </row>
    <row r="282" s="1" customFormat="1" spans="1:15">
      <c r="A282" s="1" t="s">
        <v>15</v>
      </c>
      <c r="B282" s="1" t="s">
        <v>2374</v>
      </c>
      <c r="C282" s="1" t="s">
        <v>290</v>
      </c>
      <c r="D282" s="1" t="s">
        <v>2119</v>
      </c>
      <c r="F282" s="1" t="s">
        <v>2375</v>
      </c>
      <c r="I282" s="1" t="s">
        <v>2376</v>
      </c>
      <c r="J282" s="1" t="s">
        <v>2377</v>
      </c>
      <c r="K282" s="1" t="s">
        <v>2378</v>
      </c>
      <c r="L282" s="1" t="s">
        <v>2379</v>
      </c>
      <c r="M282" s="1" t="s">
        <v>2380</v>
      </c>
      <c r="N282" s="1" t="s">
        <v>2381</v>
      </c>
      <c r="O282" s="1" t="s">
        <v>2382</v>
      </c>
    </row>
    <row r="283" s="1" customFormat="1" spans="1:15">
      <c r="A283" s="1" t="s">
        <v>15</v>
      </c>
      <c r="B283" s="1" t="s">
        <v>2383</v>
      </c>
      <c r="C283" s="1" t="s">
        <v>149</v>
      </c>
      <c r="D283" s="1" t="s">
        <v>2119</v>
      </c>
      <c r="F283" s="1" t="s">
        <v>2384</v>
      </c>
      <c r="G283" s="1" t="e">
        <f>-y</f>
        <v>#NAME?</v>
      </c>
      <c r="I283" s="1" t="s">
        <v>2385</v>
      </c>
      <c r="J283" s="1" t="s">
        <v>2386</v>
      </c>
      <c r="K283" s="1" t="s">
        <v>2387</v>
      </c>
      <c r="L283" s="1" t="s">
        <v>2388</v>
      </c>
      <c r="M283" s="1" t="s">
        <v>2389</v>
      </c>
      <c r="N283" s="1" t="s">
        <v>2390</v>
      </c>
      <c r="O283" s="1" t="s">
        <v>2391</v>
      </c>
    </row>
    <row r="284" s="1" customFormat="1" spans="1:15">
      <c r="A284" s="1" t="s">
        <v>15</v>
      </c>
      <c r="B284" s="1" t="s">
        <v>2392</v>
      </c>
      <c r="C284" s="1" t="s">
        <v>149</v>
      </c>
      <c r="D284" s="1" t="s">
        <v>2119</v>
      </c>
      <c r="F284" s="1" t="s">
        <v>2393</v>
      </c>
      <c r="I284" s="1" t="s">
        <v>2394</v>
      </c>
      <c r="J284" s="1" t="s">
        <v>2395</v>
      </c>
      <c r="K284" s="1" t="s">
        <v>2396</v>
      </c>
      <c r="L284" s="1" t="s">
        <v>2397</v>
      </c>
      <c r="M284" s="1" t="s">
        <v>2398</v>
      </c>
      <c r="N284" s="1" t="s">
        <v>2399</v>
      </c>
      <c r="O284" s="1" t="s">
        <v>2400</v>
      </c>
    </row>
    <row r="285" s="1" customFormat="1" spans="1:15">
      <c r="A285" s="1" t="s">
        <v>15</v>
      </c>
      <c r="B285" s="1" t="s">
        <v>2401</v>
      </c>
      <c r="C285" s="1" t="s">
        <v>149</v>
      </c>
      <c r="D285" s="1" t="s">
        <v>2119</v>
      </c>
      <c r="F285" s="1" t="s">
        <v>2402</v>
      </c>
      <c r="I285" s="1" t="s">
        <v>2403</v>
      </c>
      <c r="J285" s="1" t="s">
        <v>2404</v>
      </c>
      <c r="K285" s="1" t="s">
        <v>2405</v>
      </c>
      <c r="L285" s="1" t="s">
        <v>2406</v>
      </c>
      <c r="M285" s="1" t="s">
        <v>2407</v>
      </c>
      <c r="N285" s="1" t="s">
        <v>2408</v>
      </c>
      <c r="O285" s="1" t="s">
        <v>2409</v>
      </c>
    </row>
    <row r="286" s="1" customFormat="1" spans="1:15">
      <c r="A286" s="1" t="s">
        <v>15</v>
      </c>
      <c r="B286" s="1" t="s">
        <v>2410</v>
      </c>
      <c r="C286" s="1" t="s">
        <v>149</v>
      </c>
      <c r="D286" s="1" t="s">
        <v>2119</v>
      </c>
      <c r="F286" s="1" t="s">
        <v>2411</v>
      </c>
      <c r="G286" s="1" t="e">
        <f>-able</f>
        <v>#NAME?</v>
      </c>
      <c r="I286" s="1" t="s">
        <v>2412</v>
      </c>
      <c r="J286" s="1" t="s">
        <v>2413</v>
      </c>
      <c r="K286" s="1" t="s">
        <v>2414</v>
      </c>
      <c r="L286" s="1" t="s">
        <v>2415</v>
      </c>
      <c r="M286" s="1" t="s">
        <v>2416</v>
      </c>
      <c r="N286" s="1" t="s">
        <v>2417</v>
      </c>
      <c r="O286" s="1" t="s">
        <v>2418</v>
      </c>
    </row>
    <row r="287" s="1" customFormat="1" spans="1:15">
      <c r="A287" s="1" t="s">
        <v>15</v>
      </c>
      <c r="B287" s="1" t="s">
        <v>2419</v>
      </c>
      <c r="C287" s="1" t="s">
        <v>149</v>
      </c>
      <c r="D287" s="1" t="s">
        <v>2119</v>
      </c>
      <c r="F287" s="1" t="s">
        <v>2420</v>
      </c>
      <c r="I287" s="1" t="s">
        <v>2421</v>
      </c>
      <c r="J287" s="1" t="s">
        <v>2422</v>
      </c>
      <c r="K287" s="1" t="s">
        <v>2423</v>
      </c>
      <c r="L287" s="1" t="s">
        <v>2424</v>
      </c>
      <c r="M287" s="1" t="s">
        <v>2425</v>
      </c>
      <c r="N287" s="1" t="s">
        <v>2426</v>
      </c>
      <c r="O287" s="1" t="s">
        <v>2427</v>
      </c>
    </row>
    <row r="288" s="1" customFormat="1" spans="1:15">
      <c r="A288" s="1" t="s">
        <v>15</v>
      </c>
      <c r="B288" s="1" t="s">
        <v>2428</v>
      </c>
      <c r="C288" s="1" t="s">
        <v>149</v>
      </c>
      <c r="D288" s="1" t="s">
        <v>2119</v>
      </c>
      <c r="F288" s="1" t="s">
        <v>2429</v>
      </c>
      <c r="G288" s="1" t="e">
        <f>-able</f>
        <v>#NAME?</v>
      </c>
      <c r="I288" s="1" t="s">
        <v>2430</v>
      </c>
      <c r="J288" s="1" t="s">
        <v>2431</v>
      </c>
      <c r="K288" s="1" t="s">
        <v>2432</v>
      </c>
      <c r="L288" s="1" t="s">
        <v>2433</v>
      </c>
      <c r="M288" s="1" t="s">
        <v>2434</v>
      </c>
      <c r="N288" s="1" t="s">
        <v>2435</v>
      </c>
      <c r="O288" s="1" t="s">
        <v>2436</v>
      </c>
    </row>
    <row r="289" s="1" customFormat="1" spans="1:15">
      <c r="A289" s="1" t="s">
        <v>15</v>
      </c>
      <c r="B289" s="1" t="s">
        <v>2437</v>
      </c>
      <c r="C289" s="1" t="s">
        <v>290</v>
      </c>
      <c r="D289" s="1" t="s">
        <v>2119</v>
      </c>
      <c r="F289" s="1" t="s">
        <v>2438</v>
      </c>
      <c r="I289" s="1" t="s">
        <v>2439</v>
      </c>
      <c r="J289" s="1" t="s">
        <v>2440</v>
      </c>
      <c r="K289" s="1" t="s">
        <v>2441</v>
      </c>
      <c r="L289" s="1" t="s">
        <v>2442</v>
      </c>
      <c r="M289" s="1" t="s">
        <v>2443</v>
      </c>
      <c r="N289" s="1" t="s">
        <v>2444</v>
      </c>
      <c r="O289" s="1" t="s">
        <v>2445</v>
      </c>
    </row>
    <row r="290" s="1" customFormat="1" spans="1:15">
      <c r="A290" s="1" t="s">
        <v>15</v>
      </c>
      <c r="B290" s="1" t="s">
        <v>2446</v>
      </c>
      <c r="C290" s="1" t="s">
        <v>17</v>
      </c>
      <c r="D290" s="1" t="s">
        <v>1399</v>
      </c>
      <c r="G290" s="1" t="e">
        <f>-it</f>
        <v>#NAME?</v>
      </c>
      <c r="I290" s="1" t="s">
        <v>2447</v>
      </c>
      <c r="J290" s="1" t="s">
        <v>2448</v>
      </c>
      <c r="K290" s="1" t="s">
        <v>2449</v>
      </c>
      <c r="L290" s="1" t="s">
        <v>2450</v>
      </c>
      <c r="M290" s="1" t="s">
        <v>2451</v>
      </c>
      <c r="N290" s="1" t="s">
        <v>2452</v>
      </c>
      <c r="O290" s="1" t="s">
        <v>2453</v>
      </c>
    </row>
    <row r="291" s="1" customFormat="1" spans="1:15">
      <c r="A291" s="1" t="s">
        <v>15</v>
      </c>
      <c r="B291" s="1" t="s">
        <v>2454</v>
      </c>
      <c r="C291" s="1" t="s">
        <v>290</v>
      </c>
      <c r="D291" s="1" t="s">
        <v>1399</v>
      </c>
      <c r="G291" s="1" t="e">
        <f>-ite</f>
        <v>#NAME?</v>
      </c>
      <c r="I291" s="1" t="s">
        <v>2455</v>
      </c>
      <c r="J291" s="1" t="s">
        <v>2456</v>
      </c>
      <c r="K291" s="1" t="s">
        <v>2457</v>
      </c>
      <c r="L291" s="1" t="s">
        <v>2458</v>
      </c>
      <c r="M291" s="1" t="s">
        <v>2459</v>
      </c>
      <c r="N291" s="1" t="s">
        <v>2460</v>
      </c>
      <c r="O291" s="1" t="s">
        <v>2461</v>
      </c>
    </row>
    <row r="292" s="1" customFormat="1" spans="1:15">
      <c r="A292" s="1" t="s">
        <v>15</v>
      </c>
      <c r="B292" s="1" t="s">
        <v>2462</v>
      </c>
      <c r="C292" s="1" t="s">
        <v>17</v>
      </c>
      <c r="D292" s="1" t="s">
        <v>1399</v>
      </c>
      <c r="G292" s="1" t="e">
        <f>-ion</f>
        <v>#NAME?</v>
      </c>
      <c r="I292" s="1" t="s">
        <v>2463</v>
      </c>
      <c r="J292" s="1" t="s">
        <v>2464</v>
      </c>
      <c r="K292" s="1" t="s">
        <v>2465</v>
      </c>
      <c r="L292" s="1" t="s">
        <v>2466</v>
      </c>
      <c r="M292" s="1" t="s">
        <v>2467</v>
      </c>
      <c r="N292" s="1" t="s">
        <v>2468</v>
      </c>
      <c r="O292" s="1" t="s">
        <v>2469</v>
      </c>
    </row>
    <row r="293" s="1" customFormat="1" spans="1:15">
      <c r="A293" s="1" t="s">
        <v>15</v>
      </c>
      <c r="B293" s="1" t="s">
        <v>2470</v>
      </c>
      <c r="C293" s="1" t="s">
        <v>149</v>
      </c>
      <c r="D293" s="1" t="s">
        <v>1399</v>
      </c>
      <c r="G293" s="1" t="e">
        <f>-que</f>
        <v>#NAME?</v>
      </c>
      <c r="I293" s="1" t="s">
        <v>2471</v>
      </c>
      <c r="J293" s="1" t="s">
        <v>2472</v>
      </c>
      <c r="K293" s="1" t="s">
        <v>2473</v>
      </c>
      <c r="L293" s="1" t="s">
        <v>2474</v>
      </c>
      <c r="M293" s="1" t="s">
        <v>2475</v>
      </c>
      <c r="N293" s="1" t="s">
        <v>2476</v>
      </c>
      <c r="O293" s="1" t="s">
        <v>2477</v>
      </c>
    </row>
    <row r="294" s="1" customFormat="1" spans="1:15">
      <c r="A294" s="1" t="s">
        <v>15</v>
      </c>
      <c r="B294" s="1" t="s">
        <v>2478</v>
      </c>
      <c r="C294" s="1" t="s">
        <v>51</v>
      </c>
      <c r="D294" s="1" t="s">
        <v>1399</v>
      </c>
      <c r="F294" s="1" t="s">
        <v>2479</v>
      </c>
      <c r="I294" s="1" t="s">
        <v>2480</v>
      </c>
      <c r="J294" s="1" t="s">
        <v>2481</v>
      </c>
      <c r="K294" s="1" t="s">
        <v>2482</v>
      </c>
      <c r="L294" s="1" t="s">
        <v>2483</v>
      </c>
      <c r="M294" s="1" t="s">
        <v>2484</v>
      </c>
      <c r="N294" s="1" t="s">
        <v>2485</v>
      </c>
      <c r="O294" s="1" t="s">
        <v>2486</v>
      </c>
    </row>
    <row r="295" s="1" customFormat="1" spans="1:15">
      <c r="A295" s="1" t="s">
        <v>15</v>
      </c>
      <c r="B295" s="1" t="s">
        <v>1398</v>
      </c>
      <c r="C295" s="1" t="s">
        <v>17</v>
      </c>
      <c r="D295" s="1" t="s">
        <v>1399</v>
      </c>
      <c r="F295" s="1" t="s">
        <v>1390</v>
      </c>
      <c r="G295" s="1" t="e">
        <f>-e</f>
        <v>#NAME?</v>
      </c>
      <c r="I295" s="1" t="s">
        <v>2487</v>
      </c>
      <c r="J295" s="1" t="s">
        <v>2488</v>
      </c>
      <c r="K295" s="1" t="s">
        <v>1402</v>
      </c>
      <c r="L295" s="1" t="s">
        <v>2489</v>
      </c>
      <c r="M295" s="1" t="s">
        <v>2490</v>
      </c>
      <c r="N295" s="1" t="s">
        <v>2491</v>
      </c>
      <c r="O295" s="1" t="s">
        <v>2492</v>
      </c>
    </row>
    <row r="296" s="1" customFormat="1" spans="1:15">
      <c r="A296" s="1" t="s">
        <v>15</v>
      </c>
      <c r="B296" s="1" t="s">
        <v>2493</v>
      </c>
      <c r="C296" s="1" t="s">
        <v>17</v>
      </c>
      <c r="D296" s="1" t="s">
        <v>1399</v>
      </c>
      <c r="F296" s="1" t="s">
        <v>1390</v>
      </c>
      <c r="G296" s="1" t="e">
        <f>-ity</f>
        <v>#NAME?</v>
      </c>
      <c r="I296" s="1" t="s">
        <v>2494</v>
      </c>
      <c r="J296" s="1" t="s">
        <v>2495</v>
      </c>
      <c r="K296" s="1" t="s">
        <v>2496</v>
      </c>
      <c r="L296" s="1" t="s">
        <v>2497</v>
      </c>
      <c r="M296" s="1" t="s">
        <v>2498</v>
      </c>
      <c r="N296" s="1" t="s">
        <v>2499</v>
      </c>
      <c r="O296" s="1" t="s">
        <v>2500</v>
      </c>
    </row>
    <row r="297" s="1" customFormat="1" spans="1:15">
      <c r="A297" s="1" t="s">
        <v>15</v>
      </c>
      <c r="B297" s="1" t="s">
        <v>2501</v>
      </c>
      <c r="C297" s="1" t="s">
        <v>17</v>
      </c>
      <c r="D297" s="1" t="s">
        <v>1399</v>
      </c>
      <c r="F297" s="1" t="s">
        <v>2502</v>
      </c>
      <c r="I297" s="1" t="s">
        <v>2503</v>
      </c>
      <c r="J297" s="1" t="s">
        <v>2504</v>
      </c>
      <c r="K297" s="1" t="s">
        <v>2505</v>
      </c>
      <c r="L297" s="1" t="s">
        <v>2506</v>
      </c>
      <c r="M297" s="1" t="s">
        <v>2507</v>
      </c>
      <c r="N297" s="1" t="s">
        <v>2508</v>
      </c>
      <c r="O297" s="1" t="s">
        <v>2509</v>
      </c>
    </row>
    <row r="298" s="1" customFormat="1" spans="1:15">
      <c r="A298" s="1" t="s">
        <v>15</v>
      </c>
      <c r="B298" s="1" t="s">
        <v>2510</v>
      </c>
      <c r="C298" s="1" t="s">
        <v>290</v>
      </c>
      <c r="D298" s="1" t="s">
        <v>1399</v>
      </c>
      <c r="G298" s="1" t="e">
        <f>-fy</f>
        <v>#NAME?</v>
      </c>
      <c r="I298" s="1" t="s">
        <v>2511</v>
      </c>
      <c r="J298" s="1" t="s">
        <v>2512</v>
      </c>
      <c r="K298" s="1" t="s">
        <v>2513</v>
      </c>
      <c r="L298" s="1" t="s">
        <v>2514</v>
      </c>
      <c r="M298" s="1" t="s">
        <v>2515</v>
      </c>
      <c r="N298" s="1" t="s">
        <v>2516</v>
      </c>
      <c r="O298" s="1" t="s">
        <v>2517</v>
      </c>
    </row>
    <row r="299" s="1" customFormat="1" spans="1:15">
      <c r="A299" s="1" t="s">
        <v>15</v>
      </c>
      <c r="B299" s="1" t="s">
        <v>2518</v>
      </c>
      <c r="C299" s="1" t="s">
        <v>17</v>
      </c>
      <c r="D299" s="1" t="s">
        <v>1399</v>
      </c>
      <c r="F299" s="1" t="s">
        <v>2519</v>
      </c>
      <c r="I299" s="1" t="s">
        <v>2520</v>
      </c>
      <c r="J299" s="1" t="s">
        <v>2521</v>
      </c>
      <c r="K299" s="1" t="s">
        <v>2522</v>
      </c>
      <c r="L299" s="1" t="s">
        <v>2523</v>
      </c>
      <c r="M299" s="1" t="s">
        <v>2524</v>
      </c>
      <c r="N299" s="1" t="s">
        <v>2525</v>
      </c>
      <c r="O299" s="1" t="s">
        <v>2526</v>
      </c>
    </row>
    <row r="300" s="1" customFormat="1" spans="1:15">
      <c r="A300" s="1" t="s">
        <v>15</v>
      </c>
      <c r="B300" s="1" t="s">
        <v>2527</v>
      </c>
      <c r="C300" s="1" t="s">
        <v>149</v>
      </c>
      <c r="F300" s="1" t="s">
        <v>2528</v>
      </c>
      <c r="G300" s="1" t="e">
        <f>-an</f>
        <v>#NAME?</v>
      </c>
      <c r="I300" s="1" t="s">
        <v>2529</v>
      </c>
      <c r="J300" s="1" t="s">
        <v>2530</v>
      </c>
      <c r="K300" s="1" t="s">
        <v>2531</v>
      </c>
      <c r="L300" s="1" t="s">
        <v>2532</v>
      </c>
      <c r="M300" s="1" t="s">
        <v>2533</v>
      </c>
      <c r="N300" s="1" t="s">
        <v>2534</v>
      </c>
      <c r="O300" s="1" t="s">
        <v>2535</v>
      </c>
    </row>
    <row r="301" s="1" customFormat="1" spans="1:15">
      <c r="A301" s="1" t="s">
        <v>15</v>
      </c>
      <c r="B301" s="1" t="s">
        <v>2536</v>
      </c>
      <c r="C301" s="1" t="s">
        <v>17</v>
      </c>
      <c r="D301" s="1" t="s">
        <v>1638</v>
      </c>
      <c r="F301" s="1" t="s">
        <v>2528</v>
      </c>
      <c r="I301" s="1" t="s">
        <v>2537</v>
      </c>
      <c r="J301" s="1" t="s">
        <v>2538</v>
      </c>
      <c r="K301" s="1" t="s">
        <v>2539</v>
      </c>
      <c r="L301" s="1" t="s">
        <v>2540</v>
      </c>
      <c r="M301" s="1" t="s">
        <v>2541</v>
      </c>
      <c r="N301" s="1" t="s">
        <v>2542</v>
      </c>
      <c r="O301" s="1" t="s">
        <v>2543</v>
      </c>
    </row>
    <row r="302" s="1" customFormat="1" spans="1:15">
      <c r="A302" s="1" t="s">
        <v>15</v>
      </c>
      <c r="B302" s="1" t="s">
        <v>2544</v>
      </c>
      <c r="C302" s="1" t="s">
        <v>149</v>
      </c>
      <c r="F302" s="1" t="s">
        <v>2528</v>
      </c>
      <c r="G302" s="1" t="e">
        <f>-ane</f>
        <v>#NAME?</v>
      </c>
      <c r="I302" s="1" t="s">
        <v>2545</v>
      </c>
      <c r="J302" s="1" t="s">
        <v>2546</v>
      </c>
      <c r="K302" s="1" t="s">
        <v>2547</v>
      </c>
      <c r="L302" s="1" t="s">
        <v>2548</v>
      </c>
      <c r="M302" s="1" t="s">
        <v>2549</v>
      </c>
      <c r="N302" s="1" t="s">
        <v>2550</v>
      </c>
      <c r="O302" s="1" t="s">
        <v>2551</v>
      </c>
    </row>
    <row r="303" s="1" customFormat="1" spans="1:15">
      <c r="A303" s="1" t="s">
        <v>15</v>
      </c>
      <c r="B303" s="1" t="s">
        <v>2552</v>
      </c>
      <c r="C303" s="1" t="s">
        <v>290</v>
      </c>
      <c r="F303" s="1" t="s">
        <v>2528</v>
      </c>
      <c r="G303" s="1" t="e">
        <f>-an</f>
        <v>#NAME?</v>
      </c>
      <c r="H303" s="1" t="e">
        <f>-ize</f>
        <v>#NAME?</v>
      </c>
      <c r="I303" s="1" t="s">
        <v>2553</v>
      </c>
      <c r="J303" s="1" t="s">
        <v>2554</v>
      </c>
      <c r="K303" s="1" t="s">
        <v>2555</v>
      </c>
      <c r="L303" s="1" t="s">
        <v>2556</v>
      </c>
      <c r="M303" s="1" t="s">
        <v>2557</v>
      </c>
      <c r="N303" s="1" t="s">
        <v>2558</v>
      </c>
      <c r="O303" s="1" t="s">
        <v>2559</v>
      </c>
    </row>
    <row r="304" s="1" customFormat="1" spans="1:15">
      <c r="A304" s="1" t="s">
        <v>15</v>
      </c>
      <c r="B304" s="1" t="s">
        <v>2560</v>
      </c>
      <c r="C304" s="1" t="s">
        <v>17</v>
      </c>
      <c r="F304" s="1" t="s">
        <v>2528</v>
      </c>
      <c r="G304" s="1" t="e">
        <f>-an</f>
        <v>#NAME?</v>
      </c>
      <c r="H304" s="1" t="e">
        <f>-ization</f>
        <v>#NAME?</v>
      </c>
      <c r="I304" s="1" t="s">
        <v>2561</v>
      </c>
      <c r="J304" s="1" t="s">
        <v>2562</v>
      </c>
      <c r="K304" s="1" t="s">
        <v>2563</v>
      </c>
      <c r="L304" s="1" t="s">
        <v>2564</v>
      </c>
      <c r="M304" s="1" t="s">
        <v>2565</v>
      </c>
      <c r="N304" s="1" t="s">
        <v>2566</v>
      </c>
      <c r="O304" s="1" t="s">
        <v>2567</v>
      </c>
    </row>
    <row r="305" s="1" customFormat="1" spans="1:15">
      <c r="A305" s="1" t="s">
        <v>15</v>
      </c>
      <c r="B305" s="1" t="s">
        <v>2568</v>
      </c>
      <c r="C305" s="1" t="s">
        <v>149</v>
      </c>
      <c r="D305" s="1" t="s">
        <v>1638</v>
      </c>
      <c r="F305" s="1" t="s">
        <v>2528</v>
      </c>
      <c r="G305" s="1" t="e">
        <f>-an</f>
        <v>#NAME?</v>
      </c>
      <c r="I305" s="1" t="s">
        <v>2569</v>
      </c>
      <c r="J305" s="1" t="s">
        <v>2570</v>
      </c>
      <c r="K305" s="1" t="s">
        <v>2571</v>
      </c>
      <c r="L305" s="1" t="s">
        <v>2572</v>
      </c>
      <c r="M305" s="1" t="s">
        <v>2573</v>
      </c>
      <c r="N305" s="1" t="s">
        <v>2574</v>
      </c>
      <c r="O305" s="1" t="s">
        <v>2575</v>
      </c>
    </row>
    <row r="306" s="1" customFormat="1" spans="1:15">
      <c r="A306" s="1" t="s">
        <v>15</v>
      </c>
      <c r="B306" s="1" t="s">
        <v>2576</v>
      </c>
      <c r="C306" s="1" t="s">
        <v>17</v>
      </c>
      <c r="D306" s="1" t="s">
        <v>2577</v>
      </c>
      <c r="F306" s="1" t="s">
        <v>2528</v>
      </c>
      <c r="I306" s="1" t="s">
        <v>2578</v>
      </c>
      <c r="J306" s="1" t="s">
        <v>2579</v>
      </c>
      <c r="K306" s="1" t="s">
        <v>2580</v>
      </c>
      <c r="L306" s="1" t="s">
        <v>2581</v>
      </c>
      <c r="M306" s="1" t="s">
        <v>2582</v>
      </c>
      <c r="N306" s="1" t="s">
        <v>2583</v>
      </c>
      <c r="O306" s="1" t="s">
        <v>2584</v>
      </c>
    </row>
    <row r="307" s="1" customFormat="1" spans="1:15">
      <c r="A307" s="1" t="s">
        <v>15</v>
      </c>
      <c r="B307" s="1" t="s">
        <v>2585</v>
      </c>
      <c r="C307" s="1" t="s">
        <v>17</v>
      </c>
      <c r="F307" s="1" t="s">
        <v>2528</v>
      </c>
      <c r="G307" s="1" t="e">
        <f>-an</f>
        <v>#NAME?</v>
      </c>
      <c r="H307" s="1" t="e">
        <f>-ity</f>
        <v>#NAME?</v>
      </c>
      <c r="I307" s="1" t="s">
        <v>2586</v>
      </c>
      <c r="J307" s="1" t="s">
        <v>2587</v>
      </c>
      <c r="K307" s="1" t="s">
        <v>2588</v>
      </c>
      <c r="L307" s="1" t="s">
        <v>2589</v>
      </c>
      <c r="M307" s="1" t="s">
        <v>2590</v>
      </c>
      <c r="N307" s="1" t="s">
        <v>2591</v>
      </c>
      <c r="O307" s="1" t="s">
        <v>2592</v>
      </c>
    </row>
    <row r="308" s="1" customFormat="1" spans="1:15">
      <c r="A308" s="1" t="s">
        <v>15</v>
      </c>
      <c r="B308" s="1" t="s">
        <v>2593</v>
      </c>
      <c r="C308" s="1" t="s">
        <v>149</v>
      </c>
      <c r="D308" s="1" t="s">
        <v>1655</v>
      </c>
      <c r="F308" s="1" t="s">
        <v>2528</v>
      </c>
      <c r="G308" s="1" t="e">
        <f>-an</f>
        <v>#NAME?</v>
      </c>
      <c r="I308" s="1" t="s">
        <v>2594</v>
      </c>
      <c r="K308" s="1" t="s">
        <v>2595</v>
      </c>
      <c r="L308" s="1" t="s">
        <v>2596</v>
      </c>
      <c r="M308" s="1" t="s">
        <v>2597</v>
      </c>
      <c r="N308" s="1" t="s">
        <v>2598</v>
      </c>
      <c r="O308" s="1" t="s">
        <v>2599</v>
      </c>
    </row>
    <row r="309" s="1" customFormat="1" spans="1:15">
      <c r="A309" s="1" t="s">
        <v>15</v>
      </c>
      <c r="B309" s="1" t="s">
        <v>2600</v>
      </c>
      <c r="C309" s="1" t="s">
        <v>17</v>
      </c>
      <c r="D309" s="1" t="s">
        <v>1638</v>
      </c>
      <c r="F309" s="1" t="s">
        <v>2528</v>
      </c>
      <c r="G309" s="1" t="e">
        <f>-an</f>
        <v>#NAME?</v>
      </c>
      <c r="H309" s="1" t="e">
        <f>-ite</f>
        <v>#NAME?</v>
      </c>
      <c r="I309" s="1" t="s">
        <v>2601</v>
      </c>
      <c r="J309" s="1" t="s">
        <v>2602</v>
      </c>
      <c r="K309" s="1" t="s">
        <v>2603</v>
      </c>
      <c r="L309" s="1" t="s">
        <v>2604</v>
      </c>
      <c r="M309" s="1" t="s">
        <v>2605</v>
      </c>
      <c r="N309" s="1" t="s">
        <v>2606</v>
      </c>
      <c r="O309" s="1" t="s">
        <v>2607</v>
      </c>
    </row>
    <row r="310" s="1" customFormat="1" spans="1:15">
      <c r="A310" s="1" t="s">
        <v>15</v>
      </c>
      <c r="B310" s="1" t="s">
        <v>2608</v>
      </c>
      <c r="C310" s="1" t="s">
        <v>17</v>
      </c>
      <c r="D310" s="1" t="s">
        <v>2609</v>
      </c>
      <c r="F310" s="1" t="s">
        <v>2610</v>
      </c>
      <c r="I310" s="1" t="s">
        <v>2611</v>
      </c>
      <c r="J310" s="1" t="s">
        <v>2612</v>
      </c>
      <c r="K310" s="1" t="s">
        <v>2613</v>
      </c>
      <c r="L310" s="1" t="s">
        <v>2614</v>
      </c>
      <c r="M310" s="1" t="s">
        <v>2615</v>
      </c>
      <c r="N310" s="1" t="s">
        <v>2616</v>
      </c>
      <c r="O310" s="1" t="s">
        <v>2617</v>
      </c>
    </row>
    <row r="311" s="1" customFormat="1" spans="1:15">
      <c r="A311" s="1" t="s">
        <v>15</v>
      </c>
      <c r="B311" s="1" t="s">
        <v>2618</v>
      </c>
      <c r="C311" s="1" t="s">
        <v>149</v>
      </c>
      <c r="D311" s="1" t="s">
        <v>2609</v>
      </c>
      <c r="F311" s="1" t="s">
        <v>2619</v>
      </c>
      <c r="I311" s="1" t="s">
        <v>2620</v>
      </c>
      <c r="J311" s="1" t="s">
        <v>2621</v>
      </c>
      <c r="K311" s="1" t="s">
        <v>2622</v>
      </c>
      <c r="L311" s="1" t="s">
        <v>2623</v>
      </c>
      <c r="M311" s="1" t="s">
        <v>2624</v>
      </c>
      <c r="N311" s="1" t="s">
        <v>2625</v>
      </c>
      <c r="O311" s="1" t="s">
        <v>2626</v>
      </c>
    </row>
    <row r="312" s="1" customFormat="1" spans="1:15">
      <c r="A312" s="1" t="s">
        <v>15</v>
      </c>
      <c r="B312" s="1" t="s">
        <v>2627</v>
      </c>
      <c r="C312" s="1" t="s">
        <v>149</v>
      </c>
      <c r="D312" s="1" t="s">
        <v>2609</v>
      </c>
      <c r="F312" s="1" t="s">
        <v>2628</v>
      </c>
      <c r="I312" s="1" t="s">
        <v>2629</v>
      </c>
      <c r="J312" s="1" t="s">
        <v>2630</v>
      </c>
      <c r="K312" s="1" t="s">
        <v>2631</v>
      </c>
      <c r="L312" s="1" t="s">
        <v>2632</v>
      </c>
      <c r="M312" s="1" t="s">
        <v>2633</v>
      </c>
      <c r="N312" s="1" t="s">
        <v>2634</v>
      </c>
      <c r="O312" s="1" t="s">
        <v>2635</v>
      </c>
    </row>
    <row r="313" s="1" customFormat="1" spans="1:15">
      <c r="A313" s="1" t="s">
        <v>15</v>
      </c>
      <c r="B313" s="1" t="s">
        <v>2636</v>
      </c>
      <c r="C313" s="1" t="s">
        <v>149</v>
      </c>
      <c r="D313" s="1" t="s">
        <v>2609</v>
      </c>
      <c r="F313" s="1" t="s">
        <v>2637</v>
      </c>
      <c r="G313" s="1" t="e">
        <f>-ed</f>
        <v>#NAME?</v>
      </c>
      <c r="I313" s="1" t="s">
        <v>2638</v>
      </c>
      <c r="J313" s="1" t="s">
        <v>2639</v>
      </c>
      <c r="K313" s="1" t="s">
        <v>2640</v>
      </c>
      <c r="L313" s="1" t="s">
        <v>2641</v>
      </c>
      <c r="M313" s="1" t="s">
        <v>2642</v>
      </c>
      <c r="N313" s="1" t="s">
        <v>2643</v>
      </c>
      <c r="O313" s="1" t="s">
        <v>2644</v>
      </c>
    </row>
    <row r="314" s="1" customFormat="1" spans="1:15">
      <c r="A314" s="1" t="s">
        <v>15</v>
      </c>
      <c r="B314" s="1" t="s">
        <v>2645</v>
      </c>
      <c r="C314" s="1" t="s">
        <v>149</v>
      </c>
      <c r="D314" s="1" t="s">
        <v>2609</v>
      </c>
      <c r="E314" s="1" t="s">
        <v>2646</v>
      </c>
      <c r="F314" s="1" t="s">
        <v>2647</v>
      </c>
      <c r="G314" s="1" t="e">
        <f>-itive</f>
        <v>#NAME?</v>
      </c>
      <c r="I314" s="1" t="s">
        <v>2648</v>
      </c>
      <c r="J314" s="1" t="s">
        <v>2649</v>
      </c>
      <c r="K314" s="1" t="s">
        <v>2650</v>
      </c>
      <c r="L314" s="1" t="s">
        <v>2651</v>
      </c>
      <c r="M314" s="1" t="s">
        <v>2652</v>
      </c>
      <c r="N314" s="1" t="s">
        <v>2653</v>
      </c>
      <c r="O314" s="1" t="s">
        <v>2654</v>
      </c>
    </row>
    <row r="315" s="1" customFormat="1" spans="1:15">
      <c r="A315" s="1" t="s">
        <v>15</v>
      </c>
      <c r="B315" s="1" t="s">
        <v>2655</v>
      </c>
      <c r="C315" s="1" t="s">
        <v>149</v>
      </c>
      <c r="D315" s="1" t="s">
        <v>2609</v>
      </c>
      <c r="F315" s="1" t="s">
        <v>2656</v>
      </c>
      <c r="G315" s="1" t="e">
        <f>-al</f>
        <v>#NAME?</v>
      </c>
      <c r="I315" s="1" t="s">
        <v>2657</v>
      </c>
      <c r="J315" s="1" t="s">
        <v>2658</v>
      </c>
      <c r="K315" s="1" t="s">
        <v>2659</v>
      </c>
      <c r="L315" s="1" t="s">
        <v>2660</v>
      </c>
      <c r="M315" s="1" t="s">
        <v>2661</v>
      </c>
      <c r="N315" s="1" t="s">
        <v>2662</v>
      </c>
      <c r="O315" s="1" t="s">
        <v>2663</v>
      </c>
    </row>
    <row r="316" s="1" customFormat="1" spans="1:15">
      <c r="A316" s="1" t="s">
        <v>15</v>
      </c>
      <c r="B316" s="1" t="s">
        <v>2664</v>
      </c>
      <c r="C316" s="1" t="s">
        <v>149</v>
      </c>
      <c r="D316" s="1" t="s">
        <v>2609</v>
      </c>
      <c r="E316" s="1" t="s">
        <v>389</v>
      </c>
      <c r="F316" s="1" t="s">
        <v>2665</v>
      </c>
      <c r="G316" s="1" t="e">
        <f>-ient</f>
        <v>#NAME?</v>
      </c>
      <c r="I316" s="1" t="s">
        <v>2666</v>
      </c>
      <c r="J316" s="1" t="s">
        <v>2667</v>
      </c>
      <c r="K316" s="1" t="s">
        <v>2668</v>
      </c>
      <c r="L316" s="1" t="s">
        <v>2669</v>
      </c>
      <c r="M316" s="1" t="s">
        <v>2670</v>
      </c>
      <c r="N316" s="1" t="s">
        <v>2671</v>
      </c>
      <c r="O316" s="1" t="s">
        <v>2672</v>
      </c>
    </row>
    <row r="317" s="1" customFormat="1" spans="1:15">
      <c r="A317" s="1" t="s">
        <v>15</v>
      </c>
      <c r="B317" s="1" t="s">
        <v>2673</v>
      </c>
      <c r="C317" s="1" t="s">
        <v>149</v>
      </c>
      <c r="D317" s="1" t="s">
        <v>2609</v>
      </c>
      <c r="F317" s="1" t="s">
        <v>2674</v>
      </c>
      <c r="G317" s="1" t="e">
        <f>-ful</f>
        <v>#NAME?</v>
      </c>
      <c r="I317" s="1" t="s">
        <v>2675</v>
      </c>
      <c r="J317" s="1" t="s">
        <v>2676</v>
      </c>
      <c r="K317" s="1" t="s">
        <v>2677</v>
      </c>
      <c r="L317" s="1" t="s">
        <v>2678</v>
      </c>
      <c r="M317" s="1" t="s">
        <v>2679</v>
      </c>
      <c r="N317" s="1" t="s">
        <v>2680</v>
      </c>
      <c r="O317" s="1" t="s">
        <v>2681</v>
      </c>
    </row>
    <row r="318" s="1" customFormat="1" spans="1:15">
      <c r="A318" s="1" t="s">
        <v>15</v>
      </c>
      <c r="B318" s="1" t="s">
        <v>2682</v>
      </c>
      <c r="C318" s="1" t="s">
        <v>149</v>
      </c>
      <c r="F318" s="1" t="s">
        <v>2683</v>
      </c>
      <c r="G318" s="1" t="e">
        <f>-im</f>
        <v>#NAME?</v>
      </c>
      <c r="H318" s="1" t="e">
        <f>-ate</f>
        <v>#NAME?</v>
      </c>
      <c r="I318" s="1" t="s">
        <v>2684</v>
      </c>
      <c r="J318" s="1" t="s">
        <v>2685</v>
      </c>
      <c r="K318" s="1" t="s">
        <v>2686</v>
      </c>
      <c r="L318" s="1" t="s">
        <v>2687</v>
      </c>
      <c r="M318" s="1" t="s">
        <v>2688</v>
      </c>
      <c r="N318" s="1" t="s">
        <v>2689</v>
      </c>
      <c r="O318" s="1" t="s">
        <v>2690</v>
      </c>
    </row>
    <row r="319" s="1" customFormat="1" spans="1:15">
      <c r="A319" s="1" t="s">
        <v>15</v>
      </c>
      <c r="B319" s="1" t="s">
        <v>2691</v>
      </c>
      <c r="C319" s="1" t="s">
        <v>998</v>
      </c>
      <c r="F319" s="1" t="s">
        <v>2683</v>
      </c>
      <c r="G319" s="1" t="e">
        <f>-imate</f>
        <v>#NAME?</v>
      </c>
      <c r="H319" s="1" t="e">
        <f>-ly</f>
        <v>#NAME?</v>
      </c>
      <c r="I319" s="1" t="s">
        <v>2692</v>
      </c>
      <c r="J319" s="1" t="s">
        <v>2693</v>
      </c>
      <c r="K319" s="1" t="s">
        <v>2694</v>
      </c>
      <c r="L319" s="1" t="s">
        <v>2695</v>
      </c>
      <c r="M319" s="1" t="s">
        <v>2696</v>
      </c>
      <c r="N319" s="1" t="s">
        <v>2697</v>
      </c>
      <c r="O319" s="1" t="s">
        <v>2698</v>
      </c>
    </row>
    <row r="320" s="1" customFormat="1" spans="1:15">
      <c r="A320" s="1" t="s">
        <v>15</v>
      </c>
      <c r="B320" s="1" t="s">
        <v>2699</v>
      </c>
      <c r="C320" s="1" t="s">
        <v>17</v>
      </c>
      <c r="F320" s="1" t="s">
        <v>2683</v>
      </c>
      <c r="G320" s="1" t="e">
        <f>-im</f>
        <v>#NAME?</v>
      </c>
      <c r="H320" s="1" t="e">
        <f>-atum</f>
        <v>#NAME?</v>
      </c>
      <c r="I320" s="1" t="s">
        <v>2700</v>
      </c>
      <c r="J320" s="1" t="s">
        <v>2701</v>
      </c>
      <c r="K320" s="1" t="s">
        <v>2702</v>
      </c>
      <c r="L320" s="1" t="s">
        <v>2703</v>
      </c>
      <c r="M320" s="1" t="s">
        <v>2704</v>
      </c>
      <c r="N320" s="1" t="s">
        <v>2705</v>
      </c>
      <c r="O320" s="1" t="s">
        <v>2706</v>
      </c>
    </row>
    <row r="321" s="1" customFormat="1" spans="1:15">
      <c r="A321" s="1" t="s">
        <v>15</v>
      </c>
      <c r="B321" s="1" t="s">
        <v>2707</v>
      </c>
      <c r="C321" s="1" t="s">
        <v>149</v>
      </c>
      <c r="D321" s="1" t="s">
        <v>2708</v>
      </c>
      <c r="I321" s="1" t="s">
        <v>2709</v>
      </c>
      <c r="J321" s="1" t="s">
        <v>2710</v>
      </c>
      <c r="K321" s="1" t="s">
        <v>2711</v>
      </c>
      <c r="L321" s="1" t="s">
        <v>2712</v>
      </c>
      <c r="M321" s="1" t="s">
        <v>2713</v>
      </c>
      <c r="N321" s="1" t="s">
        <v>2714</v>
      </c>
      <c r="O321" s="1" t="s">
        <v>2715</v>
      </c>
    </row>
    <row r="322" s="1" customFormat="1" spans="1:15">
      <c r="A322" s="1" t="s">
        <v>15</v>
      </c>
      <c r="B322" s="1" t="s">
        <v>2716</v>
      </c>
      <c r="C322" s="1" t="s">
        <v>149</v>
      </c>
      <c r="D322" s="1" t="s">
        <v>2708</v>
      </c>
      <c r="F322" s="1" t="s">
        <v>2717</v>
      </c>
      <c r="I322" s="1" t="s">
        <v>2718</v>
      </c>
      <c r="J322" s="1" t="s">
        <v>2719</v>
      </c>
      <c r="K322" s="1" t="s">
        <v>2720</v>
      </c>
      <c r="L322" s="1" t="s">
        <v>2721</v>
      </c>
      <c r="M322" s="1" t="s">
        <v>2722</v>
      </c>
      <c r="N322" s="1" t="s">
        <v>2723</v>
      </c>
      <c r="O322" s="1" t="s">
        <v>2724</v>
      </c>
    </row>
    <row r="323" s="1" customFormat="1" spans="1:15">
      <c r="A323" s="1" t="s">
        <v>15</v>
      </c>
      <c r="B323" s="1" t="s">
        <v>2725</v>
      </c>
      <c r="C323" s="1" t="s">
        <v>149</v>
      </c>
      <c r="F323" s="1" t="s">
        <v>2726</v>
      </c>
      <c r="G323" s="1" t="e">
        <f>-ior</f>
        <v>#NAME?</v>
      </c>
      <c r="I323" s="1" t="s">
        <v>2727</v>
      </c>
      <c r="J323" s="1" t="s">
        <v>2728</v>
      </c>
      <c r="K323" s="1" t="s">
        <v>2729</v>
      </c>
      <c r="L323" s="1" t="s">
        <v>2730</v>
      </c>
      <c r="M323" s="1" t="s">
        <v>2731</v>
      </c>
      <c r="N323" s="1" t="s">
        <v>2732</v>
      </c>
      <c r="O323" s="1" t="s">
        <v>2733</v>
      </c>
    </row>
    <row r="324" s="1" customFormat="1" spans="1:15">
      <c r="A324" s="1" t="s">
        <v>15</v>
      </c>
      <c r="B324" s="1" t="s">
        <v>2734</v>
      </c>
      <c r="C324" s="1" t="s">
        <v>149</v>
      </c>
      <c r="D324" s="1" t="s">
        <v>2708</v>
      </c>
      <c r="F324" s="1" t="s">
        <v>2519</v>
      </c>
      <c r="G324" s="1" t="e">
        <f>-ic</f>
        <v>#NAME?</v>
      </c>
      <c r="I324" s="1" t="s">
        <v>2735</v>
      </c>
      <c r="J324" s="1" t="s">
        <v>2736</v>
      </c>
      <c r="K324" s="1" t="s">
        <v>2737</v>
      </c>
      <c r="L324" s="1" t="s">
        <v>2738</v>
      </c>
      <c r="M324" s="1" t="s">
        <v>2739</v>
      </c>
      <c r="N324" s="1" t="s">
        <v>2740</v>
      </c>
      <c r="O324" s="1" t="s">
        <v>2741</v>
      </c>
    </row>
    <row r="325" s="1" customFormat="1" spans="1:15">
      <c r="A325" s="1" t="s">
        <v>15</v>
      </c>
      <c r="B325" s="1" t="s">
        <v>2742</v>
      </c>
      <c r="C325" s="1" t="s">
        <v>149</v>
      </c>
      <c r="D325" s="1" t="s">
        <v>2708</v>
      </c>
      <c r="F325" s="1" t="s">
        <v>2743</v>
      </c>
      <c r="I325" s="1" t="s">
        <v>2744</v>
      </c>
      <c r="J325" s="1" t="s">
        <v>2745</v>
      </c>
      <c r="K325" s="1" t="s">
        <v>2746</v>
      </c>
      <c r="L325" s="1" t="s">
        <v>2747</v>
      </c>
      <c r="M325" s="1" t="s">
        <v>2748</v>
      </c>
      <c r="N325" s="1" t="s">
        <v>2749</v>
      </c>
      <c r="O325" s="1" t="s">
        <v>2750</v>
      </c>
    </row>
    <row r="326" s="1" customFormat="1" spans="1:15">
      <c r="A326" s="1" t="s">
        <v>15</v>
      </c>
      <c r="B326" s="1" t="s">
        <v>2751</v>
      </c>
      <c r="C326" s="1" t="s">
        <v>149</v>
      </c>
      <c r="D326" s="1" t="s">
        <v>2708</v>
      </c>
      <c r="F326" s="1" t="s">
        <v>2752</v>
      </c>
      <c r="I326" s="1" t="s">
        <v>2753</v>
      </c>
      <c r="J326" s="1" t="s">
        <v>2754</v>
      </c>
      <c r="K326" s="1" t="s">
        <v>2755</v>
      </c>
      <c r="L326" s="1" t="s">
        <v>2756</v>
      </c>
      <c r="M326" s="1" t="s">
        <v>2757</v>
      </c>
      <c r="N326" s="1" t="s">
        <v>2758</v>
      </c>
      <c r="O326" s="1" t="s">
        <v>2759</v>
      </c>
    </row>
    <row r="327" s="1" customFormat="1" spans="1:15">
      <c r="A327" s="1" t="s">
        <v>15</v>
      </c>
      <c r="B327" s="1" t="s">
        <v>2760</v>
      </c>
      <c r="C327" s="1" t="s">
        <v>149</v>
      </c>
      <c r="D327" s="1" t="s">
        <v>2708</v>
      </c>
      <c r="F327" s="1" t="s">
        <v>2761</v>
      </c>
      <c r="I327" s="1" t="s">
        <v>2762</v>
      </c>
      <c r="J327" s="1" t="s">
        <v>2763</v>
      </c>
      <c r="K327" s="1" t="s">
        <v>2764</v>
      </c>
      <c r="L327" s="1" t="s">
        <v>2765</v>
      </c>
      <c r="M327" s="1" t="s">
        <v>2766</v>
      </c>
      <c r="N327" s="1" t="s">
        <v>2767</v>
      </c>
      <c r="O327" s="1" t="s">
        <v>2768</v>
      </c>
    </row>
    <row r="328" s="1" customFormat="1" spans="1:15">
      <c r="A328" s="1" t="s">
        <v>15</v>
      </c>
      <c r="B328" s="1" t="s">
        <v>2769</v>
      </c>
      <c r="C328" s="1" t="s">
        <v>17</v>
      </c>
      <c r="F328" s="1" t="s">
        <v>2770</v>
      </c>
      <c r="G328" s="1" t="e">
        <f>-ella</f>
        <v>#NAME?</v>
      </c>
      <c r="I328" s="1" t="s">
        <v>2771</v>
      </c>
      <c r="J328" s="1" t="s">
        <v>2772</v>
      </c>
      <c r="K328" s="1" t="s">
        <v>2773</v>
      </c>
      <c r="L328" s="1" t="s">
        <v>2774</v>
      </c>
      <c r="M328" s="1" t="s">
        <v>2775</v>
      </c>
      <c r="N328" s="1" t="s">
        <v>2776</v>
      </c>
      <c r="O328" s="1" t="s">
        <v>2777</v>
      </c>
    </row>
    <row r="329" s="1" customFormat="1" spans="1:15">
      <c r="A329" s="1" t="s">
        <v>15</v>
      </c>
      <c r="B329" s="1" t="s">
        <v>2778</v>
      </c>
      <c r="C329" s="1" t="s">
        <v>17</v>
      </c>
      <c r="F329" s="1" t="s">
        <v>2770</v>
      </c>
      <c r="G329" s="1" t="e">
        <f>-age</f>
        <v>#NAME?</v>
      </c>
      <c r="I329" s="1" t="s">
        <v>2779</v>
      </c>
      <c r="J329" s="1" t="s">
        <v>2780</v>
      </c>
      <c r="K329" s="1" t="s">
        <v>2781</v>
      </c>
      <c r="L329" s="1" t="s">
        <v>2782</v>
      </c>
      <c r="M329" s="1" t="s">
        <v>2783</v>
      </c>
      <c r="N329" s="1" t="s">
        <v>2784</v>
      </c>
      <c r="O329" s="1" t="s">
        <v>2785</v>
      </c>
    </row>
    <row r="330" s="1" customFormat="1" spans="1:15">
      <c r="A330" s="1" t="s">
        <v>15</v>
      </c>
      <c r="B330" s="1" t="s">
        <v>2786</v>
      </c>
      <c r="C330" s="1" t="s">
        <v>290</v>
      </c>
      <c r="D330" s="1" t="s">
        <v>646</v>
      </c>
      <c r="F330" s="1" t="s">
        <v>2770</v>
      </c>
      <c r="G330" s="1" t="e">
        <f>-ate</f>
        <v>#NAME?</v>
      </c>
      <c r="I330" s="1" t="s">
        <v>2787</v>
      </c>
      <c r="J330" s="1" t="s">
        <v>2788</v>
      </c>
      <c r="K330" s="1" t="s">
        <v>2789</v>
      </c>
      <c r="L330" s="1" t="s">
        <v>2790</v>
      </c>
      <c r="M330" s="1" t="s">
        <v>2791</v>
      </c>
      <c r="N330" s="1" t="s">
        <v>2792</v>
      </c>
      <c r="O330" s="1" t="s">
        <v>2793</v>
      </c>
    </row>
    <row r="331" s="1" customFormat="1" spans="1:15">
      <c r="A331" s="1" t="s">
        <v>15</v>
      </c>
      <c r="B331" s="1" t="s">
        <v>2794</v>
      </c>
      <c r="C331" s="1" t="s">
        <v>17</v>
      </c>
      <c r="D331" s="1" t="s">
        <v>2795</v>
      </c>
      <c r="F331" s="1" t="s">
        <v>2796</v>
      </c>
      <c r="I331" s="1" t="s">
        <v>2797</v>
      </c>
      <c r="J331" s="1" t="s">
        <v>2798</v>
      </c>
      <c r="K331" s="1" t="s">
        <v>2799</v>
      </c>
      <c r="L331" s="1" t="s">
        <v>2800</v>
      </c>
      <c r="M331" s="1" t="s">
        <v>2801</v>
      </c>
      <c r="N331" s="1" t="s">
        <v>2802</v>
      </c>
      <c r="O331" s="1" t="s">
        <v>2803</v>
      </c>
    </row>
    <row r="332" s="1" customFormat="1" spans="1:15">
      <c r="A332" s="1" t="s">
        <v>15</v>
      </c>
      <c r="B332" s="1" t="s">
        <v>2804</v>
      </c>
      <c r="C332" s="1" t="s">
        <v>149</v>
      </c>
      <c r="D332" s="1" t="s">
        <v>1638</v>
      </c>
      <c r="F332" s="1" t="s">
        <v>2770</v>
      </c>
      <c r="I332" s="1" t="s">
        <v>2805</v>
      </c>
      <c r="J332" s="1" t="s">
        <v>2806</v>
      </c>
      <c r="K332" s="1" t="s">
        <v>2807</v>
      </c>
      <c r="L332" s="1" t="s">
        <v>2808</v>
      </c>
      <c r="M332" s="1" t="s">
        <v>2809</v>
      </c>
      <c r="N332" s="1" t="s">
        <v>2810</v>
      </c>
      <c r="O332" s="1" t="s">
        <v>2811</v>
      </c>
    </row>
    <row r="333" s="1" customFormat="1" spans="1:15">
      <c r="A333" s="1" t="s">
        <v>15</v>
      </c>
      <c r="B333" s="1" t="s">
        <v>2812</v>
      </c>
      <c r="C333" s="1" t="s">
        <v>149</v>
      </c>
      <c r="F333" s="1" t="s">
        <v>2770</v>
      </c>
      <c r="G333" s="1" t="e">
        <f>-age</f>
        <v>#NAME?</v>
      </c>
      <c r="H333" s="1" t="e">
        <f>-ous</f>
        <v>#NAME?</v>
      </c>
      <c r="I333" s="1" t="s">
        <v>2813</v>
      </c>
      <c r="J333" s="1" t="s">
        <v>2814</v>
      </c>
      <c r="K333" s="1" t="s">
        <v>2815</v>
      </c>
      <c r="L333" s="1" t="s">
        <v>2816</v>
      </c>
      <c r="M333" s="1" t="s">
        <v>2817</v>
      </c>
      <c r="N333" s="1" t="s">
        <v>2818</v>
      </c>
      <c r="O333" s="1" t="s">
        <v>2819</v>
      </c>
    </row>
    <row r="334" s="1" customFormat="1" spans="1:15">
      <c r="A334" s="1" t="s">
        <v>15</v>
      </c>
      <c r="B334" s="1" t="s">
        <v>2796</v>
      </c>
      <c r="C334" s="1" t="s">
        <v>17</v>
      </c>
      <c r="F334" s="1" t="s">
        <v>2796</v>
      </c>
      <c r="I334" s="1" t="s">
        <v>2820</v>
      </c>
      <c r="J334" s="1" t="s">
        <v>2821</v>
      </c>
      <c r="K334" s="1" t="s">
        <v>2822</v>
      </c>
      <c r="L334" s="1" t="s">
        <v>2823</v>
      </c>
      <c r="M334" s="1" t="s">
        <v>2824</v>
      </c>
      <c r="N334" s="1" t="s">
        <v>2825</v>
      </c>
      <c r="O334" s="1" t="s">
        <v>2826</v>
      </c>
    </row>
    <row r="335" s="1" customFormat="1" spans="1:15">
      <c r="A335" s="1" t="s">
        <v>15</v>
      </c>
      <c r="B335" s="1" t="s">
        <v>2827</v>
      </c>
      <c r="C335" s="1" t="s">
        <v>149</v>
      </c>
      <c r="F335" s="1" t="s">
        <v>2770</v>
      </c>
      <c r="G335" s="1" t="e">
        <f>-al</f>
        <v>#NAME?</v>
      </c>
      <c r="I335" s="1" t="s">
        <v>2828</v>
      </c>
      <c r="J335" s="1" t="s">
        <v>2829</v>
      </c>
      <c r="K335" s="1" t="s">
        <v>2830</v>
      </c>
      <c r="L335" s="1" t="s">
        <v>2831</v>
      </c>
      <c r="M335" s="1" t="s">
        <v>2832</v>
      </c>
      <c r="N335" s="1" t="s">
        <v>2833</v>
      </c>
      <c r="O335" s="1" t="s">
        <v>2834</v>
      </c>
    </row>
    <row r="336" s="1" customFormat="1" spans="1:15">
      <c r="A336" s="1" t="s">
        <v>15</v>
      </c>
      <c r="B336" s="1" t="s">
        <v>2835</v>
      </c>
      <c r="C336" s="1" t="s">
        <v>17</v>
      </c>
      <c r="D336" s="1" t="s">
        <v>646</v>
      </c>
      <c r="F336" s="1" t="s">
        <v>2770</v>
      </c>
      <c r="G336" s="1" t="e">
        <f>-ation</f>
        <v>#NAME?</v>
      </c>
      <c r="I336" s="1" t="s">
        <v>2836</v>
      </c>
      <c r="J336" s="1" t="s">
        <v>2837</v>
      </c>
      <c r="K336" s="1" t="s">
        <v>2838</v>
      </c>
      <c r="L336" s="1" t="s">
        <v>2839</v>
      </c>
      <c r="M336" s="1" t="s">
        <v>2840</v>
      </c>
      <c r="N336" s="1" t="s">
        <v>2841</v>
      </c>
      <c r="O336" s="1" t="s">
        <v>2842</v>
      </c>
    </row>
    <row r="337" s="1" customFormat="1" spans="1:15">
      <c r="A337" s="1" t="s">
        <v>15</v>
      </c>
      <c r="B337" s="1" t="s">
        <v>2843</v>
      </c>
      <c r="C337" s="1" t="s">
        <v>149</v>
      </c>
      <c r="F337" s="1" t="s">
        <v>2844</v>
      </c>
      <c r="G337" s="1" t="e">
        <f>-fer</f>
        <v>#NAME?</v>
      </c>
      <c r="H337" s="1" t="e">
        <f>-ous</f>
        <v>#NAME?</v>
      </c>
      <c r="I337" s="1" t="s">
        <v>2845</v>
      </c>
      <c r="J337" s="1" t="s">
        <v>2846</v>
      </c>
      <c r="K337" s="1" t="s">
        <v>2847</v>
      </c>
      <c r="L337" s="1" t="s">
        <v>2848</v>
      </c>
      <c r="M337" s="1" t="s">
        <v>2849</v>
      </c>
      <c r="N337" s="1" t="s">
        <v>2850</v>
      </c>
      <c r="O337" s="1" t="s">
        <v>2851</v>
      </c>
    </row>
  </sheetData>
  <autoFilter xmlns:etc="http://www.wps.cn/officeDocument/2017/etCustomData" ref="A1:O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词根单词导入模板_20260120162501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2026-01-20T08:25:00Z</dcterms:created>
  <dcterms:modified xsi:type="dcterms:W3CDTF">2026-02-06T06:48:54Z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61DA7CCF2289466DADCAF891752A52E4_12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