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06133304" sheetId="1" r:id="rId1"/>
  </sheets>
  <definedNames>
    <definedName name="_xlnm._FilterDatabase" localSheetId="0" hidden="1">词根单词导入模板_20260106133304!$A$1:$O$1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<sst xmlns="http://schemas.openxmlformats.org/spreadsheetml/2006/main" count="4487" uniqueCount="3039">
  <si>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</si>
  <si>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</si>
  <si>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</si>
  <si>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</si>
  <si>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</si>
  <si>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</si>
  <si>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</si>
  <si>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</si>
  <si>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</si>
  <si>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</si>
  <si>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</si>
  <si>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</si>
  <si>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</si>
  <si>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</si>
  <si>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</si>
  <si>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</si>
  <si>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epidermis</t>
  </si>
  <si>
    <t>n.</t>
  </si>
  <si>
    <t>epi-</t>
  </si>
  <si>
    <t>dermis</t>
  </si>
  <si>
    <t>epi- (在...之上) + dermis (皮肤) -&gt; 位于真皮层之上的结构 -&gt; 表皮</t>
  </si>
  <si>
    <t>表皮</t>
  </si>
  <si>
    <t>/ˌepɪˈdɜːrmɪs/</t>
  </si>
  <si>
    <t>The epidermis is the outermost layer of the skin.</t>
  </si>
  <si>
    <t>表皮是皮肤的最外层。</t>
  </si>
  <si>
    <t>这层 epidermis 保护着我们的 inner layers。</t>
  </si>
  <si>
    <t>epi 在上层，dermis 是皮肤，合起是表皮。</t>
  </si>
  <si>
    <t>hypodermic</t>
  </si>
  <si>
    <t>adj.</t>
  </si>
  <si>
    <t>hypo-</t>
  </si>
  <si>
    <t>derm</t>
  </si>
  <si>
    <t>hypo- (在...之下) + derm (皮肤) + -ic (形容词后缀) -&gt; 作用于皮肤之下的 -&gt; 皮下的</t>
  </si>
  <si>
    <t>皮下的</t>
  </si>
  <si>
    <t>/ˌhaɪpəˈdɜːrmɪk/</t>
  </si>
  <si>
    <t>The nurse used a hypodermic needle to give the injection.</t>
  </si>
  <si>
    <t>护士用皮下注射器针头进行注射。</t>
  </si>
  <si>
    <t>用 hypodermic 针头在皮下 inject 药物。</t>
  </si>
  <si>
    <t>hypo 代表下，derm 代表皮，皮下针管细。</t>
  </si>
  <si>
    <t>dermatology</t>
  </si>
  <si>
    <t>dermat</t>
  </si>
  <si>
    <t>dermat (皮肤) + -ology (学科) -&gt; 研究皮肤的科学 -&gt; 皮肤病学</t>
  </si>
  <si>
    <t>皮肤病学</t>
  </si>
  <si>
    <t>/ˌdɜːrməˈtɑːlədʒi/</t>
  </si>
  <si>
    <t>He is a specialist in the field of dermatology.</t>
  </si>
  <si>
    <t>他是皮肤病学领域的专家。</t>
  </si>
  <si>
    <t>在 dermatology 领域研究 skin diseases。</t>
  </si>
  <si>
    <t>dermat 皮肤学，ology 是学科，合称皮肤科。</t>
  </si>
  <si>
    <t>dermatologist</t>
  </si>
  <si>
    <t>dermat (皮肤) + -ology (学科) + -ist (人) -&gt; 研究皮肤学科的专业人士 -&gt; 皮肤科医生</t>
  </si>
  <si>
    <t>皮肤科医生</t>
  </si>
  <si>
    <t>/ˌdɜːrməˈtɑːlədʒɪst/</t>
  </si>
  <si>
    <t>You should see a dermatologist for your acne.</t>
  </si>
  <si>
    <t>你应该去向皮肤科医生咨询你的痤疮。</t>
  </si>
  <si>
    <t>那个 dermatologist 治好了我的 skin problem。</t>
  </si>
  <si>
    <t>dermat 是皮肤，ist 是专家，皮肤医生就是他。</t>
  </si>
  <si>
    <t>dermatitis</t>
  </si>
  <si>
    <t>dermat (皮肤) + -itis (炎症) -&gt; 皮肤产生的炎症 -&gt; 皮炎</t>
  </si>
  <si>
    <t>皮炎</t>
  </si>
  <si>
    <t>/ˌdɜːrməˈtaɪtɪs/</t>
  </si>
  <si>
    <t>Contact dermatitis can be caused by certain plants.</t>
  </si>
  <si>
    <t>某些植物会引起接触性皮炎。</t>
  </si>
  <si>
    <t>患了 dermatitis 皮肤会变得 very itchy。</t>
  </si>
  <si>
    <t>itis 表炎症，dermat 指皮肤，合称是皮炎。</t>
  </si>
  <si>
    <t>taxidermy</t>
  </si>
  <si>
    <t>taxi</t>
  </si>
  <si>
    <t>taxi (整理/排列) + derm (皮肤) + -y (名词后缀) -&gt; 整理修整皮肤的技术 -&gt; 动物标本剥制术</t>
  </si>
  <si>
    <t>标本剥制术</t>
  </si>
  <si>
    <t>/ˈtæksɪdɜːrmi/</t>
  </si>
  <si>
    <t>The museum has many fine examples of taxidermy.</t>
  </si>
  <si>
    <t>博物馆里有许多精美的剥制动物标本。</t>
  </si>
  <si>
    <t>用 taxidermy 技术制作出的 animal specimen 很逼真。</t>
  </si>
  <si>
    <t>taxi 是排列，derm 是皮肤，做成标本不容易。</t>
  </si>
  <si>
    <t>pachyderm</t>
  </si>
  <si>
    <t>pachy</t>
  </si>
  <si>
    <t>pachy (厚的) + derm (皮肤) -&gt; 具有厚皮肤的动物 -&gt; 厚皮动物</t>
  </si>
  <si>
    <t>厚皮动物</t>
  </si>
  <si>
    <t>/ˈpækɪdɜːrm/</t>
  </si>
  <si>
    <t>The elephant is the most famous pachyderm.</t>
  </si>
  <si>
    <t>大象是最著名的厚皮动物。</t>
  </si>
  <si>
    <t>大象这种 pachyderm 的皮肤非常 thick。</t>
  </si>
  <si>
    <t>pachy 厚厚厚，derm 皮肤肤，大象皮很厚。</t>
  </si>
  <si>
    <t>endoderm</t>
  </si>
  <si>
    <t>endo-</t>
  </si>
  <si>
    <t>endo- (内的) + derm (皮肤/层) -&gt; 胚胎发育最内部的一层 -&gt; 内胚层</t>
  </si>
  <si>
    <t>内胚层</t>
  </si>
  <si>
    <t>/ˈendəʊdɜːrm/</t>
  </si>
  <si>
    <t>The organs of the gut develop from the endoderm.</t>
  </si>
  <si>
    <t>消化道器官由内胚层发育而来。</t>
  </si>
  <si>
    <t>endo 表示 inside，所以 endoderm 是内胚层。</t>
  </si>
  <si>
    <t>endo 是在内，derm 是在层，内胚层中分。</t>
  </si>
  <si>
    <t>ectoderm</t>
  </si>
  <si>
    <t>ecto-</t>
  </si>
  <si>
    <t>ecto- (外的) + derm (皮肤/层) -&gt; 胚胎发育最外部的一层 -&gt; 外胚层</t>
  </si>
  <si>
    <t>外胚层</t>
  </si>
  <si>
    <t>/ˈektəʊdɜːrm/</t>
  </si>
  <si>
    <t>The nervous system originates from the ectoderm.</t>
  </si>
  <si>
    <t>神经系统起源于外胚层。</t>
  </si>
  <si>
    <t>ecto 指向 outside，ectoderm 就是外胚层。</t>
  </si>
  <si>
    <t>ecto 在外头，derm 是皮肤，外胚长神经。</t>
  </si>
  <si>
    <t>mesoderm</t>
  </si>
  <si>
    <t>meso-</t>
  </si>
  <si>
    <t>meso- (中间) + derm (皮肤/层) -&gt; 胚胎发育中间的一层 -&gt; 中胚层</t>
  </si>
  <si>
    <t>中胚层</t>
  </si>
  <si>
    <t>/ˈmesəʊdɜːrm/</t>
  </si>
  <si>
    <t>Muscle and bone are formed from the mesoderm.</t>
  </si>
  <si>
    <t>肌肉和骨骼是由中胚层形成的。</t>
  </si>
  <si>
    <t>meso 位于 middle，所以 mesoderm 是中胚层。</t>
  </si>
  <si>
    <t>meso 居中间，derm 是层，中间胚层连。</t>
  </si>
  <si>
    <t>dentist</t>
  </si>
  <si>
    <t>dent</t>
  </si>
  <si>
    <t>dent(牙齿) + -ist(专业人士) -&gt; 处理牙齿的专业人员 -&gt; 牙科医生</t>
  </si>
  <si>
    <t>牙科医生</t>
  </si>
  <si>
    <t>/ˈdentɪst/</t>
  </si>
  <si>
    <t>I need to make an appointment with the dentist.</t>
  </si>
  <si>
    <t>我需要预约一下牙医。</t>
  </si>
  <si>
    <t>找这位 dentist 帮忙看牙，他可是个牙齿专家。</t>
  </si>
  <si>
    <t>牙齿 dent 加上人 ist，牙医专家在这里。</t>
  </si>
  <si>
    <t>dental</t>
  </si>
  <si>
    <t>dent(牙齿) + -al(形容词后缀) -&gt; 与牙齿相关的 -&gt; 牙科的</t>
  </si>
  <si>
    <t>牙齿的；牙科的</t>
  </si>
  <si>
    <t>/ˈdentl/</t>
  </si>
  <si>
    <t>Regular dental checkups are important.</t>
  </si>
  <si>
    <t>定期牙科检查非常重要。</t>
  </si>
  <si>
    <t>刷牙是 dental 护理的第一步，保护牙齿很重要。</t>
  </si>
  <si>
    <t>牙齿 dent 加 al，牙科检查别忘了。</t>
  </si>
  <si>
    <t>indent</t>
  </si>
  <si>
    <t>v.</t>
  </si>
  <si>
    <t>in-</t>
  </si>
  <si>
    <t>in-(进入) + dent(牙/咬) -&gt; 像用牙咬进去留下的痕迹 -&gt; 缩进；留凹痕</t>
  </si>
  <si>
    <t>缩进</t>
  </si>
  <si>
    <t>/ɪnˈdent/</t>
  </si>
  <si>
    <t>You should indent the first line of each paragraph.</t>
  </si>
  <si>
    <t>你应该在每段的第一行进行缩进。</t>
  </si>
  <si>
    <t>用牙齿 dent 在纸上 in 进去一个洞，就是一种缩进方式。</t>
  </si>
  <si>
    <t>in 往里走 dent 咬，段落缩进真巧妙。</t>
  </si>
  <si>
    <t>indentation</t>
  </si>
  <si>
    <t>in-(往里) + dent(牙/咬) + -ation(名词后缀) -&gt; 咬进去形成的坑 -&gt; 凹痕；缩进处</t>
  </si>
  <si>
    <t>凹陷；缺口</t>
  </si>
  <si>
    <t>/ˌɪndenˈteɪʃn/</t>
  </si>
  <si>
    <t>There was a small indentation in the sofa.</t>
  </si>
  <si>
    <t>沙发上有一个小凹痕。</t>
  </si>
  <si>
    <t>这个 indentation 就像牙齿咬过后的坑洞，清晰可见。</t>
  </si>
  <si>
    <t>往里 indent 加 ation，凹痕缺口留印记。</t>
  </si>
  <si>
    <t>trident</t>
  </si>
  <si>
    <t>tri-</t>
  </si>
  <si>
    <t>tri-(三) + dent(牙/齿状物) -&gt; 长了三个齿的叉子 -&gt; 三叉戟</t>
  </si>
  <si>
    <t>三叉戟</t>
  </si>
  <si>
    <t>/ˈtraɪdnt/</t>
  </si>
  <si>
    <t>Poseidon is often depicted holding a trident.</t>
  </si>
  <si>
    <t>波塞冬常被描绘成手持三叉戟。</t>
  </si>
  <si>
    <t>神话里的波塞冬拿着有三个 dent 的叉子，也就是 trident。</t>
  </si>
  <si>
    <t>tri 是三来 dent 齿，三叉戟神有神力。</t>
  </si>
  <si>
    <t>denture</t>
  </si>
  <si>
    <t>dent(牙齿) + -ure(名词后缀) -&gt; 人造的牙齿集合 -&gt; 假牙</t>
  </si>
  <si>
    <t>假牙</t>
  </si>
  <si>
    <t>/ˈdentʃə(r)/</t>
  </si>
  <si>
    <t>The old man forgot to put in his dentures.</t>
  </si>
  <si>
    <t>那位老人忘了戴上他的假牙。</t>
  </si>
  <si>
    <t>老爷爷没戴 denture 说话都不利索，他的牙齿不见了。</t>
  </si>
  <si>
    <t>牙齿 dent 加 ure，带上假牙乐悠悠。</t>
  </si>
  <si>
    <t>orthodontic</t>
  </si>
  <si>
    <t>ortho-</t>
  </si>
  <si>
    <t>dont</t>
  </si>
  <si>
    <t>ortho-(矫正/正直) + dont(牙齿) + -ic(形容词后缀) -&gt; 矫正牙齿的 -&gt; 畸齿矫正的</t>
  </si>
  <si>
    <t>正畸的</t>
  </si>
  <si>
    <t>/ˌɔːθəˈdɒntɪk/</t>
  </si>
  <si>
    <t>He is undergoing orthodontic treatment.</t>
  </si>
  <si>
    <t>他正在接受牙齿矫正治疗。</t>
  </si>
  <si>
    <t>牙齿长歪了需要 dont 专家 ortho 一下，这就是 orthodontic 治疗。</t>
  </si>
  <si>
    <t>ortho 矫正 dont 牙，正畸治疗美白牙。</t>
  </si>
  <si>
    <t>periodontist</t>
  </si>
  <si>
    <t>peri-</t>
  </si>
  <si>
    <t>peri-(周围) + dont(牙齿) + -ist(人) -&gt; 治疗牙齿周围组织的人 -&gt; 牙周病医师</t>
  </si>
  <si>
    <t>牙周病医生</t>
  </si>
  <si>
    <t>/ˌperɪəʊˈdɒntɪst/</t>
  </si>
  <si>
    <t>A periodontist specializes in gum diseases.</t>
  </si>
  <si>
    <t>牙周病医师专门研究牙龈疾病。</t>
  </si>
  <si>
    <t>牙齿 dont 周围 peri 出了问题，得去找 periodontist 医生。</t>
  </si>
  <si>
    <t>peri 周围 dont 牙，牙周医生救救它。</t>
  </si>
  <si>
    <t>edentate</t>
  </si>
  <si>
    <t>e-</t>
  </si>
  <si>
    <t>e-(向外/无) + dent(牙齿) + -ate(形容词后缀) -&gt; 牙齿掉出去了 -&gt; 无齿的</t>
  </si>
  <si>
    <t>无齿的</t>
  </si>
  <si>
    <t>/iˈdentet/</t>
  </si>
  <si>
    <t>Anteaters are edentate animals.</t>
  </si>
  <si>
    <t>食蚁兽是无齿动物。</t>
  </si>
  <si>
    <t>这种动物 e 没了 dent，所以它是 edentate 类动物。</t>
  </si>
  <si>
    <t>e 没了牙齿 dent 离，无齿动物没牙医。</t>
  </si>
  <si>
    <t>dentine</t>
  </si>
  <si>
    <t>dent(牙齿) + -ine(物质后缀) -&gt; 构成牙齿主要部分的物质 -&gt; 牙本质</t>
  </si>
  <si>
    <t>牙本质</t>
  </si>
  <si>
    <t>/ˈdentiːn/</t>
  </si>
  <si>
    <t>Dentine is harder than bone.</t>
  </si>
  <si>
    <t>牙本质比骨头还要硬。</t>
  </si>
  <si>
    <t>牙齿 dent 内部的 ine 物质，就是坚固的 dentine。</t>
  </si>
  <si>
    <t>牙齿 dent 有个 ine，牙本质硬如金。</t>
  </si>
  <si>
    <t>benefit</t>
  </si>
  <si>
    <t>n./v.</t>
  </si>
  <si>
    <t>bene-</t>
  </si>
  <si>
    <t>fit</t>
  </si>
  <si>
    <t>bene- (好) + fit (做) -&gt; 做得好的事情 -&gt; 利益</t>
  </si>
  <si>
    <t>利益，好处</t>
  </si>
  <si>
    <t>/ˈbenɪfɪt/</t>
  </si>
  <si>
    <t>The new law will benefit many people.</t>
  </si>
  <si>
    <t>新法律将使许多人受益。</t>
  </si>
  <si>
    <t>努力学习能让你 benefit，获得更多的好处。</t>
  </si>
  <si>
    <t>bene是好，fit是做，做好就有利益。</t>
  </si>
  <si>
    <t>beneficial</t>
  </si>
  <si>
    <t>fic</t>
  </si>
  <si>
    <t>-i-</t>
  </si>
  <si>
    <t>bene- (好) + fic (做) + -i- (连接) + -al (形容词后缀) -&gt; 产生的效果是好的 -&gt; 有益的</t>
  </si>
  <si>
    <t>有益的，有利的</t>
  </si>
  <si>
    <t>/ˌbenɪˈfɪʃl/</t>
  </si>
  <si>
    <t>A balanced diet is beneficial to health.</t>
  </si>
  <si>
    <t>均衡的饮食对健康有益。</t>
  </si>
  <si>
    <t>多吃蔬菜是 beneficial 的，对身体很有利。</t>
  </si>
  <si>
    <t>bene好fic做，al结尾形容词。</t>
  </si>
  <si>
    <t>benefactor</t>
  </si>
  <si>
    <t>fact</t>
  </si>
  <si>
    <t>bene- (好) + fact (做) + -or (人) -&gt; 做好事的人 -&gt; 捐助者</t>
  </si>
  <si>
    <t>捐助者，恩人</t>
  </si>
  <si>
    <t>/ˈbenɪfæktə(r)/</t>
  </si>
  <si>
    <t>The museum was built by a wealthy benefactor.</t>
  </si>
  <si>
    <t>这座博物馆是由一位富有的捐助者出资兴建的。</t>
  </si>
  <si>
    <t>那位 benefactor 非常慷慨，捐赠了大量图书馆。</t>
  </si>
  <si>
    <t>bene好fact做，or结尾是那人。</t>
  </si>
  <si>
    <t>benevolent</t>
  </si>
  <si>
    <t>vol</t>
  </si>
  <si>
    <t>bene- (好) + vol (意志) + -ent (形容词后缀) -&gt; 有好的意愿的 -&gt; 仁慈的</t>
  </si>
  <si>
    <t>仁慈的，慈善的</t>
  </si>
  <si>
    <t>/bəˈnevələnt/</t>
  </si>
  <si>
    <t>He was known for his benevolent nature.</t>
  </si>
  <si>
    <t>他以仁慈的天性而闻名。</t>
  </si>
  <si>
    <t>这位 benevolent 的老人经常救助流浪猫。</t>
  </si>
  <si>
    <t>bene好vol是心愿，ent形容心肠软。</t>
  </si>
  <si>
    <t>benediction</t>
  </si>
  <si>
    <t>dict</t>
  </si>
  <si>
    <t>bene- (好) + dict (说) + -ion (名词后缀) -&gt; 说好话 -&gt; 祝福</t>
  </si>
  <si>
    <t>祝福，赐福</t>
  </si>
  <si>
    <t>/ˌbenɪˈdɪkʃn/</t>
  </si>
  <si>
    <t>The priest gave the benediction at the end of the service.</t>
  </si>
  <si>
    <t>仪式结束时牧师进行了祝福。</t>
  </si>
  <si>
    <t>在婚礼上，大家送出了最真诚的 benediction。</t>
  </si>
  <si>
    <t>bene好dict说，祝福的话语多。</t>
  </si>
  <si>
    <t>beneficiary</t>
  </si>
  <si>
    <t>bene- (好) + fic (做) + -i- (连接) + -ary (名词后缀，人) -&gt; 接受好结果的人 -&gt; 受益人</t>
  </si>
  <si>
    <t>受益人</t>
  </si>
  <si>
    <t>/ˌbenɪˈfɪʃieri/</t>
  </si>
  <si>
    <t>Who is the beneficiary of the insurance policy?</t>
  </si>
  <si>
    <t>谁是这份保险单的受益人？</t>
  </si>
  <si>
    <t>作为保险的 beneficiary，他领到了一笔补偿金。</t>
  </si>
  <si>
    <t>bene好fic做，ary结尾是受益人。</t>
  </si>
  <si>
    <t>beneficent</t>
  </si>
  <si>
    <t>bene- (好) + fic (做) + -ent (形容词后缀) -&gt; 正在做好事的 -&gt; 行善的</t>
  </si>
  <si>
    <t>行善的，仁慈的</t>
  </si>
  <si>
    <t>/bəˈnefɪsnt/</t>
  </si>
  <si>
    <t>The king was a beneficent ruler.</t>
  </si>
  <si>
    <t>这位国王是一位仁慈的统治者。</t>
  </si>
  <si>
    <t>那个组织开展了许多 beneficent 的慈善活动。</t>
  </si>
  <si>
    <t>bene好fic做，ent结尾行善事。</t>
  </si>
  <si>
    <t>benevolence</t>
  </si>
  <si>
    <t>bene- (好) + vol (意志) + -ence (名词后缀) -&gt; 好的意愿 -&gt; 仁慈</t>
  </si>
  <si>
    <t>仁慈，善行</t>
  </si>
  <si>
    <t>/bəˈnevələns/</t>
  </si>
  <si>
    <t>The charity relies on the benevolence of the public.</t>
  </si>
  <si>
    <t>该慈善机构依赖于公众的善心。</t>
  </si>
  <si>
    <t>由于大家的 benevolence，灾区得到了及时的援助。</t>
  </si>
  <si>
    <t>bene好vol愿，ence名词在后面。</t>
  </si>
  <si>
    <t>benign</t>
  </si>
  <si>
    <t>beni-</t>
  </si>
  <si>
    <t>gn</t>
  </si>
  <si>
    <t>beni- (好) + gn (生) -&gt; 出生好的，本质好的 -&gt; 良性的</t>
  </si>
  <si>
    <t>良性的，和蔼的</t>
  </si>
  <si>
    <t>/bəˈnaɪn/</t>
  </si>
  <si>
    <t>The tumor was found to be benign.</t>
  </si>
  <si>
    <t>发现该肿瘤是良性的。</t>
  </si>
  <si>
    <t>医生说这只是个 benign 肿瘤，不用担心。</t>
  </si>
  <si>
    <t>beni好gn生，良性无害心放宽。</t>
  </si>
  <si>
    <t>symbol</t>
  </si>
  <si>
    <t>sym-</t>
  </si>
  <si>
    <t>bol</t>
  </si>
  <si>
    <t>sym- (共同) + bol (投掷) -&gt; 投掷在一起用作匹配或确认的东西 -&gt; 象征</t>
  </si>
  <si>
    <t>象征，符号</t>
  </si>
  <si>
    <t>/ˈsɪmbl/</t>
  </si>
  <si>
    <t>The dove is a symbol of peace.</t>
  </si>
  <si>
    <t>鸽子是和平的象征。</t>
  </si>
  <si>
    <t>这个 symbol 象征着和平，它是被 sym (共同) bol (投掷) 在大家心中的信号。</t>
  </si>
  <si>
    <t>共同投掷是象征，和平信号记心中。</t>
  </si>
  <si>
    <t>problem</t>
  </si>
  <si>
    <t>pro-</t>
  </si>
  <si>
    <t>blem</t>
  </si>
  <si>
    <t>pro- (向前) + blem (投掷) -&gt; 投掷在面前的东西 -&gt; 需要解决的问题</t>
  </si>
  <si>
    <t>问题，难题</t>
  </si>
  <si>
    <t>/ˈprɒbləm/</t>
  </si>
  <si>
    <t>I solved the math problem quickly.</t>
  </si>
  <si>
    <t>我很快解出了那道数学题。</t>
  </si>
  <si>
    <t>面前有个 problem，它是 pro (向前) blem (投掷) 出来的障碍。</t>
  </si>
  <si>
    <t>向前投掷有问题，思考对策不泄气。</t>
  </si>
  <si>
    <t>metabolism</t>
  </si>
  <si>
    <t>meta-</t>
  </si>
  <si>
    <t>meta- (改变) + bol (投掷) + -ism (过程) -&gt; 物质投掷变换的过程 -&gt; 新陈代谢</t>
  </si>
  <si>
    <t>新陈代谢</t>
  </si>
  <si>
    <t>/məˈtæbəlɪzəm/</t>
  </si>
  <si>
    <t>Exercise can speed up your metabolism.</t>
  </si>
  <si>
    <t>运动可以加快你的新陈代谢。</t>
  </si>
  <si>
    <t>人体内不断的 metabolism，是 meta (改变) 与 bol (投掷) 的物质转换。</t>
  </si>
  <si>
    <t>代谢改变物投掷，生命转换此过程。</t>
  </si>
  <si>
    <t>hyperbole</t>
  </si>
  <si>
    <t>hyper-</t>
  </si>
  <si>
    <t>bole</t>
  </si>
  <si>
    <t>hyper- (超过) + bole (投掷) -&gt; 投掷得太远 -&gt; 夸张法</t>
  </si>
  <si>
    <t>夸张法</t>
  </si>
  <si>
    <t>/haɪˈpɜːrbəli/</t>
  </si>
  <si>
    <t>The author used hyperbole to emphasize the character's strength.</t>
  </si>
  <si>
    <t>作者使用夸张手法来强调角色的力量。</t>
  </si>
  <si>
    <t>说话用 hyperbole 太过分，简直是 hyper (超过) 范围的 bole (投掷)。</t>
  </si>
  <si>
    <t>投掷过度是夸张，言过其实不正常。</t>
  </si>
  <si>
    <t>parable</t>
  </si>
  <si>
    <t>para-</t>
  </si>
  <si>
    <t>ble</t>
  </si>
  <si>
    <t>para- (在旁边) + ble (投掷) -&gt; 投掷在旁边进行对比的故事 -&gt; 寓言</t>
  </si>
  <si>
    <t>寓言，比喻</t>
  </si>
  <si>
    <t>/ˈpærəbl/</t>
  </si>
  <si>
    <t>He told a parable to teach the children a lesson.</t>
  </si>
  <si>
    <t>他讲了一个寓言故事来教导孩子们。</t>
  </si>
  <si>
    <t>这个 parable 很有深度，是将真理 para (在旁边) ble (投掷) 来对比的故事。</t>
  </si>
  <si>
    <t>投在旁边作对比，小小寓言大道理。</t>
  </si>
  <si>
    <t>emblem</t>
  </si>
  <si>
    <t>em-</t>
  </si>
  <si>
    <t>em- (在内) + blem (投掷) -&gt; 投掷/放置在内的标记 -&gt; 徽章，图标</t>
  </si>
  <si>
    <t>徽章，象征</t>
  </si>
  <si>
    <t>/ˈembləm/</t>
  </si>
  <si>
    <t>The eagle is the national emblem of the United States.</t>
  </si>
  <si>
    <t>鹰是美国的国徽。</t>
  </si>
  <si>
    <t>衣服上的 emblem，是 em (在内) blem (投掷) 进去的荣誉标志。</t>
  </si>
  <si>
    <t>投入其中是标志，精美徽章显气质。</t>
  </si>
  <si>
    <t>anabolism</t>
  </si>
  <si>
    <t>ana-</t>
  </si>
  <si>
    <t>ana- (向上) + bol (投掷) + -ism (过程) -&gt; 向上投掷/建立的过程 -&gt; 合成代谢</t>
  </si>
  <si>
    <t>合成代谢</t>
  </si>
  <si>
    <t>/əˈnæbəlɪzəm/</t>
  </si>
  <si>
    <t>Anabolism is the process of building complex molecules.</t>
  </si>
  <si>
    <t>合成代谢是构建复杂分子的过程。</t>
  </si>
  <si>
    <t>想要肌肉强壮靠 anabolism，即 ana (向上) bol (投掷) 的合成过程。</t>
  </si>
  <si>
    <t>向上投掷是合成，能量积累身体升。</t>
  </si>
  <si>
    <t>catabolism</t>
  </si>
  <si>
    <t>cata-</t>
  </si>
  <si>
    <t>cata- (向下) + bol (投掷) + -ism (过程) -&gt; 向下投掷/拆解的过程 -&gt; 分解代谢</t>
  </si>
  <si>
    <t>分解代谢</t>
  </si>
  <si>
    <t>/kəˈtæbəlɪzəm/</t>
  </si>
  <si>
    <t>Catabolism involves breaking down molecules to release energy.</t>
  </si>
  <si>
    <t>分解代谢涉及分解分子以释放能量。</t>
  </si>
  <si>
    <t>消化过程涉及 catabolism，是 cata (向下) bol (投掷) 的分解动作。</t>
  </si>
  <si>
    <t>向下投掷是分解，能量释放各环节。</t>
  </si>
  <si>
    <t>ballistics</t>
  </si>
  <si>
    <t>ball</t>
  </si>
  <si>
    <t>ball (投掷) + -ist (人/物) + -ics (学问) -&gt; 研究投掷物的学问 -&gt; 弹道学</t>
  </si>
  <si>
    <t>弹道学</t>
  </si>
  <si>
    <t>/bəˈlɪstɪks/</t>
  </si>
  <si>
    <t>The police used ballistics to identify the weapon.</t>
  </si>
  <si>
    <t>警方利用弹道学来鉴定武器。</t>
  </si>
  <si>
    <t>专家通过 ballistics 实验，研究 ball (投掷) 出去后的运动轨迹。</t>
  </si>
  <si>
    <t>投掷学问弹道学，轨迹精准不能错。</t>
  </si>
  <si>
    <t>diabolic</t>
  </si>
  <si>
    <t>dia-</t>
  </si>
  <si>
    <t>dia- (穿过) + bol (投掷) + -ic (的) -&gt; 穿过对方投掷诽谤之词 -&gt; 魔鬼般的，恶毒的</t>
  </si>
  <si>
    <t>恶毒的，魔鬼的</t>
  </si>
  <si>
    <t>/ˌdaɪəˈbɒlɪk/</t>
  </si>
  <si>
    <t>The villain had a diabolic plan to take over the world.</t>
  </si>
  <si>
    <t>那个坏人有一个统治世界的恶毒计划。</t>
  </si>
  <si>
    <t>他的计划简直是 diabolic，就像 dia (穿过) 人心的邪恶 bol (投掷)。</t>
  </si>
  <si>
    <t>横向投掷诽谤语，魔鬼行径甚恶毒。</t>
  </si>
  <si>
    <t>democracy</t>
  </si>
  <si>
    <t>demo</t>
  </si>
  <si>
    <t>demo (人民) + -cracy (统治) -&gt; 由人民进行统治 -&gt; 民主</t>
  </si>
  <si>
    <t>民主，民主国家</t>
  </si>
  <si>
    <t>/dɪˈmɒkrəsi/</t>
  </si>
  <si>
    <t>Western nations are often described as representative democracies.</t>
  </si>
  <si>
    <t>西方国家通常被描述为代议制民主国家。</t>
  </si>
  <si>
    <t>在 democracy 制度下，每个人的 vote 都很重要。</t>
  </si>
  <si>
    <t>demo是人，cracy治，人民统治是民主。</t>
  </si>
  <si>
    <t>democrat</t>
  </si>
  <si>
    <t>demo (人民) + -crat (统治者/支持者) -&gt; 支持人民统治的人 -&gt; 民主主义者</t>
  </si>
  <si>
    <t>民主党人，民主主义者</t>
  </si>
  <si>
    <t>/ˈdeməkræt/</t>
  </si>
  <si>
    <t>He has been a lifelong democrat.</t>
  </si>
  <si>
    <t>他一生都是个民主主义者。</t>
  </si>
  <si>
    <t>这位 democrat 坚信人民的力量。</t>
  </si>
  <si>
    <t>demo是人，crat是人，支持民主的人。</t>
  </si>
  <si>
    <t>demographic</t>
  </si>
  <si>
    <t>demo (人民) + -graph (记录/绘画) + -ic (形容词后缀) -&gt; 记录人口特征的 -&gt; 人口统计学的</t>
  </si>
  <si>
    <t>人口统计学的</t>
  </si>
  <si>
    <t>/ˌdeməˈɡræfɪk/</t>
  </si>
  <si>
    <t>The demographic changes will affect the economy.</t>
  </si>
  <si>
    <t>人口结构的变化将影响经济。</t>
  </si>
  <si>
    <t>通过 demographic 分析，我们可以发现人口 aging（老化）的问题。</t>
  </si>
  <si>
    <t>demo是人，graph是写，人口统计要靠写。</t>
  </si>
  <si>
    <t>demography</t>
  </si>
  <si>
    <t>demo (人民) + -graphy (学科/记录) -&gt; 研究人民分布的学科 -&gt; 人口统计学</t>
  </si>
  <si>
    <t>人口统计学</t>
  </si>
  <si>
    <t>/dɪˈmɒɡrəfi/</t>
  </si>
  <si>
    <t>Demography is the study of human populations.</t>
  </si>
  <si>
    <t>人口统计学是研究人类人口的科学。</t>
  </si>
  <si>
    <t>学习 demography 帮助我们理解社会变迁。</t>
  </si>
  <si>
    <t>demo是人，graphy学，人口统计这门学。</t>
  </si>
  <si>
    <t>epidemic</t>
  </si>
  <si>
    <t>n./adj.</t>
  </si>
  <si>
    <t>dem</t>
  </si>
  <si>
    <t>epi- (在...之上/之中) + dem (人民) + -ic (形容词后缀) -&gt; 在人群之中传播的 -&gt; 流行病</t>
  </si>
  <si>
    <t>流行病，传染性的</t>
  </si>
  <si>
    <t>/ˌepɪˈdemɪk/</t>
  </si>
  <si>
    <t>The city is facing a flu epidemic.</t>
  </si>
  <si>
    <t>这个城市正面临流感爆发。</t>
  </si>
  <si>
    <t>这种 epidemic 传播速度非常 fast。</t>
  </si>
  <si>
    <t>epi在上，dem在人，人群之中传流行。</t>
  </si>
  <si>
    <t>pandemic</t>
  </si>
  <si>
    <t>pan-</t>
  </si>
  <si>
    <t>pan- (全/泛) + dem (人民) + -ic (形容词后缀) -&gt; 涉及全世界人民的 -&gt; 大流行病</t>
  </si>
  <si>
    <t>大流行病，全国性的</t>
  </si>
  <si>
    <t>/pænˈdemɪk/</t>
  </si>
  <si>
    <t>The WHO declared the outbreak a pandemic.</t>
  </si>
  <si>
    <t>世界卫生组织宣布这次爆发为全球大流行。</t>
  </si>
  <si>
    <t>这次 pandemic 改变了世界 travel 的方式。</t>
  </si>
  <si>
    <t>pan是全，dem是人，全世界流行是大病。</t>
  </si>
  <si>
    <t>endemic</t>
  </si>
  <si>
    <t>en-</t>
  </si>
  <si>
    <t>en- (在内) + dem (人民) + -ic (形容词后缀) -&gt; 仅存在于特定人群/地方内的 -&gt; 地方性的</t>
  </si>
  <si>
    <t>地方性的，土生土长的</t>
  </si>
  <si>
    <t>/enˈdemɪk/</t>
  </si>
  <si>
    <t>Malaria is endemic in many tropical regions.</t>
  </si>
  <si>
    <t>疟疾在许多热带地区是地方性流行病。</t>
  </si>
  <si>
    <t>这是一种 endemic 疾病，只在局部地区 exist。</t>
  </si>
  <si>
    <t>en在内，dem在人，固定地方是土生。</t>
  </si>
  <si>
    <t>demagogue</t>
  </si>
  <si>
    <t>dem (人民) + -agogue (引导者/驱使者) -&gt; 驱使大众的人 -&gt; 煽动者</t>
  </si>
  <si>
    <t>煽动家，蛊惑人心的政客</t>
  </si>
  <si>
    <t>/ˈdeməɡɒɡ/</t>
  </si>
  <si>
    <t>The politician was accused of being a demagogue.</t>
  </si>
  <si>
    <t>那位政客被指责为一个煽动家。</t>
  </si>
  <si>
    <t>那个 demagogue 靠欺骗民众获得 support。</t>
  </si>
  <si>
    <t>dem是人，agogue引，煽动民众不可信。</t>
  </si>
  <si>
    <t>democratize</t>
  </si>
  <si>
    <t>demo (人民) + -crat (统治者/支持者) + -ize (动词后缀) -&gt; 使变成民主的 -&gt; 民主化</t>
  </si>
  <si>
    <t>使民主化</t>
  </si>
  <si>
    <t>/dɪˈmɒkrətaɪz/</t>
  </si>
  <si>
    <t>The internet helped to democratize access to information.</t>
  </si>
  <si>
    <t>互联网有助于使信息获取民主化。</t>
  </si>
  <si>
    <t>科技可以 democratize 知识的 spread。</t>
  </si>
  <si>
    <t>demo人，crat治，ize化，民主化来人人夸。</t>
  </si>
  <si>
    <t>demophobia</t>
  </si>
  <si>
    <t>demo (人群) + -phobia (恐惧) -&gt; 对人群的恐惧 -&gt; 群众恐惧症</t>
  </si>
  <si>
    <t>人群恐惧症</t>
  </si>
  <si>
    <t>/ˌdeməˈfəʊbiə/</t>
  </si>
  <si>
    <t>His demophobia makes it hard for him to attend concerts.</t>
  </si>
  <si>
    <t>他的群众恐惧症使他很难去听音乐会。</t>
  </si>
  <si>
    <t>患有 demophobia 的人害怕 crowded 广场。</t>
  </si>
  <si>
    <t>demo人，phobia怕，害怕人群心跳快。</t>
  </si>
  <si>
    <t>decide</t>
  </si>
  <si>
    <t>de-</t>
  </si>
  <si>
    <t>cide</t>
  </si>
  <si>
    <t>de- (加强/去掉) + cide (切) -&gt; 切掉多余的备选项 -&gt; 决定</t>
  </si>
  <si>
    <t>决定</t>
  </si>
  <si>
    <t>/dɪˈsaɪd/</t>
  </si>
  <si>
    <t>You must decide which path to take.</t>
  </si>
  <si>
    <t>你必须决定走哪条路。</t>
  </si>
  <si>
    <t>由于无法 decide，他把所有选项都 cut 掉了。</t>
  </si>
  <si>
    <t>de加强，cide切，切断杂念做决定。</t>
  </si>
  <si>
    <t>precise</t>
  </si>
  <si>
    <t>pre-</t>
  </si>
  <si>
    <t>cis</t>
  </si>
  <si>
    <t>pre- (预先) + cis (切) -&gt; 预先切好边缘的 -&gt; 精确的</t>
  </si>
  <si>
    <t>精确的</t>
  </si>
  <si>
    <t>/prɪˈsaɪs/</t>
  </si>
  <si>
    <t>The measurements must be precise.</t>
  </si>
  <si>
    <t>测量结果必须精确。</t>
  </si>
  <si>
    <t>为了达到 precise 的效果，需要提前 pre-cut 好模具。</t>
  </si>
  <si>
    <t>pre提前，cis来切，预先切好最精确。</t>
  </si>
  <si>
    <t>concise</t>
  </si>
  <si>
    <t>con-</t>
  </si>
  <si>
    <t>con- (完全/一起) + cis (切) -&gt; 把冗余的部分全部切掉 -&gt; 简洁的</t>
  </si>
  <si>
    <t>简明的</t>
  </si>
  <si>
    <t>/kənˈsaɪs/</t>
  </si>
  <si>
    <t>Please give a concise summary of the report.</t>
  </si>
  <si>
    <t>请给出一份简明扼要的报告总结。</t>
  </si>
  <si>
    <t>文章要 concise，就必须 cut 掉废话。</t>
  </si>
  <si>
    <t>con全部，cis去切，切掉废话真简洁。</t>
  </si>
  <si>
    <t>incisive</t>
  </si>
  <si>
    <t>in- (向内) + cis (切) + -ive (形容词后缀) -&gt; 能切入内部的 -&gt; 深刻的/尖锐的</t>
  </si>
  <si>
    <t>尖锐的</t>
  </si>
  <si>
    <t>/ɪnˈsaɪsɪv/</t>
  </si>
  <si>
    <t>He is known for his incisive criticism.</t>
  </si>
  <si>
    <t>他以尖锐的批评著称。</t>
  </si>
  <si>
    <t>他的 incisive 评论直接 cut 进了问题的核心。</t>
  </si>
  <si>
    <t>in向内，cis切入，ive尖锐透骨髓。</t>
  </si>
  <si>
    <t>excise</t>
  </si>
  <si>
    <t>ex-</t>
  </si>
  <si>
    <t>ex- (向外) + cis (切) -&gt; 向外切掉 -&gt; 切除</t>
  </si>
  <si>
    <t>切除</t>
  </si>
  <si>
    <t>/ɪkˈsaɪz/</t>
  </si>
  <si>
    <t>The tumor was successfully excised.</t>
  </si>
  <si>
    <t>肿瘤被成功切除。</t>
  </si>
  <si>
    <t>医生用手术刀 ex- (out) 掉了肿块，完成了 excise。</t>
  </si>
  <si>
    <t>ex向外，cis去切，外部切除没威胁。</t>
  </si>
  <si>
    <t>incision</t>
  </si>
  <si>
    <t>in- (向内) + cis (切) + -ion (名词后缀) -&gt; 切进去的行为 -&gt; 切口</t>
  </si>
  <si>
    <t>切口</t>
  </si>
  <si>
    <t>/ɪnˈsɪʒn/</t>
  </si>
  <si>
    <t>The surgeon made a small incision in the chest.</t>
  </si>
  <si>
    <t>外科医生在胸部做了一个小切口。</t>
  </si>
  <si>
    <t>in- (向内) 做了一个 incision，这道口子 cut 得很深。</t>
  </si>
  <si>
    <t>in向内，cis一刀，名词后缀是切口。</t>
  </si>
  <si>
    <t>suicide</t>
  </si>
  <si>
    <t>sui-</t>
  </si>
  <si>
    <t>sui- (自己) + cide (杀) -&gt; 杀死自己 -&gt; 自杀</t>
  </si>
  <si>
    <t>自杀</t>
  </si>
  <si>
    <t>/ˈsuːɪsaɪd/</t>
  </si>
  <si>
    <t>The investigator ruled the death a suicide.</t>
  </si>
  <si>
    <t>调查员判定该死亡为自杀。</t>
  </si>
  <si>
    <t>sui- (self) 与 cide (kill) 结合，就成了悲剧的 suicide。</t>
  </si>
  <si>
    <t>sui是自，cide是杀，自杀一词多可怕。</t>
  </si>
  <si>
    <t>pesticide</t>
  </si>
  <si>
    <t>pest-</t>
  </si>
  <si>
    <t>pest- (害虫) + cide (杀) -&gt; 杀死害虫的物质 -&gt; 杀虫剂</t>
  </si>
  <si>
    <t>杀虫剂</t>
  </si>
  <si>
    <t>/ˈpestɪsaɪd/</t>
  </si>
  <si>
    <t>Farmers use pesticide to protect their crops.</t>
  </si>
  <si>
    <t>农民使用杀虫剂来保护作物。</t>
  </si>
  <si>
    <t>为了 kill 掉田里的 pest，农民喷洒了大量的 pesticide。</t>
  </si>
  <si>
    <t>pest害虫，cide杀之，杀虫药剂田间喷。</t>
  </si>
  <si>
    <t>homicide</t>
  </si>
  <si>
    <t>hom-</t>
  </si>
  <si>
    <t>hom- (人) + i- () + cide (杀) -&gt; 杀死人 -&gt; 杀人</t>
  </si>
  <si>
    <t>杀人</t>
  </si>
  <si>
    <t>/ˈhɒmɪsaɪd/</t>
  </si>
  <si>
    <t>The police are investigating it as a homicide.</t>
  </si>
  <si>
    <t>警方正将其作为杀人案进行调查。</t>
  </si>
  <si>
    <t>杀害一个 human 被称为 homicide。</t>
  </si>
  <si>
    <t>hom是人，cide是杀，故意杀人犯法啦。</t>
  </si>
  <si>
    <t>decisive</t>
  </si>
  <si>
    <t>de- (加强) + cis (切) + -ive (形容词后缀) -&gt; 能迅速切断纠结的 -&gt; 果断的</t>
  </si>
  <si>
    <t>果断的</t>
  </si>
  <si>
    <t>/dɪˈsaɪsɪv/</t>
  </si>
  <si>
    <t>She is famous for her decisive action in crisis.</t>
  </si>
  <si>
    <t>她以在危机中采取果断行动而闻名。</t>
  </si>
  <si>
    <t>一个 decisive 的领导者能很快 cut 到要害。</t>
  </si>
  <si>
    <t>de加强，cis去切，果断决定ive型。</t>
  </si>
  <si>
    <t>claim</t>
  </si>
  <si>
    <t>v./n.</t>
  </si>
  <si>
    <t>claim (呼喊) -&gt; 对某物大喊这是我的 -&gt; 声称/索要</t>
  </si>
  <si>
    <t>声称，主张，索取</t>
  </si>
  <si>
    <t>/kleɪm/</t>
  </si>
  <si>
    <t>They claim that the project will be completed next year.</t>
  </si>
  <si>
    <t>他们声称该项目将于明年完成。</t>
  </si>
  <si>
    <t>他口头 claim 这支笔是他的，实际上是在大声‘喊’主权。</t>
  </si>
  <si>
    <t>claim 是声称，开口喊主权。</t>
  </si>
  <si>
    <t>exclaim</t>
  </si>
  <si>
    <t>ex- (向外) + claim (喊) -&gt; 喊出来 -&gt; 惊叫</t>
  </si>
  <si>
    <t>呼喊，惊叫</t>
  </si>
  <si>
    <t>/ɪkˈskleɪm/</t>
  </si>
  <si>
    <t>“What a beautiful view!” she exclaimed.</t>
  </si>
  <si>
    <t>“多美的景色啊！”她惊叫道。</t>
  </si>
  <si>
    <t>看到美景 ex- (向外) 这么一 claim (喊)，那就是惊叫。</t>
  </si>
  <si>
    <t>ex- 是向外，exclaim 是惊叫。</t>
  </si>
  <si>
    <t>proclaim</t>
  </si>
  <si>
    <t>pro- (向前/在公众面前) + claim (喊) -&gt; 在公众面前大喊 -&gt; 宣布</t>
  </si>
  <si>
    <t>宣布，声明，公告</t>
  </si>
  <si>
    <t>/prəˈkleɪm/</t>
  </si>
  <si>
    <t>The president proclaimed a state of emergency.</t>
  </si>
  <si>
    <t>总统宣布进入紧急状态。</t>
  </si>
  <si>
    <t>在 pro- (大众面前) 大声 claim (喊)，就是正式宣布。</t>
  </si>
  <si>
    <t>pro- 是向前，proclaim 宣布见。</t>
  </si>
  <si>
    <t>acclaim</t>
  </si>
  <si>
    <t>ac-</t>
  </si>
  <si>
    <t>ac- (去/加强) + claim (喊) -&gt; 对着某人喊 -&gt; 欢呼/赞誉</t>
  </si>
  <si>
    <t>向...欢呼，公认，赞誉</t>
  </si>
  <si>
    <t>/əˈkleɪm/</t>
  </si>
  <si>
    <t>The film was met with critical acclaim.</t>
  </si>
  <si>
    <t>这部电影受到了影评界的一致好评。</t>
  </si>
  <si>
    <t>大家 ac- (一再) 地为他 claim (喊)，这就是欢呼赞誉。</t>
  </si>
  <si>
    <t>ac- 去呼喊，acclaim 是赞扬。</t>
  </si>
  <si>
    <t>reclaim</t>
  </si>
  <si>
    <t>re-</t>
  </si>
  <si>
    <t>re- (回) + claim (喊) -&gt; 喊回来 -&gt; 收回/开垦</t>
  </si>
  <si>
    <t>收回，纠正，开垦</t>
  </si>
  <si>
    <t>/rɪˈkleɪm/</t>
  </si>
  <si>
    <t>The land was reclaimed from the sea.</t>
  </si>
  <si>
    <t>这片土地是从海里填筑开垦出来的。</t>
  </si>
  <si>
    <t>把失去的东西 re- (往回) claim (喊)，就是要求收回。</t>
  </si>
  <si>
    <t>re- 是往回，reclaim 叫收回。</t>
  </si>
  <si>
    <t>disclaim</t>
  </si>
  <si>
    <t>dis-</t>
  </si>
  <si>
    <t>dis- (不/相反) + claim (喊/声称) -&gt; 声称不是自己的 -&gt; 否认</t>
  </si>
  <si>
    <t>否认，放弃权利</t>
  </si>
  <si>
    <t>/dɪsˈkleɪm/</t>
  </si>
  <si>
    <t>He disclaimed all responsibility for the accident.</t>
  </si>
  <si>
    <t>他否认对这起事故负有任何责任。</t>
  </si>
  <si>
    <t>dis- (不) 想再 claim (声称) 了，所以选择否认。</t>
  </si>
  <si>
    <t>dis- 是否定，disclaim 撇干净。</t>
  </si>
  <si>
    <t>clamor</t>
  </si>
  <si>
    <t>clam</t>
  </si>
  <si>
    <t>clam (喊) + -or (状态) -&gt; 不断喊叫的状态 -&gt; 喧哗</t>
  </si>
  <si>
    <t>大声的要求，喧哗</t>
  </si>
  <si>
    <t>/ˈklæmər/</t>
  </si>
  <si>
    <t>The public clamor for tax cuts is increasing.</t>
  </si>
  <si>
    <t>公众要求减税的呼声日益增高。</t>
  </si>
  <si>
    <t>一群人在 clam (喊)，这种 -or (状态) 真是一片 clamor。</t>
  </si>
  <si>
    <t>clam 喊个不停，clamor 是闹声。</t>
  </si>
  <si>
    <t>exclamation</t>
  </si>
  <si>
    <t>ex- (向外) + clam (喊) + -ation (名词后缀) -&gt; 喊出来的声音 -&gt; 感叹词</t>
  </si>
  <si>
    <t>感叹，惊叫，感叹词</t>
  </si>
  <si>
    <t>/ˌekskləˈmeɪʃn/</t>
  </si>
  <si>
    <t>An exclamation mark is used at the end of a sentence.</t>
  </si>
  <si>
    <t>句末使用感叹号。</t>
  </si>
  <si>
    <t>ex- (外) 加上 clam (喊)，这个 -ation (动作) 是感叹。</t>
  </si>
  <si>
    <t>ex- 加 clam，感叹 exclamation。</t>
  </si>
  <si>
    <t>claimant</t>
  </si>
  <si>
    <t>claim (声称/索要) + -ant (人) -&gt; 索要的人 -&gt; 索赔人</t>
  </si>
  <si>
    <t>索取者，原告，索赔人</t>
  </si>
  <si>
    <t>/ˈkleɪmənt/</t>
  </si>
  <si>
    <t>The insurance company is checking the claimant's story.</t>
  </si>
  <si>
    <t>保险公司正在核实索赔人的说法。</t>
  </si>
  <si>
    <t>正在 claim (索赔) 的 -ant (人) 就是 claimant。</t>
  </si>
  <si>
    <t>claim 是索要，claimant 索赔人。</t>
  </si>
  <si>
    <t>declaim</t>
  </si>
  <si>
    <t>de- (加强/完全) + claim (喊) -&gt; 全力喊叫 -&gt; 演说/朗诵</t>
  </si>
  <si>
    <t>演说，朗诵，激昂地说</t>
  </si>
  <si>
    <t>/dɪˈkleɪm/</t>
  </si>
  <si>
    <t>He declaimed his speech with great passion.</t>
  </si>
  <si>
    <t>他慷慨激昂地朗诵了他的演讲稿。</t>
  </si>
  <si>
    <t>de- (加强) 语气去 claim (喊)，那是在台上 declaim。</t>
  </si>
  <si>
    <t>de- 加 claim，演讲好声音。</t>
  </si>
  <si>
    <t>disclaimer</t>
  </si>
  <si>
    <t>dis- (不) + claim (声称) + -er (物品) -&gt; 声明不承担责任的物品 -&gt; 免责声明</t>
  </si>
  <si>
    <t>免责声明，放弃，拒绝</t>
  </si>
  <si>
    <t>/dɪsˈkleɪmər/</t>
  </si>
  <si>
    <t>Please read the disclaimer at the bottom of the page.</t>
  </si>
  <si>
    <t>请阅读页面底部的免责声明。</t>
  </si>
  <si>
    <t>看到 disclaim (不承认) 的 -er (说明)，就是免责声明。</t>
  </si>
  <si>
    <t>disclaim 加上 er，免责声明要看清。</t>
  </si>
  <si>
    <t>proclamation</t>
  </si>
  <si>
    <t>pro- (向前) + clam (喊) + -ation (名词后缀) -&gt; 公开喊叫的行为 -&gt; 宣言</t>
  </si>
  <si>
    <t>宣言，公布，公告</t>
  </si>
  <si>
    <t>/ˌprɒkləˈmeɪʃn/</t>
  </si>
  <si>
    <t>The proclamation of independence was celebrated everywhere.</t>
  </si>
  <si>
    <t>到处都在庆祝独立宣言的发表。</t>
  </si>
  <si>
    <t>proclaim 的 -ation (名词) 形式，就是 proclamation 宣言。</t>
  </si>
  <si>
    <t>proclaim 的名词，公告宣言 proclamation。</t>
  </si>
  <si>
    <t>demo-</t>
  </si>
  <si>
    <t>cracy</t>
  </si>
  <si>
    <t>demo- (民众) + cracy (统治) -&gt; 由民众共同行使权力的统治形式 -&gt; 民主政体</t>
  </si>
  <si>
    <t>民主</t>
  </si>
  <si>
    <t>Western countries are often cited as examples of democracy.</t>
  </si>
  <si>
    <t>西方国家常被引用为民主的范例。</t>
  </si>
  <si>
    <t>在这片土地上，democracy 就是人民当家作主。</t>
  </si>
  <si>
    <t>demo 民众 cracy 治，大家当家是民主。</t>
  </si>
  <si>
    <t>crat</t>
  </si>
  <si>
    <t>demo- (民众) + crat (统治者) -&gt; 拥护民众统治的人 -&gt; 民主主义者</t>
  </si>
  <si>
    <t>民主主义者</t>
  </si>
  <si>
    <t>他一生都是一个民主主义者。</t>
  </si>
  <si>
    <t>这位 democrat 坚信选票的力量。</t>
  </si>
  <si>
    <t>crat 是人 demo 众，民主人士受尊重。</t>
  </si>
  <si>
    <t>autocracy</t>
  </si>
  <si>
    <t>auto-</t>
  </si>
  <si>
    <t>auto- (自己) + cracy (统治) -&gt; 由一个人自己说了算的统治 -&gt; 独裁政府</t>
  </si>
  <si>
    <t>独裁政治</t>
  </si>
  <si>
    <t>/ɔːˈtɒkrəsi/</t>
  </si>
  <si>
    <t>The country was transitioning from autocracy to democracy.</t>
  </si>
  <si>
    <t>该国正从独裁统治向民主政治转型。</t>
  </si>
  <si>
    <t>在 autocracy 时代，没有人敢反抗领袖。</t>
  </si>
  <si>
    <t>auto 是自 cracy 治，独裁专制没理讲。</t>
  </si>
  <si>
    <t>autocrat</t>
  </si>
  <si>
    <t>auto- (自己) + crat (统治者) -&gt; 一个人掌握全部权力的统治者 -&gt; 独裁者</t>
  </si>
  <si>
    <t>独裁者</t>
  </si>
  <si>
    <t>/ˈɔːtəkræt/</t>
  </si>
  <si>
    <t>The manager ruled the office like an autocrat.</t>
  </si>
  <si>
    <t>经理像个独裁者一样统治着办公室。</t>
  </si>
  <si>
    <t>没人喜欢和独断专行的 autocrat 共事。</t>
  </si>
  <si>
    <t>自己 auto 治 crat 人，独裁暴君太吓人。</t>
  </si>
  <si>
    <t>aristocrat</t>
  </si>
  <si>
    <t>aristo-</t>
  </si>
  <si>
    <t>aristo- (最好的) + crat (统治者) -&gt; 认为出身最好的人应统治 -&gt; 贵族</t>
  </si>
  <si>
    <t>贵族</t>
  </si>
  <si>
    <t>/ˈærɪstəkræt/</t>
  </si>
  <si>
    <t>The aristocrat lived in a large castle.</t>
  </si>
  <si>
    <t>那位贵族住在一座大城堡里。</t>
  </si>
  <si>
    <t>城堡里的 aristocrat 举止非常优雅。</t>
  </si>
  <si>
    <t>aristo 最好 crat 人，贵族阶级血统纯。</t>
  </si>
  <si>
    <t>bureaucracy</t>
  </si>
  <si>
    <t>bureau-</t>
  </si>
  <si>
    <t>bureau- (办公室) + cracy (统治) -&gt; 通过办公室和繁琐程序进行的统治 -&gt; 官僚主义</t>
  </si>
  <si>
    <t>官僚主义</t>
  </si>
  <si>
    <t>/bjʊəˈrɒkrəsi/</t>
  </si>
  <si>
    <t>The company is trying to reduce its red tape and bureaucracy.</t>
  </si>
  <si>
    <t>公司正努力减少繁文缛节和官僚主义。</t>
  </si>
  <si>
    <t>冗长的办事程序就是典型的 bureaucracy。</t>
  </si>
  <si>
    <t>bureau 办公 cracy 治，官僚作风费时日。</t>
  </si>
  <si>
    <t>bureaucrat</t>
  </si>
  <si>
    <t>bureau- (办公室) + crat (统治者) -&gt; 在政府部门工作的官员 -&gt; 官僚</t>
  </si>
  <si>
    <t>官僚</t>
  </si>
  <si>
    <t>/ˈbjʊərəkræt/</t>
  </si>
  <si>
    <t>The project was delayed by a local bureaucrat.</t>
  </si>
  <si>
    <t>该项目被一名当地官员耽搁了。</t>
  </si>
  <si>
    <t>这位 bureaucrat 只会按章办事。</t>
  </si>
  <si>
    <t>办公 bureau 人用 crat，刻板官僚没商量。</t>
  </si>
  <si>
    <t>technocracy</t>
  </si>
  <si>
    <t>techno-</t>
  </si>
  <si>
    <t>techno- (技术) + cracy (统治) -&gt; 由技术专家主导的统治形式 -&gt; 技术统治</t>
  </si>
  <si>
    <t>技术专家统治</t>
  </si>
  <si>
    <t>/tekˈnɒkrəsi/</t>
  </si>
  <si>
    <t>Some argue that modern society is becoming a technocracy.</t>
  </si>
  <si>
    <t>有人认为现代社会正在变成技术统治的社会。</t>
  </si>
  <si>
    <t>在 technocracy 下，专家的话最有分量。</t>
  </si>
  <si>
    <t>techno 技术 cracy 治，专家治国讲素质。</t>
  </si>
  <si>
    <t>meritocracy</t>
  </si>
  <si>
    <t>merit-</t>
  </si>
  <si>
    <t>merit- (优点/功绩) + cracy (统治) -&gt; 根据能力和功绩来分配权力的制度 -&gt; 精英管理</t>
  </si>
  <si>
    <t>精英领导体制</t>
  </si>
  <si>
    <t>/ˌmerɪˈtɒkrəsi/</t>
  </si>
  <si>
    <t>A true meritocracy rewards hard work and talent.</t>
  </si>
  <si>
    <t>一个真正的精英体制会奖励勤奋和才华。</t>
  </si>
  <si>
    <t>在 meritocracy 中，有才能的人总能脱颖而出。</t>
  </si>
  <si>
    <t>merit 功绩 cracy 治，谁有本事谁统治。</t>
  </si>
  <si>
    <t>plutocracy</t>
  </si>
  <si>
    <t>pluto-</t>
  </si>
  <si>
    <t>pluto- (财富) + cracy (统治) -&gt; 由富人阶层掌控的政权 -&gt; 财阀政治</t>
  </si>
  <si>
    <t>财阀统治</t>
  </si>
  <si>
    <t>/pluːˈtɒkrəsi/</t>
  </si>
  <si>
    <t>The critics claimed the government had become a plutocracy.</t>
  </si>
  <si>
    <t>批评家们声称政府已变成了财阀统治。</t>
  </si>
  <si>
    <t>金钱在 plutocracy 这种体制下决定一切。</t>
  </si>
  <si>
    <t>pluto 财富 cracy 治，有钱有势掌权日。</t>
  </si>
  <si>
    <t>credit</t>
  </si>
  <si>
    <t>credit (信任) -&gt; 财务上的信任或荣誉的归属 -&gt; 信用/学分/归功于</t>
  </si>
  <si>
    <t>信用，学分</t>
  </si>
  <si>
    <t>/ˈkredɪt/</t>
  </si>
  <si>
    <t>The bank refused to give him further credit.</t>
  </si>
  <si>
    <t>银行拒绝再给他提供信用贷款。</t>
  </si>
  <si>
    <t>用你的 credit（信用）去买这台电脑。</t>
  </si>
  <si>
    <t>credit 信用好，学分拿不少。</t>
  </si>
  <si>
    <t>credible</t>
  </si>
  <si>
    <t>cred</t>
  </si>
  <si>
    <t>cred (相信) + -ible (能...的) -&gt; 能够被相信的 -&gt; 可信的</t>
  </si>
  <si>
    <t>可信的，可靠的</t>
  </si>
  <si>
    <t>/ˈkredəbl/</t>
  </si>
  <si>
    <t>The story he told was barely credible.</t>
  </si>
  <si>
    <t>他讲的故事几乎不可信。</t>
  </si>
  <si>
    <t>这是一个 credible（可信的）证人。</t>
  </si>
  <si>
    <t>能被相信的，credible 是对的。</t>
  </si>
  <si>
    <t>incredible</t>
  </si>
  <si>
    <t>in- (不) + cred (相信) + -ible (能...的) -&gt; 不能相信的 -&gt; 极好的/不可思议的</t>
  </si>
  <si>
    <t>不可思议的，惊人的</t>
  </si>
  <si>
    <t>/ɪnˈkredəbl/</t>
  </si>
  <si>
    <t>The view from the top is incredible.</t>
  </si>
  <si>
    <t>山顶的景色真是不可思议。</t>
  </si>
  <si>
    <t>他的进步真是 incredible（难以置信的）。</t>
  </si>
  <si>
    <t>in 前缀表否定，incredible 惊死人。</t>
  </si>
  <si>
    <t>credulous</t>
  </si>
  <si>
    <t>cred (相信) + -ul (连接符) + -ous (多...的) -&gt; 过于容易相信的 -&gt; 轻信的</t>
  </si>
  <si>
    <t>轻信的，易受骗的</t>
  </si>
  <si>
    <t>/ˈkredjələs/</t>
  </si>
  <si>
    <t>He is so credulous that he believes everything he reads.</t>
  </si>
  <si>
    <t>他太轻信了，书上写什么他就信什么。</t>
  </si>
  <si>
    <t>别做一个 credulous（轻信的）傻瓜。</t>
  </si>
  <si>
    <t>credulous 易轻信，容易被人骗进坑。</t>
  </si>
  <si>
    <t>credential</t>
  </si>
  <si>
    <t>cred (相信) + -ent (物/后缀) + -ial (名词后缀) -&gt; 让人相信你的东西 -&gt; 凭证/资格</t>
  </si>
  <si>
    <t>证件，凭据</t>
  </si>
  <si>
    <t>/krəˈdenʃl/</t>
  </si>
  <si>
    <t>She has the perfect credentials for the job.</t>
  </si>
  <si>
    <t>她具备做这份工作的完美资历。</t>
  </si>
  <si>
    <t>面试时带上你的 credential（资格证明）。</t>
  </si>
  <si>
    <t>credential 是凭证，证明能力最公正。</t>
  </si>
  <si>
    <t>credibility</t>
  </si>
  <si>
    <t>cred (相信) + -ibil (能...) + -ity (性质) -&gt; 能够被相信的属性 -&gt; 可信度</t>
  </si>
  <si>
    <t>可信度，信誉</t>
  </si>
  <si>
    <t>/ˌkredəˈbɪləti/</t>
  </si>
  <si>
    <t>The scandal damaged the government's credibility.</t>
  </si>
  <si>
    <t>丑闻损害了政府的可信度。</t>
  </si>
  <si>
    <t>撒谎会让你的 credibility（可信度）降低。</t>
  </si>
  <si>
    <t>credibility 叫信誉，诚信二字别抛弃。</t>
  </si>
  <si>
    <t>accredit</t>
  </si>
  <si>
    <t>ac- (去/加强) + credit (相信) -&gt; 给予官方的信任 -&gt; 委派/授权</t>
  </si>
  <si>
    <t>授权，官方认可</t>
  </si>
  <si>
    <t>/əˈkredɪt/</t>
  </si>
  <si>
    <t>The institution is accredited by the board.</t>
  </si>
  <si>
    <t>该机构获得了委员会的认可。</t>
  </si>
  <si>
    <t>这所学校被官方 accredit（授权认可）了。</t>
  </si>
  <si>
    <t>ac 来加强，accredit 官方奖。</t>
  </si>
  <si>
    <t>discredit</t>
  </si>
  <si>
    <t>dis- (不/除去) + credit (相信) -&gt; 除去信用 -&gt; 使失去名誉/怀疑</t>
  </si>
  <si>
    <t>使失去名誉，怀疑</t>
  </si>
  <si>
    <t>/dɪsˈkredɪt/</t>
  </si>
  <si>
    <t>The data has been largely discredited.</t>
  </si>
  <si>
    <t>这些数据在很大程度上已不可信。</t>
  </si>
  <si>
    <t>丑闻 discredit（败坏）了他的名声。</t>
  </si>
  <si>
    <t>dis 加 credit，名声扫地没荣誉。</t>
  </si>
  <si>
    <t>incredulous</t>
  </si>
  <si>
    <t>in- (不) + cred (相信) + -ul (连接) + -ous (多...的) -&gt; 不相信的特征 -&gt; 怀疑的</t>
  </si>
  <si>
    <t>怀疑的，不相信的</t>
  </si>
  <si>
    <t>/ɪnˈkredjələs/</t>
  </si>
  <si>
    <t>She gave me an incredulous look.</t>
  </si>
  <si>
    <t>她给了我一个怀疑的眼神。</t>
  </si>
  <si>
    <t>听到这个离谱的消息，他感到 incredulous（怀疑的）。</t>
  </si>
  <si>
    <t>incredulous 怀疑你，眼神充满不相信。</t>
  </si>
  <si>
    <t>creed</t>
  </si>
  <si>
    <t>creed (相信) -&gt; 一套被相信的原则 -&gt; 信条/纲领</t>
  </si>
  <si>
    <t>信条，教义</t>
  </si>
  <si>
    <t>/kriːd/</t>
  </si>
  <si>
    <t>Hard work is part of his creed.</t>
  </si>
  <si>
    <t>努力工作是他人生信条的一部分。</t>
  </si>
  <si>
    <t>遵循你内心的 creed（信条）。</t>
  </si>
  <si>
    <t>creed 是信条，指引人生不乱跑。</t>
  </si>
  <si>
    <t>current</t>
  </si>
  <si>
    <t>adj./n.</t>
  </si>
  <si>
    <t>curr</t>
  </si>
  <si>
    <t>curr (流) + -ent (形容词后缀) -&gt; 正在流动的 -&gt; 当前的</t>
  </si>
  <si>
    <t>当前的；水流</t>
  </si>
  <si>
    <t>/ˈkʌrənt/</t>
  </si>
  <si>
    <t>The boat was swept away by the strong current.</t>
  </si>
  <si>
    <t>船被强劲的水流冲走了。</t>
  </si>
  <si>
    <t>在这股 current 水流中，我们关注 current 当前的事态。</t>
  </si>
  <si>
    <t>当前水流 curr-ent，流动趋势记心间。</t>
  </si>
  <si>
    <t>currency</t>
  </si>
  <si>
    <t>curr (流) + -ency (名词后缀) -&gt; 处于流通状态的东西 -&gt; 货币</t>
  </si>
  <si>
    <t>货币；通用</t>
  </si>
  <si>
    <t>/ˈkʌrənsi/</t>
  </si>
  <si>
    <t>The dollar is a strong currency.</t>
  </si>
  <si>
    <t>美元是一种强势货币。</t>
  </si>
  <si>
    <t>货币 currency 就是在市场上不停流通 cur 的钱。</t>
  </si>
  <si>
    <t>流动的钱是 currency，货币政策要学习。</t>
  </si>
  <si>
    <t>occur</t>
  </si>
  <si>
    <t>oc-</t>
  </si>
  <si>
    <t>cur</t>
  </si>
  <si>
    <t>oc- (向/对) + cur (跑) -&gt; 跑向眼前 -&gt; 发生</t>
  </si>
  <si>
    <t>发生；想起</t>
  </si>
  <si>
    <t>/əˈkɜːr/</t>
  </si>
  <si>
    <t>It didn't occur to me to check the time.</t>
  </si>
  <si>
    <t>我没想起要查看时间。</t>
  </si>
  <si>
    <t>意外 occur 发生时，危险正向你跑 cur 过来。</t>
  </si>
  <si>
    <t>oc- 向前跑，发生 occur 没预兆。</t>
  </si>
  <si>
    <t>course</t>
  </si>
  <si>
    <t>cours</t>
  </si>
  <si>
    <t>cours (跑) + -e (后缀) -&gt; 跑的路径 -&gt; 过程/课程</t>
  </si>
  <si>
    <t>课程；过程；航向</t>
  </si>
  <si>
    <t>/kɔːrs/</t>
  </si>
  <si>
    <t>The plane changed its course.</t>
  </si>
  <si>
    <t>飞机改变了航向。</t>
  </si>
  <si>
    <t>这门 course 课程，是知识学习的 course 过程。</t>
  </si>
  <si>
    <t>跑过的路是 course，课程航向不迷失。</t>
  </si>
  <si>
    <t>excursion</t>
  </si>
  <si>
    <t>curs</t>
  </si>
  <si>
    <t>ex- (向外) + curs (跑) + -ion (名词后缀) -&gt; 跑到外面去玩 -&gt; 短途旅行</t>
  </si>
  <si>
    <t>远足；短途旅行</t>
  </si>
  <si>
    <t>/ɪkˈskɜːrʒn/</t>
  </si>
  <si>
    <t>They went on an excursion to the mountains.</t>
  </si>
  <si>
    <t>他们去山里短途旅行了。</t>
  </si>
  <si>
    <t>周末 ex 向外 curs 跑，去 excursion 远足真美好。</t>
  </si>
  <si>
    <t>ex 向外 curs 跑，短途旅行 excursion 好。</t>
  </si>
  <si>
    <t>cursor</t>
  </si>
  <si>
    <t>curs (跑) + -or (物后缀) -&gt; 在屏幕上跑的东西 -&gt; 光标</t>
  </si>
  <si>
    <t>光标</t>
  </si>
  <si>
    <t>/ˈkɜːrsər/</t>
  </si>
  <si>
    <t>Move the cursor to the top of the screen.</t>
  </si>
  <si>
    <t>把光标移动到屏幕顶端。</t>
  </si>
  <si>
    <t>屏幕上的 cursor 就像个跑者 curs，指哪跑哪。</t>
  </si>
  <si>
    <t>屏幕跑者是 cursor，指引位置不啰嗦。</t>
  </si>
  <si>
    <t>concur</t>
  </si>
  <si>
    <t>con- (共同) + cur (跑) -&gt; 跑到一起去了 -&gt; 同意/同时发生</t>
  </si>
  <si>
    <t>同意；同时发生</t>
  </si>
  <si>
    <t>/kənˈkɜːr/</t>
  </si>
  <si>
    <t>I strongly concur with your conclusions.</t>
  </si>
  <si>
    <t>我非常赞同你的结论。</t>
  </si>
  <si>
    <t>大家想法 con 一起 cur 跑，就是 concur 同意了。</t>
  </si>
  <si>
    <t>一起跑是 concur，大家都说没问题。</t>
  </si>
  <si>
    <t>precursor</t>
  </si>
  <si>
    <t>pre- (在...之前) + curs (跑) + -or (人) -&gt; 跑在前面的人 -&gt; 先驱/前兆</t>
  </si>
  <si>
    <t>先驱；前兆</t>
  </si>
  <si>
    <t>/ˌpriːˈkɜːrsər/</t>
  </si>
  <si>
    <t>A sore throat may be the precursor to a cold.</t>
  </si>
  <si>
    <t>嗓子疼可能是感冒的前兆。</t>
  </si>
  <si>
    <t>pre 跑在前面的 curs 人，就是 precursor 先驱。</t>
  </si>
  <si>
    <t>pre 在前 curs 跑，先驱前兆预报早。</t>
  </si>
  <si>
    <t>recursive</t>
  </si>
  <si>
    <t>re- (重新) + curs (跑) + -ive (形容词后缀) -&gt; 重新跑回来的 -&gt; 递归的/循环的</t>
  </si>
  <si>
    <t>递归的；循环的</t>
  </si>
  <si>
    <t>/rɪˈkɜːrsɪv/</t>
  </si>
  <si>
    <t>The function uses a recursive algorithm.</t>
  </si>
  <si>
    <t>这个函数使用了一种递归算法。</t>
  </si>
  <si>
    <t>程序 re 往回 curs 跑，这就是 recursive 递归。</t>
  </si>
  <si>
    <t>re 往回 curs 跑，循环递归没完没了。</t>
  </si>
  <si>
    <t>incur</t>
  </si>
  <si>
    <t>in- (入) + cur (跑) -&gt; 跑进(麻烦)里去 -&gt; 招致</t>
  </si>
  <si>
    <t>招致；遭受</t>
  </si>
  <si>
    <t>/ɪnˈkɜːr/</t>
  </si>
  <si>
    <t>You will incur additional costs if you are late.</t>
  </si>
  <si>
    <t>如果你迟到，你将承担额外费用。</t>
  </si>
  <si>
    <t>in 跑进 cur 债务里，就是 incur 招致损失。</t>
  </si>
  <si>
    <t>in 跑进去 incur，招致麻烦真受罪。</t>
  </si>
  <si>
    <t>discursive</t>
  </si>
  <si>
    <t>dis- (离开/散开) + curs (跑) + -ive (形容词后缀) -&gt; 跑散了的 -&gt; 离题的/散漫的</t>
  </si>
  <si>
    <t>离题的；散漫的</t>
  </si>
  <si>
    <t>/dɪˈskɜːrsɪv/</t>
  </si>
  <si>
    <t>The author's style is often discursive.</t>
  </si>
  <si>
    <t>作者的文风经常是漫谈式的。</t>
  </si>
  <si>
    <t>逻辑 dis 跑偏 curs 了，文章显得很 discursive 离题。</t>
  </si>
  <si>
    <t>dis 跑偏 curs 离题，说话散漫没逻辑。</t>
  </si>
  <si>
    <t>recurrent</t>
  </si>
  <si>
    <t>re- (再次) + curr (跑) + -ent (形容词后缀) -&gt; 再次跑出来的 -&gt; 复发的/周期性的</t>
  </si>
  <si>
    <t>复发的；周期性的</t>
  </si>
  <si>
    <t>/rɪˈkʌrənt/</t>
  </si>
  <si>
    <t>The patient has a recurrent fever.</t>
  </si>
  <si>
    <t>病人有周期性发热。</t>
  </si>
  <si>
    <t>病痛 re 再次 curr 跑出来，就是 recurrent 复发。</t>
  </si>
  <si>
    <t>re 再次 curr 跑，复发周期躲不了。</t>
  </si>
  <si>
    <t>combine</t>
  </si>
  <si>
    <t>com-</t>
  </si>
  <si>
    <t>bin</t>
  </si>
  <si>
    <t>com- (共同) + bin (二) + -e (后缀) -&gt; 将两个东西合在一起 -&gt; 结合</t>
  </si>
  <si>
    <t>结合，联合</t>
  </si>
  <si>
    <t>/kəmˈbaɪn/</t>
  </si>
  <si>
    <t>We should combine theory with practice.</t>
  </si>
  <si>
    <t>我们应该把理论与实践结合起来。</t>
  </si>
  <si>
    <t>想要 combine 两个部分，通常需要胶水来粘合。</t>
  </si>
  <si>
    <t>com一起，bin为二，二者合一叫结合。</t>
  </si>
  <si>
    <t>collect</t>
  </si>
  <si>
    <t>col-</t>
  </si>
  <si>
    <t>lect</t>
  </si>
  <si>
    <t>col- (一起) + lect (选/取) -&gt; 把选好的东西放到一起 -&gt; 收集</t>
  </si>
  <si>
    <t>收集，采集</t>
  </si>
  <si>
    <t>/kəˈlekt/</t>
  </si>
  <si>
    <t>The boy likes to collect stamps.</t>
  </si>
  <si>
    <t>这个男孩喜欢集邮。</t>
  </si>
  <si>
    <t>他去山上 collect 了一些漂亮的石头。</t>
  </si>
  <si>
    <t>col一起，lect是选，选到一块是收集。</t>
  </si>
  <si>
    <t>connect</t>
  </si>
  <si>
    <t>nect</t>
  </si>
  <si>
    <t>con- (一起) + nect (绑) -&gt; 绑在一起 -&gt; 连接</t>
  </si>
  <si>
    <t>连接，联系</t>
  </si>
  <si>
    <t>/kəˈnekt/</t>
  </si>
  <si>
    <t>Can you connect the printer to the computer?</t>
  </si>
  <si>
    <t>你能把打印机连接到电脑上吗？</t>
  </si>
  <si>
    <t>两条电线 connect 之后，灯就亮了。</t>
  </si>
  <si>
    <t>con一起，nect是绑，绑在一起是连接。</t>
  </si>
  <si>
    <t>conclude</t>
  </si>
  <si>
    <t>clud</t>
  </si>
  <si>
    <t>con- (加强) + clud (关/闭) + -e (后缀) -&gt; 事情全部关上收尾 -&gt; 得出结论</t>
  </si>
  <si>
    <t>推断出，结束</t>
  </si>
  <si>
    <t>/kənˈkluːd/</t>
  </si>
  <si>
    <t>What can you conclude from these facts?</t>
  </si>
  <si>
    <t>从这些事实中你能得出什么结论？</t>
  </si>
  <si>
    <t>在会议结束前，他 conclude 了几点核心意见。</t>
  </si>
  <si>
    <t>con加强，clud是关，最后关门下结论。</t>
  </si>
  <si>
    <t>confirm</t>
  </si>
  <si>
    <t>firm</t>
  </si>
  <si>
    <t>con- (加强) + firm (坚定) -&gt; 使其变得非常坚定 -&gt; 确认</t>
  </si>
  <si>
    <t>确认，证实</t>
  </si>
  <si>
    <t>/kənˈfɜːrm/</t>
  </si>
  <si>
    <t>Please call to confirm your reservation.</t>
  </si>
  <si>
    <t>请打电话确认你的预订。</t>
  </si>
  <si>
    <t>我需要再一次 confirm 你的身份信息。</t>
  </si>
  <si>
    <t>con加强，firm坚定，坚定不移是确认。</t>
  </si>
  <si>
    <t>cooperate</t>
  </si>
  <si>
    <t>co-</t>
  </si>
  <si>
    <t>oper</t>
  </si>
  <si>
    <t>co- (一起) + oper (工作) + -ate (动词后缀) -&gt; 大家一起工作 -&gt; 合作</t>
  </si>
  <si>
    <t>合作，协作</t>
  </si>
  <si>
    <t>/koʊˈɑːpəreɪt/</t>
  </si>
  <si>
    <t>We must cooperate with each other.</t>
  </si>
  <si>
    <t>我们必须互相合作。</t>
  </si>
  <si>
    <t>两人一起 cooperate 才能完成这个大项目。</t>
  </si>
  <si>
    <t>co一起，oper干活，一起干活叫合作。</t>
  </si>
  <si>
    <t>correct</t>
  </si>
  <si>
    <t>adj./v.</t>
  </si>
  <si>
    <t>cor-</t>
  </si>
  <si>
    <t>rect</t>
  </si>
  <si>
    <t>cor- (加强) + rect (正/直) -&gt; 使之完全正直 -&gt; 正确的</t>
  </si>
  <si>
    <t>正确的，改正</t>
  </si>
  <si>
    <t>/kəˈrekt/</t>
  </si>
  <si>
    <t>Is this the correct answer?</t>
  </si>
  <si>
    <t>这是正确答案吗？</t>
  </si>
  <si>
    <t>请老师 correct 一下我的作业错误。</t>
  </si>
  <si>
    <t>cor加强，rect是直，一板一眼真正确。</t>
  </si>
  <si>
    <t>construct</t>
  </si>
  <si>
    <t>struct</t>
  </si>
  <si>
    <t>con- (一起) + struct (建立) -&gt; 把材料堆在一起建立 -&gt; 建造</t>
  </si>
  <si>
    <t>建造，构成</t>
  </si>
  <si>
    <t>/kənˈstrʌkt/</t>
  </si>
  <si>
    <t>They are planning to construct a new bridge.</t>
  </si>
  <si>
    <t>他们计划建造一座新桥。</t>
  </si>
  <si>
    <t>工人们正在忙着 construct 那座大楼。</t>
  </si>
  <si>
    <t>con一起，struct建，众人齐心建大楼。</t>
  </si>
  <si>
    <t>compare</t>
  </si>
  <si>
    <t>par</t>
  </si>
  <si>
    <t>com- (一起) + par (平等) + -e (后缀) -&gt; 把两个平等的放在一起看 -&gt; 比较</t>
  </si>
  <si>
    <t>比较，对比</t>
  </si>
  <si>
    <t>/kəmˈper/</t>
  </si>
  <si>
    <t>Don't compare me with others.</t>
  </si>
  <si>
    <t>不要拿我和别人比。</t>
  </si>
  <si>
    <t>通过 compare 这两件衣服，我决定买这件。</t>
  </si>
  <si>
    <t>com一起，par对等，放起比比谁更好。</t>
  </si>
  <si>
    <t>compose</t>
  </si>
  <si>
    <t>pos</t>
  </si>
  <si>
    <t>com- (一起) + pos (放) + -e (后缀) -&gt; 把零件/音符放在一起 -&gt; 组成/作曲</t>
  </si>
  <si>
    <t>组成，写作，作曲</t>
  </si>
  <si>
    <t>/kəmˈpoʊz/</t>
  </si>
  <si>
    <t>Water is composed of hydrogen and oxygen.</t>
  </si>
  <si>
    <t>水由氢和氧组成。</t>
  </si>
  <si>
    <t>他用了一晚上的时间 compose 了一首新歌。</t>
  </si>
  <si>
    <t>com一起，pos是放，放在一起是组成。</t>
  </si>
  <si>
    <t>contradict</t>
  </si>
  <si>
    <t>contra-</t>
  </si>
  <si>
    <t>contra- (相反) + dict (说) -&gt; 说出相反的话 -&gt; 反驳</t>
  </si>
  <si>
    <t>反驳，否定</t>
  </si>
  <si>
    <t>/ˌkɒntrəˈdɪkt/</t>
  </si>
  <si>
    <t>The witness's statement contradicts the evidence.</t>
  </si>
  <si>
    <t>证人的陈述与证据相矛盾。</t>
  </si>
  <si>
    <t>他总是喜欢 contradict（反驳）别人的意见，显得很不友好。</t>
  </si>
  <si>
    <t>contra相反dict说，反驳他人没法说。</t>
  </si>
  <si>
    <t>contrary</t>
  </si>
  <si>
    <t>contra- (相反) + -ary (形容词后缀) -&gt; 处于相反位置的 -&gt; 相反的</t>
  </si>
  <si>
    <t>相反的</t>
  </si>
  <si>
    <t>/ˈkɒntrəri/</t>
  </si>
  <si>
    <t>Contrary to expectations, the film was a great success.</t>
  </si>
  <si>
    <t>与预期相反，那部电影获得了巨大的成功。</t>
  </si>
  <si>
    <t>Contrary（相反的）结果让大家都很吃惊。</t>
  </si>
  <si>
    <t>contra相反ary形，相反方向要记清。</t>
  </si>
  <si>
    <t>contrast</t>
  </si>
  <si>
    <t>st</t>
  </si>
  <si>
    <t>contra- (相反) + st (站立) -&gt; 站在对立面观察 -&gt; 对比</t>
  </si>
  <si>
    <t>对比，差别</t>
  </si>
  <si>
    <t>/ˈkɒntrɑːst/</t>
  </si>
  <si>
    <t>There is a sharp contrast between the two styles.</t>
  </si>
  <si>
    <t>这两种风格之间存在鲜明的对比。</t>
  </si>
  <si>
    <t>通过 contrast（对比），我们能发现细微的差别。</t>
  </si>
  <si>
    <t>contra相对st站，对比差异在那站。</t>
  </si>
  <si>
    <t>counterpart</t>
  </si>
  <si>
    <t>counter-</t>
  </si>
  <si>
    <t>part</t>
  </si>
  <si>
    <t>counter- (相对) + part (部分) -&gt; 处于相对位置的部分 -&gt; 对应的人或物</t>
  </si>
  <si>
    <t>对应的人或物</t>
  </si>
  <si>
    <t>/ˈkaʊntəpɑːt/</t>
  </si>
  <si>
    <t>The foreign minister met his Chinese counterpart in Beijing.</t>
  </si>
  <si>
    <t>外交部长在北京会见了他的中国同行。</t>
  </si>
  <si>
    <t>这位经理正在和他的 counterpart（对应职位的同行）谈生意。</t>
  </si>
  <si>
    <t>counter相对part分，对应之人要认分。</t>
  </si>
  <si>
    <t>counteract</t>
  </si>
  <si>
    <t>act</t>
  </si>
  <si>
    <t>counter- (反向) + act (行动) -&gt; 反方向产生作用 -&gt; 抵消</t>
  </si>
  <si>
    <t>抵消，阻碍</t>
  </si>
  <si>
    <t>/ˌkaʊntərˈækt/</t>
  </si>
  <si>
    <t>This medicine will counteract the effects of the poison.</t>
  </si>
  <si>
    <t>这种药会抵消毒药的作用。</t>
  </si>
  <si>
    <t>新政策旨在 counteract（抵消）经济下滑的影响。</t>
  </si>
  <si>
    <t>counter反向act动，抵消作用显神通。</t>
  </si>
  <si>
    <t>counterattack</t>
  </si>
  <si>
    <t>attack</t>
  </si>
  <si>
    <t>counter- (反向) + attack (进攻) -&gt; 受到进攻后反向进攻 -&gt; 反击</t>
  </si>
  <si>
    <t>反击</t>
  </si>
  <si>
    <t>/ˈkaʊntərətæk/</t>
  </si>
  <si>
    <t>The army launched a counterattack at dawn.</t>
  </si>
  <si>
    <t>军队在黎明时分发起了反击。</t>
  </si>
  <si>
    <t>遭到质疑后，他立即发动了 counterattack（反击）。</t>
  </si>
  <si>
    <t>counter反向attack攻，反击制胜显威风。</t>
  </si>
  <si>
    <t>controversial</t>
  </si>
  <si>
    <t>vers</t>
  </si>
  <si>
    <t>contra- (相反) + vers (转) + -ial (形容词后缀) -&gt; 观点转向相对面的 -&gt; 有争议的</t>
  </si>
  <si>
    <t>有争议的</t>
  </si>
  <si>
    <t>/ˌkɒntrəˈvɜːʃl/</t>
  </si>
  <si>
    <t>The new law is highly controversial.</t>
  </si>
  <si>
    <t>这项新法律极具争议。</t>
  </si>
  <si>
    <t>这是一个很 controversial（有争议的）话题，大家都各执一词。</t>
  </si>
  <si>
    <t>contra相反vers转，争议不断反向转。</t>
  </si>
  <si>
    <t>encounter</t>
  </si>
  <si>
    <t>counter</t>
  </si>
  <si>
    <t>en- (使/进入) + counter (相对/面对) -&gt; 使双方进入面对面状态 -&gt; 遭遇</t>
  </si>
  <si>
    <t>遇到，遭遇</t>
  </si>
  <si>
    <t>/ɪnˈkaʊntə(r)/</t>
  </si>
  <si>
    <t>We encountered some difficulties during the project.</t>
  </si>
  <si>
    <t>我们在项目过程中遇到了一些困难。</t>
  </si>
  <si>
    <t>我从未想过会在街上 encounter（偶然遇到）老同学。</t>
  </si>
  <si>
    <t>en使进入counter面，偶然遭遇在对面。</t>
  </si>
  <si>
    <t>counterfeit</t>
  </si>
  <si>
    <t>feit</t>
  </si>
  <si>
    <t>counter- (相反) + feit (制作) -&gt; 制作得与原件相对/伪造 -&gt; 伪造的</t>
  </si>
  <si>
    <t>伪造的，假冒的</t>
  </si>
  <si>
    <t>/ˈkaʊntəfɪt/</t>
  </si>
  <si>
    <t>He was arrested for passing counterfeit notes.</t>
  </si>
  <si>
    <t>他因使用伪钞而被捕。</t>
  </si>
  <si>
    <t>这些 counterfeit（伪造的）名牌包在市场上随处可见。</t>
  </si>
  <si>
    <t>counter相反feit做，伪造假货错错错。</t>
  </si>
  <si>
    <t>contraception</t>
  </si>
  <si>
    <t>cept</t>
  </si>
  <si>
    <t>contra- (反对/防止) + cept (拿/受孕) + -ion (名词后缀) -&gt; 防止受孕 -&gt; 避孕</t>
  </si>
  <si>
    <t>避孕</t>
  </si>
  <si>
    <t>/ˌkɒntrəˈsepʃn/</t>
  </si>
  <si>
    <t>They discussed various methods of contraception.</t>
  </si>
  <si>
    <t>他们讨论了各种避孕方法。</t>
  </si>
  <si>
    <t>Contraception（避孕）是计划生育的重要组成部分。</t>
  </si>
  <si>
    <t>contra反对cept拿，避孕科学顶呱呱。</t>
  </si>
  <si>
    <t>cosmos</t>
  </si>
  <si>
    <t>cosm</t>
  </si>
  <si>
    <t>cosm(宇宙) + -os(名词后缀) -&gt; 作为一个有序整体的万物 -&gt; 宇宙</t>
  </si>
  <si>
    <t>宇宙</t>
  </si>
  <si>
    <t>/ˈkɒzmɒs/</t>
  </si>
  <si>
    <t>The cosmos is a vast and mysterious place.</t>
  </si>
  <si>
    <t>宇宙是一个巨大而神秘的地方。</t>
  </si>
  <si>
    <t>整个 cosmos（宇宙）井然有序。</t>
  </si>
  <si>
    <t>cosm是宇宙，加上os变名词。</t>
  </si>
  <si>
    <t>cosmic</t>
  </si>
  <si>
    <t>cosm(宇宙) + -ic(形容词后缀) -&gt; 关于宇宙的 -&gt; 宇宙的</t>
  </si>
  <si>
    <t>宇宙的，巨大的</t>
  </si>
  <si>
    <t>/ˈkɒzmɪk/</t>
  </si>
  <si>
    <t>The Earth is bombarded by cosmic rays.</t>
  </si>
  <si>
    <t>地球受到宇宙射线的轰击。</t>
  </si>
  <si>
    <t>巨大的 cosmic（宇宙的）力量无法阻挡。</t>
  </si>
  <si>
    <t>cosm是宇宙，ic结尾形容词。</t>
  </si>
  <si>
    <t>cosmology</t>
  </si>
  <si>
    <t>cosmo</t>
  </si>
  <si>
    <t>cosmo(宇宙) + -logy(学科) -&gt; 研究宇宙的学问 -&gt; 宇宙学</t>
  </si>
  <si>
    <t>宇宙学</t>
  </si>
  <si>
    <t>/kɒzˈmɒlədʒi/</t>
  </si>
  <si>
    <t>He is a professor of cosmology.</t>
  </si>
  <si>
    <t>他是一位宇宙学教授。</t>
  </si>
  <si>
    <t>学习 cosmology（宇宙学）可以了解起源。</t>
  </si>
  <si>
    <t>宇宙加上logy学，成了宇宙学。</t>
  </si>
  <si>
    <t>cosmopolitan</t>
  </si>
  <si>
    <t>polit</t>
  </si>
  <si>
    <t>cosmo(世界) + polit(城市) + -an(形容词后缀) -&gt; 以整个世界作为城市的 -&gt; 国际化的</t>
  </si>
  <si>
    <t>世界性的，国际化的</t>
  </si>
  <si>
    <t>/ˌkɒzməˈpɒlɪtən/</t>
  </si>
  <si>
    <t>New York is a very cosmopolitan city.</t>
  </si>
  <si>
    <t>纽约是一个非常国际化的城市。</t>
  </si>
  <si>
    <t>他在那个 cosmopolitan（大都市）住了很久。</t>
  </si>
  <si>
    <t>世界城市加an，国际范儿不一般。</t>
  </si>
  <si>
    <t>cosmonaut</t>
  </si>
  <si>
    <t>naut</t>
  </si>
  <si>
    <t>cosmo(宇宙) + naut(船员) -&gt; 在宇宙中航行的人 -&gt; 宇航员</t>
  </si>
  <si>
    <t>宇航员</t>
  </si>
  <si>
    <t>/ˈkɒzmənɔːt/</t>
  </si>
  <si>
    <t>The cosmonaut safely returned to Earth.</t>
  </si>
  <si>
    <t>宇航员安全回到了地球。</t>
  </si>
  <si>
    <t>那位 cosmonaut（宇航员）执行了秘密任务。</t>
  </si>
  <si>
    <t>宇宙航行naut，就是宇航员。</t>
  </si>
  <si>
    <t>microcosm</t>
  </si>
  <si>
    <t>micro-</t>
  </si>
  <si>
    <t>micro-(小的) + cosm(世界) -&gt; 小的世界 -&gt; 微观世界</t>
  </si>
  <si>
    <t>微观世界，缩影</t>
  </si>
  <si>
    <t>/ˈmaɪkrəʊkɒzəm/</t>
  </si>
  <si>
    <t>The village is a microcosm of the whole country.</t>
  </si>
  <si>
    <t>这个村庄是整个国家的缩影。</t>
  </si>
  <si>
    <t>这间教室就是社会的一个 microcosm（缩影）。</t>
  </si>
  <si>
    <t>micro小，cosm世界，就是微观界。</t>
  </si>
  <si>
    <t>macrocosm</t>
  </si>
  <si>
    <t>macro-</t>
  </si>
  <si>
    <t>macro-(大的) + cosm(世界) -&gt; 大的世界 -&gt; 宏观世界</t>
  </si>
  <si>
    <t>宏观世界，大宇宙</t>
  </si>
  <si>
    <t>/ˈmækrəʊkɒzəm/</t>
  </si>
  <si>
    <t>The macrocosm refers to the entire universe.</t>
  </si>
  <si>
    <t>宏观世界是指整个宇宙。</t>
  </si>
  <si>
    <t>人类在 macrocosm（宏观宇宙）中微不足道。</t>
  </si>
  <si>
    <t>macro大，cosm世界，宏观世界在眼前。</t>
  </si>
  <si>
    <t>cosmetic</t>
  </si>
  <si>
    <t>cosm(秩序/装饰) + -etic(形容词后缀) -&gt; 使有秩序的、装饰容貌的 -&gt; 化妆品</t>
  </si>
  <si>
    <t>化妆品，美容的</t>
  </si>
  <si>
    <t>/kɒzˈmetɪk/</t>
  </si>
  <si>
    <t>She uses natural cosmetic products.</t>
  </si>
  <si>
    <t>她使用天然的化妆品。</t>
  </si>
  <si>
    <t>她每天早上都要涂 cosmetic（化妆品）。</t>
  </si>
  <si>
    <t>cosm装饰变etic，变美全靠化妆品。</t>
  </si>
  <si>
    <t>cosmetology</t>
  </si>
  <si>
    <t>cosmet</t>
  </si>
  <si>
    <t>cosmet(装饰/美容) + -ology(学科) -&gt; 关于装饰容貌的学问 -&gt; 美容学</t>
  </si>
  <si>
    <t>美容学</t>
  </si>
  <si>
    <t>/ˌkɒzmɪˈtɒlədʒi/</t>
  </si>
  <si>
    <t>She decided to study cosmetology in vocational school.</t>
  </si>
  <si>
    <t>她决定在职业学校学习美容学。</t>
  </si>
  <si>
    <t>他在技校修读 cosmetology（美容学）。</t>
  </si>
  <si>
    <t>美容加上logy，学得美容好手艺。</t>
  </si>
  <si>
    <t>cosmography</t>
  </si>
  <si>
    <t>cosmo(宇宙) + -graphy(描绘/志) -&gt; 描绘宇宙规律的志书 -&gt; 宇宙志</t>
  </si>
  <si>
    <t>宇宙志，宇宙说明学</t>
  </si>
  <si>
    <t>/kɒzˈmɒɡrəfi/</t>
  </si>
  <si>
    <t>Cosmography maps the general features of the universe.</t>
  </si>
  <si>
    <t>宇宙志描绘了宇宙的一般特征。</t>
  </si>
  <si>
    <t>这本关于 cosmography（宇宙志）的书很难读。</t>
  </si>
  <si>
    <t>宇宙配上graphy画，宇宙全貌在纸上。</t>
  </si>
  <si>
    <t>common</t>
  </si>
  <si>
    <t>common(共同的) -&gt; 属于大众的 -&gt; 共同的</t>
  </si>
  <si>
    <t>共同的，普通的</t>
  </si>
  <si>
    <t>/ˈkɒmən/</t>
  </si>
  <si>
    <t>We share a common goal of protecting the environment.</t>
  </si>
  <si>
    <t>我们有着保护环境的共同目标。</t>
  </si>
  <si>
    <t>这件衣服太 common 了，没有一点个性的 common sense（常识）。</t>
  </si>
  <si>
    <t>大家都有叫common，普通寻常最常见。</t>
  </si>
  <si>
    <t>community</t>
  </si>
  <si>
    <t>commun</t>
  </si>
  <si>
    <t>commun(共同的) + -ity(性质/状态) -&gt; 共同生活的状态/群体 -&gt; 社区</t>
  </si>
  <si>
    <t>社区，社会，团体</t>
  </si>
  <si>
    <t>/kəˈmjuːnəti/</t>
  </si>
  <si>
    <t>The local community worked together to build the park.</t>
  </si>
  <si>
    <t>当地社区齐心协力建造了这个公园。</t>
  </si>
  <si>
    <t>住在 community 里，我们要有 community spirit（社区精神）。</t>
  </si>
  <si>
    <t>大家同处一city，合在一起叫community。</t>
  </si>
  <si>
    <t>communicate</t>
  </si>
  <si>
    <t>commun(共同的) + -icate(动词后缀) -&gt; 使信息被大家共有 -&gt; 交流</t>
  </si>
  <si>
    <t>交流，沟通，通讯</t>
  </si>
  <si>
    <t>/kəˈmjuːnɪkeɪt/</t>
  </si>
  <si>
    <t>They communicate with each other primarily through email.</t>
  </si>
  <si>
    <t>他们主要通过电子邮件互相交流。</t>
  </si>
  <si>
    <t>如果你不 communicate，别人怎么能了解你的 communicate needs（交流需求）？</t>
  </si>
  <si>
    <t>想法共有要口述，communicate 忙沟通。</t>
  </si>
  <si>
    <t>communication</t>
  </si>
  <si>
    <t>-ic-</t>
  </si>
  <si>
    <t>commun(共同的) + -ic-(连接词) + -ation(名词后缀) -&gt; 交流的行为 -&gt; 通讯</t>
  </si>
  <si>
    <t>通讯，交流</t>
  </si>
  <si>
    <t>/kəˌmjuːnɪˈkeɪʃn/</t>
  </si>
  <si>
    <t>Good communication is vital in any relationship.</t>
  </si>
  <si>
    <t>良好的沟通在任何关系中都至关重要。</t>
  </si>
  <si>
    <t>现代 communication 方式很多，但面对面的 communication 依然重要。</t>
  </si>
  <si>
    <t>信息互换ion，communication 是通讯。</t>
  </si>
  <si>
    <t>communicative</t>
  </si>
  <si>
    <t>commun(共同的) + -ic-(连接词) + -ative(形容词后缀) -&gt; 倾向于分享信息的 -&gt; 健谈的</t>
  </si>
  <si>
    <t>爱说话的，交际的</t>
  </si>
  <si>
    <t>/kəˈmjuːnɪkətɪv/</t>
  </si>
  <si>
    <t>He is a very communicative person who makes friends easily.</t>
  </si>
  <si>
    <t>他是一个非常善于交际的人，很容易交到朋友。</t>
  </si>
  <si>
    <t>孩子变得很 communicative，愿意分享学校里的 communicative activities（交际活动）。</t>
  </si>
  <si>
    <t>想要大家都共有，ative 结尾善交际。</t>
  </si>
  <si>
    <t>communal</t>
  </si>
  <si>
    <t>commun(共同的) + -al(形容词后缀) -&gt; 公共的 -&gt; 公共的</t>
  </si>
  <si>
    <t>公共的，公用的</t>
  </si>
  <si>
    <t>/kəˈmjuːnl/</t>
  </si>
  <si>
    <t>The house has a communal kitchen and bathroom.</t>
  </si>
  <si>
    <t>这栋房子有公用的厨房和浴室。</t>
  </si>
  <si>
    <t>我们在 communal garden（公共花园）里体验 communal living（集体生活）。</t>
  </si>
  <si>
    <t>大家共用不是私，communal 就是公用词。</t>
  </si>
  <si>
    <t>communism</t>
  </si>
  <si>
    <t>commun(共同的) + -ism(主义) -&gt; 财产共有的学说 -&gt; 共产主义</t>
  </si>
  <si>
    <t>共产主义</t>
  </si>
  <si>
    <t>/ˈkɒmjənɪzəm/</t>
  </si>
  <si>
    <t>The principles of communism emphasize collective ownership.</t>
  </si>
  <si>
    <t>共产主义原则强调集体所有制。</t>
  </si>
  <si>
    <t>追求 communism 理想的人，相信 communism society（共产主义社会）没有剥削。</t>
  </si>
  <si>
    <t>共有思想变成主义，communism 记心里。</t>
  </si>
  <si>
    <t>communion</t>
  </si>
  <si>
    <t>commun(共同的) + -ion(名词后缀) -&gt; 情感共有的状态 -&gt; 交流/圣餐</t>
  </si>
  <si>
    <t>交流，圣餐</t>
  </si>
  <si>
    <t>/kəˈmjuːniən/</t>
  </si>
  <si>
    <t>The poet felt a mystical communion with nature.</t>
  </si>
  <si>
    <t>诗人感到与大自然有一种神秘的交流。</t>
  </si>
  <si>
    <t>在宗教仪式中，他们进行 communion 并感受心灵的 communion（感应）。</t>
  </si>
  <si>
    <t>深度交流圣餐礼，communion 是心灵契合。</t>
  </si>
  <si>
    <t>excommunicate</t>
  </si>
  <si>
    <t>ex-(出去) + commun(共同/公共) + -icate(动词) -&gt; 赶出共同体之外 -&gt; 逐出教会</t>
  </si>
  <si>
    <t>逐出教会</t>
  </si>
  <si>
    <t>/ˌekskəˈmjuːnɪkeɪt/</t>
  </si>
  <si>
    <t>He was excommunicated from the church for his radical beliefs.</t>
  </si>
  <si>
    <t>他因激进的信仰被逐出了教会。</t>
  </si>
  <si>
    <t>他被 excommunicate 之后，再也无法参加 community 里的活动了。</t>
  </si>
  <si>
    <t>ex 向外赶出去，不再共享逐出你。</t>
  </si>
  <si>
    <t>commonwealth</t>
  </si>
  <si>
    <t>wealth</t>
  </si>
  <si>
    <t>common(共同的) + wealth(财富/福利) -&gt; 共同的福利 -&gt; 联邦/共和国</t>
  </si>
  <si>
    <t>联邦，共和国</t>
  </si>
  <si>
    <t>/ˈkɒmənwelθ/</t>
  </si>
  <si>
    <t>Canada is a member of the Commonwealth.</t>
  </si>
  <si>
    <t>加拿大是英联邦的成员国。</t>
  </si>
  <si>
    <t>这个 commonwealth（联邦）的宗旨是促进 common wealth（共同繁荣）。</t>
  </si>
  <si>
    <t>共同财富为联邦，commonwealth 连八方。</t>
  </si>
  <si>
    <t>decline</t>
  </si>
  <si>
    <t>cline</t>
  </si>
  <si>
    <t>de- (向下) + cline (倾斜) -&gt; 往下斜 -&gt; 衰落/拒绝</t>
  </si>
  <si>
    <t>拒绝；下降</t>
  </si>
  <si>
    <t>/dɪˈklaɪn/</t>
  </si>
  <si>
    <t>The company's profits started to decline after the crisis.</t>
  </si>
  <si>
    <t>危机发生后，公司的利润开始下降。</t>
  </si>
  <si>
    <t>他 decline 了一个向下 decline 的坡度邀请。</t>
  </si>
  <si>
    <t>de 向下，cline 倾斜，拒绝邀请，质量下跌。</t>
  </si>
  <si>
    <t>incline</t>
  </si>
  <si>
    <t>in- (进入/向内) + cline (倾斜) -&gt; 心向内歪斜 -&gt; 倾向于</t>
  </si>
  <si>
    <t>（使）倾向；斜坡</t>
  </si>
  <si>
    <t>/ɪnˈklaɪn/</t>
  </si>
  <si>
    <t>I incline to the view that peace can be achieved.</t>
  </si>
  <si>
    <t>我倾向于认为和平是可以实现的。</t>
  </si>
  <si>
    <t>我对这门 incline（斜坡）路段的 incline（倾向）是非常明显的。</t>
  </si>
  <si>
    <t>in 向内，cline 倾向，内心深处，有所向往。</t>
  </si>
  <si>
    <t>recline</t>
  </si>
  <si>
    <t>re- (向后) + cline (倾斜) -&gt; 身体向后倾斜 -&gt; 斜靠</t>
  </si>
  <si>
    <t>斜倚；靠在</t>
  </si>
  <si>
    <t>/rɪˈklaɪn/</t>
  </si>
  <si>
    <t>She reclined on the sofa and fell asleep.</t>
  </si>
  <si>
    <t>她靠在沙发上睡着了。</t>
  </si>
  <si>
    <t>累了就 re- 向后 recline 在沙发上。</t>
  </si>
  <si>
    <t>re 向后，cline 倾斜，仰卧斜靠，悠闲歇歇。</t>
  </si>
  <si>
    <t>clinic</t>
  </si>
  <si>
    <t>clin</t>
  </si>
  <si>
    <t>clin (弯曲/卧床) + -ic (名词后缀) -&gt; 供卧床病人治疗的地方 -&gt; 诊所</t>
  </si>
  <si>
    <t>诊所；门诊所</t>
  </si>
  <si>
    <t>/ˈklɪnɪk/</t>
  </si>
  <si>
    <t>The local clinic offers free vaccinations.</t>
  </si>
  <si>
    <t>当地诊所提供免费疫苗接种。</t>
  </si>
  <si>
    <t>在 clinic 里的病人都 clin 躺在床上。</t>
  </si>
  <si>
    <t>clin 躺下，-ic 名词，小小诊所，救治人命。</t>
  </si>
  <si>
    <t>clinical</t>
  </si>
  <si>
    <t>clin (卧床) + -ic (后缀) + -al (形容词后缀) -&gt; 与临床/诊所相关的 -&gt; 临床的/冷静的</t>
  </si>
  <si>
    <t>临床的；冷静客观的</t>
  </si>
  <si>
    <t>/ˈklɪnɪkl/</t>
  </si>
  <si>
    <t>Clinical trials are necessary before a drug is released.</t>
  </si>
  <si>
    <t>药品上市前必须进行临床试验。</t>
  </si>
  <si>
    <t>这个临床 clinical 实验需要非常冷静 clinical 的态度。</t>
  </si>
  <si>
    <t>clin 临床，-al 性质，科学实验，冷静理智。</t>
  </si>
  <si>
    <t>inclination</t>
  </si>
  <si>
    <t>in- (向内) + clin (倾斜) + -ation (名词后缀) -&gt; 倾向的状态 -&gt; 意愿/爱好</t>
  </si>
  <si>
    <t>倾向；意愿</t>
  </si>
  <si>
    <t>/ˌɪnklɪˈneɪʃn/</t>
  </si>
  <si>
    <t>He has an inclination towards music.</t>
  </si>
  <si>
    <t>他有音乐方面的天赋和倾向。</t>
  </si>
  <si>
    <t>每个人都有自己的 inclination 和独特的 inclination（倾斜角）。</t>
  </si>
  <si>
    <t>in 向里，clin 倾斜，ation 名词，意愿强烈。</t>
  </si>
  <si>
    <t>proclivity</t>
  </si>
  <si>
    <t>cliv</t>
  </si>
  <si>
    <t>pro- (向前) + cliv (倾斜) + -ity (名词后缀) -&gt; 总想向前倾斜的本性 -&gt; 癖好/倾向</t>
  </si>
  <si>
    <t>癖好；倾向</t>
  </si>
  <si>
    <t>/prəˈklɪvəti/</t>
  </si>
  <si>
    <t>He has a proclivity for getting into trouble.</t>
  </si>
  <si>
    <t>他有惹麻烦的癖好。</t>
  </si>
  <si>
    <t>他有一种 pro- 向前发展麻烦的 proclivity。</t>
  </si>
  <si>
    <t>pro 向前，cliv 倾斜，癖好习惯，难以改变。</t>
  </si>
  <si>
    <t>disincline</t>
  </si>
  <si>
    <t>dis- (不) + in- (向内) + cline (倾斜) -&gt; 不想向内靠拢 -&gt; 使不愿</t>
  </si>
  <si>
    <t>使不愿；使产生厌恶</t>
  </si>
  <si>
    <t>/ˌdɪsɪnˈklaɪn/</t>
  </si>
  <si>
    <t>The bad weather disinclined us to go out.</t>
  </si>
  <si>
    <t>糟糕的天气使我们不想出门。</t>
  </si>
  <si>
    <t>噪音 disincline 了我想要读书的 inclination。</t>
  </si>
  <si>
    <t>dis 否定，incline 愿意，不想去做，产生距离。</t>
  </si>
  <si>
    <t>acclivity</t>
  </si>
  <si>
    <t>ac- (加强/向) + cliv (倾斜) + -ity (名词后缀) -&gt; 向上的倾斜 -&gt; 上坡</t>
  </si>
  <si>
    <t>向上的斜坡</t>
  </si>
  <si>
    <t>/əˈklɪvəti/</t>
  </si>
  <si>
    <t>The cyclists struggled with the steep acclivity.</t>
  </si>
  <si>
    <t>骑自行车的人在陡峭的上坡路上挣扎。</t>
  </si>
  <si>
    <t>向上攀登 acclivity 需要很多 ac- 努力。</t>
  </si>
  <si>
    <t>ac 加强，cliv 倾斜，上坡艰难，气喘吁吁。</t>
  </si>
  <si>
    <t>declivity</t>
  </si>
  <si>
    <t>de- (向下) + cliv (倾斜) + -ity (名词后缀) -&gt; 向下的倾斜 -&gt; 下坡</t>
  </si>
  <si>
    <t>向下的斜坡</t>
  </si>
  <si>
    <t>/dɪˈklɪvəti/</t>
  </si>
  <si>
    <t>The house was built on a slight declivity.</t>
  </si>
  <si>
    <t>那座房子建在一个微小的下坡段上。</t>
  </si>
  <si>
    <t>滑板在 declivity 上顺着 de- 向下的势头冲了下去。</t>
  </si>
  <si>
    <t>de 向下，cliv 倾斜，顺流而下，斜坡倾侧。</t>
  </si>
  <si>
    <t>declination</t>
  </si>
  <si>
    <t>de- (偏离/向下) + clin (倾斜) + -ation (名词后缀) -&gt; 偏离的角度 -&gt; 倾角/衰败</t>
  </si>
  <si>
    <t>倾斜；衰败；偏差</t>
  </si>
  <si>
    <t>/ˌdeklɪˈneɪʃn/</t>
  </si>
  <si>
    <t>The magnetic declination varies from place to place.</t>
  </si>
  <si>
    <t>磁偏角随地点不同而变化。</t>
  </si>
  <si>
    <t>罗盘指出的 declination 说明磁场偏离了方向。</t>
  </si>
  <si>
    <t>de 偏离，clin 倾斜，科学测量，偏差位移。</t>
  </si>
  <si>
    <t>clinician</t>
  </si>
  <si>
    <t>clin (临床) + -ic (相关的) + -ian (人) -&gt; 在诊所工作的人 -&gt; 临床医生</t>
  </si>
  <si>
    <t>临床医生</t>
  </si>
  <si>
    <t>/klɪˈnɪʃn/</t>
  </si>
  <si>
    <t>A skilled clinician can diagnose symptoms quickly.</t>
  </si>
  <si>
    <t>经验丰富的临床医生能迅速诊断症状。</t>
  </si>
  <si>
    <t>那位 clinician 在 clinic 里非常忙碌。</t>
  </si>
  <si>
    <t>clin 临床，ian 是人，医生诊治，救苦济贫。</t>
  </si>
  <si>
    <t>include</t>
  </si>
  <si>
    <t>in- (向内) + clud (关闭) + -e (动词后缀) -&gt; 将人或物关进里面 -&gt; 包含</t>
  </si>
  <si>
    <t>包括，包含</t>
  </si>
  <si>
    <t>/ɪnˈkluːd/</t>
  </si>
  <si>
    <t>The tour price does not include lunch.</t>
  </si>
  <si>
    <t>旅游价格不包括午餐。</t>
  </si>
  <si>
    <t>请 include 我，把我关 in（在里面）一起玩。</t>
  </si>
  <si>
    <t>in在内，clud有关，包含其中真简单。</t>
  </si>
  <si>
    <t>exclude</t>
  </si>
  <si>
    <t>ex- (向外) + clud (关闭) + -e (动词后缀) -&gt; 将人或物关在门外 -&gt; 排除</t>
  </si>
  <si>
    <t>排除，拒绝</t>
  </si>
  <si>
    <t>/ɪkˈskluːd/</t>
  </si>
  <si>
    <t>We should not exclude the possibility of error.</t>
  </si>
  <si>
    <t>我们不应排除出错的可能性。</t>
  </si>
  <si>
    <t>他被 exclude 了，因为他被关在 ex（外面）了。</t>
  </si>
  <si>
    <t>ex向外，clud关门，排除在外莫进门。</t>
  </si>
  <si>
    <t>con- (加强/一起) + clud (关闭) + -e (动词后缀) -&gt; 全部事情都关上了门 -&gt; 结束/得出结论</t>
  </si>
  <si>
    <t>The meeting will conclude with a speech.</t>
  </si>
  <si>
    <t>会议将以演讲结束。</t>
  </si>
  <si>
    <t>当所有事情都 conclude 时，大家 con（一起）把门关上。</t>
  </si>
  <si>
    <t>con强调，clud关闭，最后结论定心意。</t>
  </si>
  <si>
    <t>preclude</t>
  </si>
  <si>
    <t>pre- (预先) + clud (关闭) + -e (动词后缀) -&gt; 预先关上大门 -&gt; 妨碍/阻止</t>
  </si>
  <si>
    <t>排除，妨碍</t>
  </si>
  <si>
    <t>/prɪˈkluːd/</t>
  </si>
  <si>
    <t>His lack of experience may preclude him from getting the job.</t>
  </si>
  <si>
    <t>缺乏经验可能会妨碍他得到这份工作。</t>
  </si>
  <si>
    <t>pre（预先）关上大门，就会 preclude 成功的机会。</t>
  </si>
  <si>
    <t>pre提前，clud关闭，阻止发生没商量。</t>
  </si>
  <si>
    <t>seclude</t>
  </si>
  <si>
    <t>se-</t>
  </si>
  <si>
    <t>se- (分开) + clud (关闭) + -e (动词后缀) -&gt; 分开并关起来 -&gt; 使隔离/使隔绝</t>
  </si>
  <si>
    <t>使隔离</t>
  </si>
  <si>
    <t>/sɪˈkluːd/</t>
  </si>
  <si>
    <t>She decided to seclude herself in her study.</t>
  </si>
  <si>
    <t>她决定把自己关在书房里不受打扰。</t>
  </si>
  <si>
    <t>se（分开）之后独自关门，这就是 seclude 隐居。</t>
  </si>
  <si>
    <t>se分开，clud关起，隐居隔绝无人理。</t>
  </si>
  <si>
    <t>conclusion</t>
  </si>
  <si>
    <t>clus</t>
  </si>
  <si>
    <t>con- (全部) + clus (关闭) + -ion (名词后缀) -&gt; 所有事情最后关闭的状态 -&gt; 结论</t>
  </si>
  <si>
    <t>结论，结束</t>
  </si>
  <si>
    <t>/kənˈkluːʒn/</t>
  </si>
  <si>
    <t>I've come to the conclusion that he's lying.</t>
  </si>
  <si>
    <t>我得出结论，他在撒谎。</t>
  </si>
  <si>
    <t>故事写到了 conclusion，也就是全 con（都）关上门的时候。</t>
  </si>
  <si>
    <t>con一起，clus关上，名词结论响当当。</t>
  </si>
  <si>
    <t>exclusive</t>
  </si>
  <si>
    <t>ex- (向外) + clus (关闭) + -ive (形容词后缀) -&gt; 将他人关在外面 -&gt; 独有的/排他的</t>
  </si>
  <si>
    <t>独有的，排外的</t>
  </si>
  <si>
    <t>/ɪkˈskluːsɪv/</t>
  </si>
  <si>
    <t>The hotel has an exclusive beach.</t>
  </si>
  <si>
    <t>这家酒店拥有私人海滩。</t>
  </si>
  <si>
    <t>这个 exclusive 俱乐部，会把普通人关在 ex（外面）。</t>
  </si>
  <si>
    <t>ex外边，clus关闭，独家排他最高级。</t>
  </si>
  <si>
    <t>inclusive</t>
  </si>
  <si>
    <t>in- (向内) + clus (关闭) + -ive (形容词后缀) -&gt; 关在里面的状态 -&gt; 包容的/包括的</t>
  </si>
  <si>
    <t>包括的，包容的</t>
  </si>
  <si>
    <t>/ɪnˈkluːsɪv/</t>
  </si>
  <si>
    <t>The price is all-inclusive.</t>
  </si>
  <si>
    <t>价格是包罗万象的（全包）。</t>
  </si>
  <si>
    <t>一个 inclusive 的社会，会把每个人都 in（关在里面）照顾。</t>
  </si>
  <si>
    <t>in在内，clus关门，包容包括有诚意。</t>
  </si>
  <si>
    <t>recluse</t>
  </si>
  <si>
    <t>cluse</t>
  </si>
  <si>
    <t>re- (往回) + cluse (关闭) -&gt; 退回去关上门 -&gt; 隐士/遁世者</t>
  </si>
  <si>
    <t>隐居者</t>
  </si>
  <si>
    <t>/rɪˈkluːs/</t>
  </si>
  <si>
    <t>He became a recluse after his wife died.</t>
  </si>
  <si>
    <t>妻子去世后，他成了一名隐士。</t>
  </si>
  <si>
    <t>他 re（往回）走并关上门，成为了一个 recluse。</t>
  </si>
  <si>
    <t>re往后，cluse关闭，隐士生活没交集。</t>
  </si>
  <si>
    <t>enclose</t>
  </si>
  <si>
    <t>clos</t>
  </si>
  <si>
    <t>en- (进入状态) + clos (关闭) + -e (后缀) -&gt; 使其处于关闭状态 -&gt; 围住/随信附上</t>
  </si>
  <si>
    <t>围住，随信附上</t>
  </si>
  <si>
    <t>/ɪnˈkləʊz/</t>
  </si>
  <si>
    <t>Please enclose a photo with your application.</t>
  </si>
  <si>
    <t>请在申请书中附上一张照片。</t>
  </si>
  <si>
    <t>我把照片 enclose 在信封里，然后 clos（关上）它。</t>
  </si>
  <si>
    <t>en进入，clos关闭，围住附上最紧密。</t>
  </si>
  <si>
    <t>recognize</t>
  </si>
  <si>
    <t>cogn</t>
  </si>
  <si>
    <t>re- (再次) + cogn (知道) + -ize (使...) -&gt; 再次使之被知道 -&gt; 认出</t>
  </si>
  <si>
    <t>认出，识别</t>
  </si>
  <si>
    <t>/ˈrekəɡnaɪz/</t>
  </si>
  <si>
    <t>I didn't recognize him after all these years.</t>
  </si>
  <si>
    <t>这么多年没见，我没认出他来。</t>
  </si>
  <si>
    <t>再次 re- 见到老同学，我立马 recognize 了他的脸。</t>
  </si>
  <si>
    <t>re再次，cogn知，认出老友不延迟。</t>
  </si>
  <si>
    <t>cognition</t>
  </si>
  <si>
    <t>cogn (知道) + -ition (名词后缀) -&gt; 知道的过程 -&gt; 认知</t>
  </si>
  <si>
    <t>认知，认识</t>
  </si>
  <si>
    <t>/kɒɡˈnɪʃn/</t>
  </si>
  <si>
    <t>Child development involves the study of cognition.</t>
  </si>
  <si>
    <t>儿童发展涉及认知研究。</t>
  </si>
  <si>
    <t>大脑的 cognition 是人类获取知识的基础过程。</t>
  </si>
  <si>
    <t>cogn知道，ition名，大脑认知在运行。</t>
  </si>
  <si>
    <t>cognitive</t>
  </si>
  <si>
    <t>cogn (知道) + -itive (形容词后缀) -&gt; 关于知道的 -&gt; 认知的</t>
  </si>
  <si>
    <t>认知的，感知的</t>
  </si>
  <si>
    <t>/ˈkɒɡnətɪv/</t>
  </si>
  <si>
    <t>Cognitive psychology is a popular field of study.</t>
  </si>
  <si>
    <t>认知心理学是一个热门的研究领域。</t>
  </si>
  <si>
    <t>这种 cognitive 训练能提高你的思维能力。</t>
  </si>
  <si>
    <t>cogn知，itive形，认知能力定输赢。</t>
  </si>
  <si>
    <t>recognition</t>
  </si>
  <si>
    <t>re- (再次) + cogn (知道) + -ition (名词后缀) -&gt; 再次确认并知道 -&gt; 承认/认可</t>
  </si>
  <si>
    <t>认出，认可</t>
  </si>
  <si>
    <t>/ˌrekəɡˈnɪʃn/</t>
  </si>
  <si>
    <t>He received recognition for his hard work.</t>
  </si>
  <si>
    <t>他的努力得到了认可。</t>
  </si>
  <si>
    <t>获得大家的 recognition 是一种极大的鼓励。</t>
  </si>
  <si>
    <t>re再次，cogn知，ition名，认可就在此中寻。</t>
  </si>
  <si>
    <t>incognito</t>
  </si>
  <si>
    <t>adj./adv.</t>
  </si>
  <si>
    <t>in- (不) + cogn (知道) + -ito (形容词/副词后缀) -&gt; 不让人知道的 -&gt; 隐姓埋名的</t>
  </si>
  <si>
    <t>隐姓埋名的</t>
  </si>
  <si>
    <t>/ˌɪnkɒɡˈniːtəʊ/</t>
  </si>
  <si>
    <t>The movie star traveled incognito to avoid fans.</t>
  </si>
  <si>
    <t>为了避开影迷，这位影星隐姓埋名地旅行。</t>
  </si>
  <si>
    <t>他 in- 不想让别人 cogn 知道身份，所以选择 incognito 出行。</t>
  </si>
  <si>
    <t>in是不，cogn知，隐姓埋名不留字。</t>
  </si>
  <si>
    <t>cognizant</t>
  </si>
  <si>
    <t>cogn (知道) + -izant (形容词后缀) -&gt; 处于知道状态的 -&gt; 察觉到的</t>
  </si>
  <si>
    <t>知晓的，察觉的</t>
  </si>
  <si>
    <t>/ˈkɒɡnɪzənt/</t>
  </si>
  <si>
    <t>We are cognizant of the risks involved.</t>
  </si>
  <si>
    <t>我们察觉到了其中涉及的风险。</t>
  </si>
  <si>
    <t>作为一个管理者，你必须 cognizant 公司面临的挑战。</t>
  </si>
  <si>
    <t>cogn知，izant形，察觉风险得清醒。</t>
  </si>
  <si>
    <t>precognition</t>
  </si>
  <si>
    <t>pre- (预先) + cogn (知道) + -ition (名词后缀) -&gt; 预先知道 -&gt; 预知</t>
  </si>
  <si>
    <t>预知</t>
  </si>
  <si>
    <t>/ˌpriːkɒɡˈnɪʃn/</t>
  </si>
  <si>
    <t>She claimed to have precognition of the accident.</t>
  </si>
  <si>
    <t>她声称预知了这次事故。</t>
  </si>
  <si>
    <t>电影里的先知拥有 precognition 的超能力。</t>
  </si>
  <si>
    <t>pre提前，cogn知，预知未来未可知。</t>
  </si>
  <si>
    <t>recognizer</t>
  </si>
  <si>
    <t>re- (再次) + cogn (知道) + -ize (使...) + -er (物品/人) -&gt; 再次识别的东西 -&gt; 识别器</t>
  </si>
  <si>
    <t>识别器</t>
  </si>
  <si>
    <t>/ˈrekəɡnaɪzə(r)/</t>
  </si>
  <si>
    <t>The speech recognizer is very accurate.</t>
  </si>
  <si>
    <t>这个语音识别器非常准确。</t>
  </si>
  <si>
    <t>手机里装了一个强大的 face recognizer 识别人脸。</t>
  </si>
  <si>
    <t>re再次，cogn知，er是器，识别就在机器里。</t>
  </si>
  <si>
    <t>cognizable</t>
  </si>
  <si>
    <t>cogn (知道) + -iz (动词化) + -able (可...的) -&gt; 可以被认知或辨认的 -&gt; 可辨认的/可审理的</t>
  </si>
  <si>
    <t>可辨认的</t>
  </si>
  <si>
    <t>/ˈkɒɡnɪzəbl/</t>
  </si>
  <si>
    <t>The crime is cognizable under this law.</t>
  </si>
  <si>
    <t>根据该项法律，这项罪行是可审理的。</t>
  </si>
  <si>
    <t>有些细微的差别几乎是不 cognizable 的。</t>
  </si>
  <si>
    <t>cogn知，able可，可以识别不错过。</t>
  </si>
  <si>
    <t>diagnose</t>
  </si>
  <si>
    <t>gnos</t>
  </si>
  <si>
    <t>dia- (穿过) + gnos (知道) -&gt; 透彻地了解病因 -&gt; 诊断</t>
  </si>
  <si>
    <t>诊断</t>
  </si>
  <si>
    <t>/ˌdaɪəɡˈnəʊz/</t>
  </si>
  <si>
    <t>The doctor diagnosed the illness correctly.</t>
  </si>
  <si>
    <t>医生准确地诊断出了这种病。</t>
  </si>
  <si>
    <t>医生通过 dia- 穿过表象去 gnose 知道真相，就是在 diagnose。</t>
  </si>
  <si>
    <t>dia穿过，gnos知，医生诊断最及时。</t>
  </si>
  <si>
    <t>cid</t>
  </si>
  <si>
    <t>de- (下/掉) + cid (切) + -e () -&gt; 切掉不必要的选项并确定下来 -&gt; 决定</t>
  </si>
  <si>
    <t>He finally decided to study abroad.</t>
  </si>
  <si>
    <t>他最终决定出国留学。</t>
  </si>
  <si>
    <t>当你 decide 要做什么时，就是切断 (cid) 了其他的退路。</t>
  </si>
  <si>
    <t>de-cid-e，切断退路，决定走向。</t>
  </si>
  <si>
    <t>con- (全部/加强) + cis (切) + -e () -&gt; 将所有冗余的部分全部切掉 -&gt; 简明的</t>
  </si>
  <si>
    <t>简明的，简练的</t>
  </si>
  <si>
    <t>Your summary should be as concise as possible.</t>
  </si>
  <si>
    <t>你的总结应该尽可能简练。</t>
  </si>
  <si>
    <t>这篇文章非常 concise，因为它把没用的都切掉 (cis) 了。</t>
  </si>
  <si>
    <t>con-cis-e，全切掉，真简要。</t>
  </si>
  <si>
    <t>pre- (预先) + cis (切) + -e () -&gt; 预先按照标准切好的 -&gt; 精确的</t>
  </si>
  <si>
    <t>精确的，准确的</t>
  </si>
  <si>
    <t>She gave me precise directions to the station.</t>
  </si>
  <si>
    <t>她给了我到车站的精确指引。</t>
  </si>
  <si>
    <t>由于事先 pre- 经过了精准的 cis 切割，所以它是那么 precise。</t>
  </si>
  <si>
    <t>pre-cis-e，预先切好，尺寸精准。</t>
  </si>
  <si>
    <t>sui- (自己) + cid (杀) + -e () -&gt; 杀害自己 -&gt; 自杀</t>
  </si>
  <si>
    <t>The philosopher discussed the ethics of suicide.</t>
  </si>
  <si>
    <t>这位哲学家讨论了自杀的伦理问题。</t>
  </si>
  <si>
    <t>sui 是自己，cid 是杀，suicide 真的很傻。</t>
  </si>
  <si>
    <t>sui 己 cid 杀，生命最无价。</t>
  </si>
  <si>
    <t>pesti-</t>
  </si>
  <si>
    <t>pesti- (害虫) + cid (杀) + -e () -&gt; 杀死害虫的东西 -&gt; 杀虫剂</t>
  </si>
  <si>
    <t>Farmers use pesticides to protect their crops.</t>
  </si>
  <si>
    <t>农民使用杀虫剂来保护庄稼。</t>
  </si>
  <si>
    <t>pest 害虫遇到 cid 杀，就变成了 pesticide。</t>
  </si>
  <si>
    <t>pest 害虫 cid 杀，杀虫剂管用啦。</t>
  </si>
  <si>
    <t>in- (向内) + cis (切) + -ion (名词后缀) -&gt; 往皮肉里切开 -&gt; 切口，一切口</t>
  </si>
  <si>
    <t>（外科手术的）切口</t>
  </si>
  <si>
    <t>The surgeon made a small incision in the abdomen.</t>
  </si>
  <si>
    <t>外科医生在腹部切开了一个小口。</t>
  </si>
  <si>
    <t>医生在病人的皮肤 in- 往里 cis 一切，就形成了 incision。</t>
  </si>
  <si>
    <t>in 向内，cis 切开，切口就在此。</t>
  </si>
  <si>
    <t>ex- (出/外) + cis (切) + -e () -&gt; 将不好的部分切出来 -&gt; 切除</t>
  </si>
  <si>
    <t>切除，删去</t>
  </si>
  <si>
    <t>肿瘤被成功切除了。</t>
  </si>
  <si>
    <t>要把肿瘤 ex- 出来，必须进行 cis 切除。</t>
  </si>
  <si>
    <t>ex 向外 cis 切，切除没商量。</t>
  </si>
  <si>
    <t>de- (下/掉) + cis (切) + -ive (形容词后缀) -&gt; 能够快刀斩乱麻切断纠结的 -&gt; 果断的</t>
  </si>
  <si>
    <t>果断的，决定性的</t>
  </si>
  <si>
    <t>We need to take decisive action to solve the crisis.</t>
  </si>
  <si>
    <t>我们需要采取果断行动来解决危机。</t>
  </si>
  <si>
    <t>一个 decisive 的人总是能快速 cis 掉犹豫。</t>
  </si>
  <si>
    <t>de-cis-ive，果断切断犹豫。</t>
  </si>
  <si>
    <t>homi-</t>
  </si>
  <si>
    <t>homi- (人类) + cid (杀) + -e () -&gt; 杀害人的行为 -&gt; 杀人</t>
  </si>
  <si>
    <t>杀人（行为），杀人犯</t>
  </si>
  <si>
    <t>He was charged with homicide.</t>
  </si>
  <si>
    <t>他被控犯有杀人罪。</t>
  </si>
  <si>
    <t>homi (human) 被 cid (杀)，就是 homicide。</t>
  </si>
  <si>
    <t>homi 人 cid 杀，杀人罪难逃。</t>
  </si>
  <si>
    <t>genocide</t>
  </si>
  <si>
    <t>geno-</t>
  </si>
  <si>
    <t>geno- (种族/基因) + cid (杀) + -e () -&gt; 杀害整个种族 -&gt; 种族灭绝</t>
  </si>
  <si>
    <t>种族灭绝</t>
  </si>
  <si>
    <t>/ˈdʒenəsaɪd/</t>
  </si>
  <si>
    <t>The world must prevent genocide from happening again.</t>
  </si>
  <si>
    <t>世界必须防止种族灭绝再次发生。</t>
  </si>
  <si>
    <t>geno 代表种族基因，cid 是杀，合起来就是 genocide。</t>
  </si>
  <si>
    <t>geno 种族 cid 杀，灭绝罪大恶极。</t>
  </si>
  <si>
    <t>civil</t>
  </si>
  <si>
    <t>civ (公民) + -il (形容词后缀) -&gt; 公民的，或者像公民一样有教养的 -&gt; 文明的，民间的</t>
  </si>
  <si>
    <t>民用的，文明的，有礼貌的</t>
  </si>
  <si>
    <t>/ˈsɪvl/</t>
  </si>
  <si>
    <t>They were married in a civil ceremony.</t>
  </si>
  <si>
    <t>他们举行了世俗婚礼（民事婚礼）。</t>
  </si>
  <si>
    <t>这位 civil 警察对 citizen 说话非常 civil，展现了很高的素质。</t>
  </si>
  <si>
    <t>公民 civ，civil 懂礼。</t>
  </si>
  <si>
    <t>civic</t>
  </si>
  <si>
    <t>civ</t>
  </si>
  <si>
    <t>civ (城市/公民) + -ic (形容词后缀) -&gt; 与城市或公民权利有关的 -&gt; 城市的，公民的</t>
  </si>
  <si>
    <t>城市的，公民的</t>
  </si>
  <si>
    <t>/ˈsɪvɪk/</t>
  </si>
  <si>
    <t>Voting is a civic duty.</t>
  </si>
  <si>
    <t>投票是公民的义务。</t>
  </si>
  <si>
    <t>在 civic center（城市中心），我们履行 civic duty（公民义务）。</t>
  </si>
  <si>
    <t>civ 加 ic，城市公民理所应当。</t>
  </si>
  <si>
    <t>civilian</t>
  </si>
  <si>
    <t>civil (民间的) + -ian (人) -&gt; 属于民间的人 -&gt; 平民</t>
  </si>
  <si>
    <t>平民，百姓</t>
  </si>
  <si>
    <t>/səˈvɪliən/</t>
  </si>
  <si>
    <t>The bomb killed many innocent civilians.</t>
  </si>
  <si>
    <t>炸弹炸死了许多无辜平民。</t>
  </si>
  <si>
    <t>当兵的保护 civilian，平民们感激不尽。</t>
  </si>
  <si>
    <t>civil 变 civilian，平民百姓聚一园。</t>
  </si>
  <si>
    <t>civilization</t>
  </si>
  <si>
    <t>civil (文明的) + -iz (使...) + -ation (名词后缀) -&gt; 使变得文明的过程 -&gt; 文明，文化</t>
  </si>
  <si>
    <t>文明，文化</t>
  </si>
  <si>
    <t>/ˌsɪvəlaɪˈzeɪʃn/</t>
  </si>
  <si>
    <t>We are studying ancient Egyptian civilization.</t>
  </si>
  <si>
    <t>我们正在研究古埃及文明。</t>
  </si>
  <si>
    <t>悠久的 civilization 需要每个公民去维护。</t>
  </si>
  <si>
    <t>civilization 是文明，源远流长万物灵。</t>
  </si>
  <si>
    <t>civilize</t>
  </si>
  <si>
    <t>civil (文明的) + -ize (使...) -&gt; 使之文明 -&gt; 教化，使开化</t>
  </si>
  <si>
    <t>教化，使文明</t>
  </si>
  <si>
    <t>/ˈsɪvəlaɪz/</t>
  </si>
  <si>
    <t>The missionaries tried to civilize the tribes.</t>
  </si>
  <si>
    <t>传教士试图教化那些部落。</t>
  </si>
  <si>
    <t>用知识去 civilize 那些未开化的地区。</t>
  </si>
  <si>
    <t>ize 结尾是动词，civilize 叫教化。</t>
  </si>
  <si>
    <t>civility</t>
  </si>
  <si>
    <t>civil (有礼貌的) + -ity (性质/状态) -&gt; 礼貌的状态 -&gt; 礼貌，客气</t>
  </si>
  <si>
    <t>礼貌，客气</t>
  </si>
  <si>
    <t>/səˈvɪləti/</t>
  </si>
  <si>
    <t>They treated us with great civility.</t>
  </si>
  <si>
    <t>他们对我们非常有礼貌。</t>
  </si>
  <si>
    <t>社会越进步，大家表现出的 civility 就越多。</t>
  </si>
  <si>
    <t>civil 后面 ity，礼貌客气是美德。</t>
  </si>
  <si>
    <t>uncivil</t>
  </si>
  <si>
    <t>un-</t>
  </si>
  <si>
    <t>un- (不) + civil (有礼貌的) -&gt; 没有礼貌的 -&gt; 粗鲁的，不文明的</t>
  </si>
  <si>
    <t>无礼的，粗鲁的</t>
  </si>
  <si>
    <t>/ˌʌnˈsɪvl/</t>
  </si>
  <si>
    <t>It is uncivil to interrupt people when they are speaking.</t>
  </si>
  <si>
    <t>在别人说话时打断是很不礼貌的。</t>
  </si>
  <si>
    <t>他的行为太 uncivil 了，一点都不像个绅士。</t>
  </si>
  <si>
    <t>un 是否定，uncivil 太粗鲁。</t>
  </si>
  <si>
    <t>incivility</t>
  </si>
  <si>
    <t>in- (不) + civil (礼貌的) + -ity (性质) -&gt; 不礼貌的行为 -&gt; 无礼，粗鲁</t>
  </si>
  <si>
    <t>无礼，粗鲁</t>
  </si>
  <si>
    <t>/ˌɪnsəˈvɪləti/</t>
  </si>
  <si>
    <t>I was shocked by his incivility.</t>
  </si>
  <si>
    <t>我对他的无礼感到震惊。</t>
  </si>
  <si>
    <t>由于他的 incivility，大家都不愿和他共事。</t>
  </si>
  <si>
    <t>in 是不，incivility 没礼貌。</t>
  </si>
  <si>
    <t>uncivilized</t>
  </si>
  <si>
    <t>un- (不) + civil (文明) + -iz (使...) + -ed (形容词后缀) -&gt; 未被教化的 -&gt; 野蛮的，未开化的</t>
  </si>
  <si>
    <t>野蛮的，未开化的</t>
  </si>
  <si>
    <t>/ʌnˈsɪvəlaɪzd/</t>
  </si>
  <si>
    <t>Their behavior was completely uncivilized.</t>
  </si>
  <si>
    <t>他们的行为完全是不文明的。</t>
  </si>
  <si>
    <t>乱扔垃圾是一种 uncivilized 的表现。</t>
  </si>
  <si>
    <t>un 加 civilized，野蛮行径不可取。</t>
  </si>
  <si>
    <t>civics</t>
  </si>
  <si>
    <t>civ (公民) + -ic (相关的) + -s (学科后缀) -&gt; 研究公民权利和义务的科学 -&gt; 公民学，市政学</t>
  </si>
  <si>
    <t>公民学，市政学</t>
  </si>
  <si>
    <t>/ˈsɪvɪks/</t>
  </si>
  <si>
    <t>In civics class, we learned about the legal system.</t>
  </si>
  <si>
    <t>在公民课上，我们学习了法律制度。</t>
  </si>
  <si>
    <t>上完 civics 课，我懂得了如何行使投票权。</t>
  </si>
  <si>
    <t>civics 公民学，权利义务要记牢。</t>
  </si>
  <si>
    <t>claim (喊) -&gt; 喊出属于自己的东西 -&gt; 声称/主张</t>
  </si>
  <si>
    <t>He made a claim for the lost property.</t>
  </si>
  <si>
    <t>他要求领回丢失的财产。</t>
  </si>
  <si>
    <t>他大声 claim 说那是他的钱包。</t>
  </si>
  <si>
    <t>claim 喊出声，主张和声称。</t>
  </si>
  <si>
    <t>ex- (向外) + claim (喊) -&gt; 向外大声喊出 -&gt; 惊叫</t>
  </si>
  <si>
    <t>"How beautiful!" she exclaimed.</t>
  </si>
  <si>
    <t>“太美了！”她惊叫道。</t>
  </si>
  <si>
    <t>看到蜘蛛，她忍不住 exclaim 叫了出来。</t>
  </si>
  <si>
    <t>ex 向外 claim 喊，惊叫在瞬间。</t>
  </si>
  <si>
    <t>pro- (向前/公开) + claim (喊) -&gt; 向前公开喊叫 -&gt; 宣布</t>
  </si>
  <si>
    <t>宣告，宣布</t>
  </si>
  <si>
    <t>The king proclaimed a holiday throughout the country.</t>
  </si>
  <si>
    <t>国王宣布全国放假一天。</t>
  </si>
  <si>
    <t>国王向人民 proclaim 新的法律。</t>
  </si>
  <si>
    <t>pro 向前公开喊，大声宣告天下知。</t>
  </si>
  <si>
    <t>ac- (向/加强) + claim (喊) -&gt; 向某人呐喊欢呼 -&gt; 喝彩</t>
  </si>
  <si>
    <t>喝彩，称赞</t>
  </si>
  <si>
    <t>The critics acclaimed her performance.</t>
  </si>
  <si>
    <t>评论家们对她的表演给予了高度赞扬。</t>
  </si>
  <si>
    <t>演出结束后，观众一致 acclaim 她的演技。</t>
  </si>
  <si>
    <t>ac 加强 claim 喊，喝彩称赞不间断。</t>
  </si>
  <si>
    <t>re- (回/再) + claim (喊) -&gt; 喊回来/要求取回 -&gt; 回收/开垦</t>
  </si>
  <si>
    <t>开拓，回收，取回</t>
  </si>
  <si>
    <t>You can reclaim the tax you paid.</t>
  </si>
  <si>
    <t>你可以退回你支付的税款。</t>
  </si>
  <si>
    <t>去失物招领处 reclaim 我的钥匙。</t>
  </si>
  <si>
    <t>re 回来 claim 喊，回收开垦要回来。</t>
  </si>
  <si>
    <t>clam (喊) + -or (状态/名词后缀) -&gt; 持续喊叫的状态 -&gt; 喧嚣</t>
  </si>
  <si>
    <t>喧哗，喧闹</t>
  </si>
  <si>
    <t>The children clamored for attention.</t>
  </si>
  <si>
    <t>孩子们吵吵闹闹地想引起注意。</t>
  </si>
  <si>
    <t>集市上到处都是 clamor 吵得我头疼。</t>
  </si>
  <si>
    <t>clam 喊 or 是状态，喧嚣吵闹真无奈。</t>
  </si>
  <si>
    <t>dis- (不/相反) + claim (主张) -&gt; 不再主张权利 -&gt; 否认/放弃</t>
  </si>
  <si>
    <t>The company disclaimed any responsibility.</t>
  </si>
  <si>
    <t>公司否认承担任何责任。</t>
  </si>
  <si>
    <t>他急于 disclaim 自己和这件事的关系。</t>
  </si>
  <si>
    <t>dis 不再 claim 喊，否认放弃责任感。</t>
  </si>
  <si>
    <t>de- (加强) + claim (喊) -&gt; 大声地喊出 -&gt; 演说/慷慨陈词</t>
  </si>
  <si>
    <t>演说，大声说出</t>
  </si>
  <si>
    <t>She declaimed against the injustice of the world.</t>
  </si>
  <si>
    <t>她慷慨激昂地谴责世界的不公。</t>
  </si>
  <si>
    <t>演说家在台上 declaim 他的理想。</t>
  </si>
  <si>
    <t>de 加强 claim 喊，演说慷慨又响亮。</t>
  </si>
  <si>
    <t>pro- (公开) + clam (喊) + -ation (名词后缀) -&gt; 公开喊出来的东西 -&gt; 公告</t>
  </si>
  <si>
    <t>宣言，公告</t>
  </si>
  <si>
    <t>The Emancipation Proclamation changed history.</t>
  </si>
  <si>
    <t>《解放黑奴宣言》改变了历史。</t>
  </si>
  <si>
    <t>政府发布了一份新的 proclamation 公告。</t>
  </si>
  <si>
    <t>pro 公开 clam 喊，ation 名词变公告。</t>
  </si>
  <si>
    <t>ex- (向外) + clam (喊) + -ation (名词后缀) -&gt; 喊出的声音 -&gt; 感叹</t>
  </si>
  <si>
    <t>感叹，惊叫</t>
  </si>
  <si>
    <t>He gave an exclamation of surprise.</t>
  </si>
  <si>
    <t>他发出了一声惊讶的感叹。</t>
  </si>
  <si>
    <t>句子末尾要加 exclamation mark（感叹号）。</t>
  </si>
  <si>
    <t>ex 向外 clam 喊，ation 构成感叹词。</t>
  </si>
  <si>
    <t>certain</t>
  </si>
  <si>
    <t>cert</t>
  </si>
  <si>
    <t>cert(搞清) + -ain(形容词后缀) -&gt; 已经彻底搞清楚的 -&gt; 确定的</t>
  </si>
  <si>
    <t>确定的，无疑的</t>
  </si>
  <si>
    <t>/ˈsɜːrtn/</t>
  </si>
  <si>
    <t>It is certain that they will win the game.</t>
  </si>
  <si>
    <t>确定的是，他们将会赢得比赛。</t>
  </si>
  <si>
    <t>我 certain 确定他在 certain 某些时候会来。</t>
  </si>
  <si>
    <t>cert搞清楚，ain在后，确信无疑不退后。</t>
  </si>
  <si>
    <t>concern</t>
  </si>
  <si>
    <t>cern</t>
  </si>
  <si>
    <t>con-(共同) + cern(搞清) -&gt; 大家需要共同搞清楚的事 -&gt; 关心/涉及</t>
  </si>
  <si>
    <t>涉及，关心</t>
  </si>
  <si>
    <t>/kənˈsɜːrn/</t>
  </si>
  <si>
    <t>The environmental issues concern everyone.</t>
  </si>
  <si>
    <t>环境问题涉及每一个人。</t>
  </si>
  <si>
    <t>我很 concern 关心这个 con 共同的 cern 区分点。</t>
  </si>
  <si>
    <t>大家共同con来cern区分，这就是关心的核心。</t>
  </si>
  <si>
    <t>discern</t>
  </si>
  <si>
    <t>dis-(分开) + cern(区分) -&gt; 把事物分开来认清 -&gt; 辨别</t>
  </si>
  <si>
    <t>辨别，察觉</t>
  </si>
  <si>
    <t>/dɪˈsɜːrn/</t>
  </si>
  <si>
    <t>It is difficult to discern the truth from the lies.</t>
  </si>
  <si>
    <t>很难从谎言中辨别真相。</t>
  </si>
  <si>
    <t>用 dis 分开的方式去 cern 区分，才能 discern 辨别。</t>
  </si>
  <si>
    <t>dis分开cern区分，辨别真假有眼神。</t>
  </si>
  <si>
    <t>certificate</t>
  </si>
  <si>
    <t>cert(确定) + -ific(做) + -ate(名词后缀) -&gt; 做出的确定性证明文件 -&gt; 证书</t>
  </si>
  <si>
    <t>证书，执照</t>
  </si>
  <si>
    <t>/sərˈtɪfɪkət/</t>
  </si>
  <si>
    <t>He received a certificate for completing the course.</t>
  </si>
  <si>
    <t>他因完成课程而获得了证书。</t>
  </si>
  <si>
    <t>拿着 certificate 证书来 cert 证明我的能力。</t>
  </si>
  <si>
    <t>cert确定ific做，ate后缀证书获。</t>
  </si>
  <si>
    <t>certify</t>
  </si>
  <si>
    <t>cert(确定) + -ify(动词后缀，使...) -&gt; 使变得确定 -&gt; 证明</t>
  </si>
  <si>
    <t>证明，证实</t>
  </si>
  <si>
    <t>/ˈsɜːrtɪfaɪ/</t>
  </si>
  <si>
    <t>The doctor certified that he was fit to travel.</t>
  </si>
  <si>
    <t>医生证实他身体状况良好，可以旅行。</t>
  </si>
  <si>
    <t>用 certify 证明他是 cert 确定的候选人。</t>
  </si>
  <si>
    <t>cert确定ify动词，证明证实很正式。</t>
  </si>
  <si>
    <t>uncertainty</t>
  </si>
  <si>
    <t>un-(不) + cert(确定) + -ain(形容词后缀) + -ty(名词后缀) -&gt; 不确定的状态 -&gt; 不确定性</t>
  </si>
  <si>
    <t>不确定，疑虑</t>
  </si>
  <si>
    <t>/ʌnˈsɜːrtnti/</t>
  </si>
  <si>
    <t>There is much uncertainty about the company's future.</t>
  </si>
  <si>
    <t>关于公司的未来存在很多不确定性。</t>
  </si>
  <si>
    <t>un 不 cert 确定，这就是 uncertainty 不确定性。</t>
  </si>
  <si>
    <t>un不cert定，ty后缀变名词，不确定性是事实。</t>
  </si>
  <si>
    <t>ascertain</t>
  </si>
  <si>
    <t>as-</t>
  </si>
  <si>
    <t>as-(去，加强) + cert(搞清) + -ain(动词后缀) -&gt; 去彻底搞清楚 -&gt; 查明</t>
  </si>
  <si>
    <t>查明，弄清</t>
  </si>
  <si>
    <t>/ˌæsərˈteɪn/</t>
  </si>
  <si>
    <t>We need to ascertain the exact cause of the fire.</t>
  </si>
  <si>
    <t>我们需要查明起火的确切原因。</t>
  </si>
  <si>
    <t>as 加强去 cert 搞清，ascertain 查明真相。</t>
  </si>
  <si>
    <t>as加强去cert清，查明真相步步赢。</t>
  </si>
  <si>
    <t>concert</t>
  </si>
  <si>
    <t>con-(共同) + cert(搞清/达成协议) -&gt; 共同协商一致的方案或表演 -&gt; 音乐会/协作</t>
  </si>
  <si>
    <t>音乐会，一致</t>
  </si>
  <si>
    <t>/ˈkɑːnsərt/</t>
  </si>
  <si>
    <t>They are planning a benefit concert.</t>
  </si>
  <si>
    <t>他们正在策划一场慈善音乐会。</t>
  </si>
  <si>
    <t>大家 con 共同 cert 协定好了去听 concert 音乐会。</t>
  </si>
  <si>
    <t>con共同cert协定，音乐会上显神韵。</t>
  </si>
  <si>
    <t>disconcert</t>
  </si>
  <si>
    <t>dis-(不) + con-(共同) + cert(协议/和谐) -&gt; 破坏原有的协议或和谐状态 -&gt; 使不安/尴尬</t>
  </si>
  <si>
    <t>使不安，使尴尬</t>
  </si>
  <si>
    <t>/ˌdɪskənˈsɜːrt/</t>
  </si>
  <si>
    <t>The change in plans disconcerted him.</t>
  </si>
  <si>
    <t>计划的变动使他感到局促不安。</t>
  </si>
  <si>
    <t>dis 破坏了 concert 的和谐，让人 disconcert 不安。</t>
  </si>
  <si>
    <t>dis破坏con共同cert协定，尴尬不安难淡定。</t>
  </si>
  <si>
    <t>concerned</t>
  </si>
  <si>
    <t>con-(共同) + cern(搞清) + -ed(形容词后缀) -&gt; 已经共同投入精力的 -&gt; 担心的/有关的</t>
  </si>
  <si>
    <t>担心的，有关的</t>
  </si>
  <si>
    <t>/kənˈsɜːrnd/</t>
  </si>
  <si>
    <t>He is very concerned about his health.</t>
  </si>
  <si>
    <t>他非常担心自己的健康。</t>
  </si>
  <si>
    <t>我是个 concerned 担心的 cern 区分者。</t>
  </si>
  <si>
    <t>con同cern分加ed，担心涉及不偏移。</t>
  </si>
  <si>
    <t>monochrome</t>
  </si>
  <si>
    <t>mono-</t>
  </si>
  <si>
    <t>chrom</t>
  </si>
  <si>
    <t>mono- (单一) + chrom (颜色) + -e (后缀) -&gt; 仅有一种颜色的 -&gt; 单色的</t>
  </si>
  <si>
    <t>单色的</t>
  </si>
  <si>
    <t>/ˈmɒnəkrəʊm/</t>
  </si>
  <si>
    <t>The old photograph was in monochrome.</t>
  </si>
  <si>
    <t>那张老照片是黑白的（单色的）。</t>
  </si>
  <si>
    <t>这张 monochrome 照片里只有一个 mono (单一) 的颜色。</t>
  </si>
  <si>
    <t>mono 是单一，chrom 是颜色，单色照片 monochrome。</t>
  </si>
  <si>
    <t>chromatic</t>
  </si>
  <si>
    <t>chrom (颜色) + -atic (形容词后缀) -&gt; 关于颜色的 -&gt; 彩色的</t>
  </si>
  <si>
    <t>彩色的</t>
  </si>
  <si>
    <t>/krəˈmætɪk/</t>
  </si>
  <si>
    <t>The artist used a wide chromatic range in his painting.</t>
  </si>
  <si>
    <t>这位艺术家在绘画中使用了广泛的色彩范围。</t>
  </si>
  <si>
    <t>chromatic 的光芒真 chrom (彩色) 啊。</t>
  </si>
  <si>
    <t>chrom 加 atic，彩色范围 chromatic。</t>
  </si>
  <si>
    <t>chromosome</t>
  </si>
  <si>
    <t>chromo</t>
  </si>
  <si>
    <t>chromo (颜色) + -some (躯体/身体) -&gt; 在生物显微镜下容易被染色的物体 -&gt; 染色体</t>
  </si>
  <si>
    <t>染色体</t>
  </si>
  <si>
    <t>/ˈkrəʊməsəʊm/</t>
  </si>
  <si>
    <t>Humans have 23 pairs of chromosomes.</t>
  </si>
  <si>
    <t>人类有23对染色体。</t>
  </si>
  <si>
    <t>染色体 chromosome 能被 chromo (上色)。</t>
  </si>
  <si>
    <t>chromo 颜色 some 体，染色体是生命基。</t>
  </si>
  <si>
    <t>polychrome</t>
  </si>
  <si>
    <t>poly-</t>
  </si>
  <si>
    <t>poly- (多) + chrom (颜色) + -e (后缀) -&gt; 拥有多种颜色的 -&gt; 多色的</t>
  </si>
  <si>
    <t>多色的</t>
  </si>
  <si>
    <t>/ˈpɒlikrəʊm/</t>
  </si>
  <si>
    <t>The cathedral is famous for its polychrome sculptures.</t>
  </si>
  <si>
    <t>这座大教堂以其彩色雕塑而闻名。</t>
  </si>
  <si>
    <t>poly (多) 种颜色 chrom 结合在一起就是 polychrome。</t>
  </si>
  <si>
    <t>poly 多，chrom 色，多色就是 polychrome。</t>
  </si>
  <si>
    <t>chromium</t>
  </si>
  <si>
    <t>chrom (颜色) + -ium (化学元素后缀) -&gt; 因其化合物颜色多样而得名的金属 -&gt; 铬</t>
  </si>
  <si>
    <t>铬（元素）</t>
  </si>
  <si>
    <t>/ˈkrəʊmiəm/</t>
  </si>
  <si>
    <t>Chromium is used to make stainless steel.</t>
  </si>
  <si>
    <t>铬被用于制造不锈钢。</t>
  </si>
  <si>
    <t>那种金属 chromium 在光下闪着 chrom (彩色) 的光。</t>
  </si>
  <si>
    <t>金属元素 ium，彩色之源 chromium。</t>
  </si>
  <si>
    <t>achromatic</t>
  </si>
  <si>
    <t>a-</t>
  </si>
  <si>
    <t>a- (无) + chrom (颜色) + -atic (形容词后缀) -&gt; 没有颜色的 -&gt; 无色的</t>
  </si>
  <si>
    <t>无色的</t>
  </si>
  <si>
    <t>/ˌeɪkrəˈmætɪk/</t>
  </si>
  <si>
    <t>They chose an achromatic color scheme for the office.</t>
  </si>
  <si>
    <t>他们为办公室选择了无色（黑白灰）色调。</t>
  </si>
  <si>
    <t>a- (无) chrom (色) 的搭配就是 achromatic。</t>
  </si>
  <si>
    <t>a 是没有，chrom 是色，无色就是 achromatic。</t>
  </si>
  <si>
    <t>chromatography</t>
  </si>
  <si>
    <t>chromato</t>
  </si>
  <si>
    <t>chromato (颜色) + -graphy (书写/记录) -&gt; 利用不同物质在介质中颜色移动的速度来分离的方法 -&gt; 色谱法</t>
  </si>
  <si>
    <t>层析法（色谱法）</t>
  </si>
  <si>
    <t>/ˌkrəʊməˈtɒɡrəfi/</t>
  </si>
  <si>
    <t>The mixture was analyzed using gas chromatography.</t>
  </si>
  <si>
    <t>该混合物使用气相色谱法进行了分析。</t>
  </si>
  <si>
    <t>用 graphy (记录) 的方法区分 chromato (颜色)，这就是 chromatography。</t>
  </si>
  <si>
    <t>chromato 色，graphy 写，色谱分析是专业。</t>
  </si>
  <si>
    <t>panchromatic</t>
  </si>
  <si>
    <t>pan- (全) + chrom (颜色) + -atic (形容词后缀) -&gt; 对所有颜色都敏感的 -&gt; 全色的</t>
  </si>
  <si>
    <t>全色的（对所有颜色敏感的）</t>
  </si>
  <si>
    <t>/ˌpænkrəˈmætɪk/</t>
  </si>
  <si>
    <t>The photographer used panchromatic film for the shoot.</t>
  </si>
  <si>
    <t>摄影师在拍摄中使用了全色胶卷。</t>
  </si>
  <si>
    <t>pan- (全) 部 chrom (颜色) 都能拍出来的就是 panchromatic 胶片。</t>
  </si>
  <si>
    <t>pan 为全，chrom 为色，全色感光真出色。</t>
  </si>
  <si>
    <t>hypochromic</t>
  </si>
  <si>
    <t>hypo- (在...之下/不足) + chrom (颜色) + -ic (形容词后缀) -&gt; 颜色深度不足的 -&gt; 低色素的</t>
  </si>
  <si>
    <t>低色素的</t>
  </si>
  <si>
    <t>/ˌhaɪpəˈkrəʊmɪk/</t>
  </si>
  <si>
    <t>Hypochromic anemia is characterized by pale red blood cells.</t>
  </si>
  <si>
    <t>低色素性贫血的特征是红细胞颜色苍白。</t>
  </si>
  <si>
    <t>颜色 chrom 有点 hypo- (不足)，看起来就是 hypochromic。</t>
  </si>
  <si>
    <t>hypo 低，chrom 色，颜色浅淡 hypochromic。</t>
  </si>
  <si>
    <t>chromogenic</t>
  </si>
  <si>
    <t>-o-</t>
  </si>
  <si>
    <t>chrom (颜色) + -o- (连接词) + -genic (产生的) -&gt; 能够产生颜色的 -&gt; 产色的</t>
  </si>
  <si>
    <t>产色的</t>
  </si>
  <si>
    <t>/ˌkrəʊməˈdʒenɪk/</t>
  </si>
  <si>
    <t>Some bacteria are chromogenic and produce pigments.</t>
  </si>
  <si>
    <t>一些细菌是产色的，能够产生色素。</t>
  </si>
  <si>
    <t>这种细菌能 genic (产生) 出 chrom (颜色)，它是 chromogenic 的。</t>
  </si>
  <si>
    <t>chrom 颜色，genic 产，产色物质不一般。</t>
  </si>
  <si>
    <t>chronic</t>
  </si>
  <si>
    <t>chron</t>
  </si>
  <si>
    <t>chron (时间) + -ic (的) -&gt; 时间持续很久的 -&gt; 慢性的</t>
  </si>
  <si>
    <t>慢性的</t>
  </si>
  <si>
    <t>/ˈkrɒnɪk/</t>
  </si>
  <si>
    <t>She suffers from chronic back pain.</t>
  </si>
  <si>
    <t>她患有慢性背痛。</t>
  </si>
  <si>
    <t>由于病情是 chronic 的，他已经病了很长 time 了。</t>
  </si>
  <si>
    <t>时间 chron，ic 形容，长久不愈慢性病。</t>
  </si>
  <si>
    <t>chronicle</t>
  </si>
  <si>
    <t>chron (时间) + -icle (名词后缀/小) -&gt; 按时间记录下的事物 -&gt; 编年史</t>
  </si>
  <si>
    <t>编年史</t>
  </si>
  <si>
    <t>/ˈkrɒnɪkl/</t>
  </si>
  <si>
    <t>The local chronicle recorded the events of the war.</t>
  </si>
  <si>
    <t>当地编年史记录了战争事件。</t>
  </si>
  <si>
    <t>这本 chronicle 里，每一页都是一个 time 点的故事。</t>
  </si>
  <si>
    <t>时间 chron，icle 表物，记录历史编年史。</t>
  </si>
  <si>
    <t>synchronize</t>
  </si>
  <si>
    <t>syn-</t>
  </si>
  <si>
    <t>syn- (共同) + chron (时间) + -ize (使...) -&gt; 使在同一时间发生 -&gt; 同步</t>
  </si>
  <si>
    <t>同步</t>
  </si>
  <si>
    <t>/ˈsɪŋkrənaɪz/</t>
  </si>
  <si>
    <t>The dancers need to synchronize their movements.</t>
  </si>
  <si>
    <t>舞者们需要使动作同步。</t>
  </si>
  <si>
    <t>我们 synchronize 一下我们的 watch，确保 time 一致。</t>
  </si>
  <si>
    <t>syn 共同，chron 时间，ize 使动共时间。</t>
  </si>
  <si>
    <t>chronology</t>
  </si>
  <si>
    <t>chron (时间) + -ology (学科) -&gt; 研究时间排序的学问 -&gt; 年表</t>
  </si>
  <si>
    <t>年代学</t>
  </si>
  <si>
    <t>/krəˈnɒlədʒi/</t>
  </si>
  <si>
    <t>Can you check the chronology of these events?</t>
  </si>
  <si>
    <t>你能核对一下这些事件的时间顺序吗？</t>
  </si>
  <si>
    <t>研究 chronology 的人，对 time 的顺序很敏感。</t>
  </si>
  <si>
    <t>chron 时间，ology 学科，排列时间成年表。</t>
  </si>
  <si>
    <t>anachronism</t>
  </si>
  <si>
    <t>ana- (错误) + chron (时间) + -ism (现象) -&gt; 发生了时间错乱的现象 -&gt; 时代错误</t>
  </si>
  <si>
    <t>时代错误</t>
  </si>
  <si>
    <t>/əˈnækrənɪzəm/</t>
  </si>
  <si>
    <t>In the historical movie, the digital watch was an anachronism.</t>
  </si>
  <si>
    <t>在这部历史电影中，那块数字手表是一个时代错误。</t>
  </si>
  <si>
    <t>古装剧出现手机就是 anachronism，也就是错位的 time。</t>
  </si>
  <si>
    <t>ana 错误，chron 时间，错位时间闹笑话。</t>
  </si>
  <si>
    <t>chronometer</t>
  </si>
  <si>
    <t>chron (时间) + -meter (测量) -&gt; 测量时间的仪器 -&gt; 精密计时器</t>
  </si>
  <si>
    <t>计时器</t>
  </si>
  <si>
    <t>/krəˈnɒmɪtə/</t>
  </si>
  <si>
    <t>The navigator used a chronometer to determine longitude.</t>
  </si>
  <si>
    <t>导航员使用精密计时器来测定经度。</t>
  </si>
  <si>
    <t>航海家靠 chronometer 来精确掌握 time。</t>
  </si>
  <si>
    <t>chron 时间，meter 测量，精密计时没商量。</t>
  </si>
  <si>
    <t>asynchronous</t>
  </si>
  <si>
    <t>a- (不) + syn- (共同) + chron (时间) + -ous (的) -&gt; 时间上不同步的 -&gt; 异步的</t>
  </si>
  <si>
    <t>不同步的</t>
  </si>
  <si>
    <t>/eɪˈsɪŋkrənəs/</t>
  </si>
  <si>
    <t>Online learning can be asynchronous.</t>
  </si>
  <si>
    <t>在线学习可以是异步的。</t>
  </si>
  <si>
    <t>asynchronous 意味着我们不需要在同一个 time 见面。</t>
  </si>
  <si>
    <t>a 是不，syn 是同，时间不齐叫异步。</t>
  </si>
  <si>
    <t>diachronic</t>
  </si>
  <si>
    <t>dia- (穿过) + chron (时间) + -ic (的) -&gt; 贯穿时间发展的 -&gt; 历时的</t>
  </si>
  <si>
    <t>历时的</t>
  </si>
  <si>
    <t>/ˌdaɪəˈkrɒnɪk/</t>
  </si>
  <si>
    <t>Linguists conduct diachronic studies of language evolution.</t>
  </si>
  <si>
    <t>语言学家对语言演变进行历时性研究。</t>
  </si>
  <si>
    <t>考察语言在不同 time 里的变化就是 diachronic 研究。</t>
  </si>
  <si>
    <t>dia 穿越，chron 时间，贯穿时空叫历时。</t>
  </si>
  <si>
    <t>cardiac</t>
  </si>
  <si>
    <t>cardi</t>
  </si>
  <si>
    <t>cardi (心脏) + -ac (关于...的) -&gt; 关于心脏的 -&gt; 心脏的</t>
  </si>
  <si>
    <t>心脏的</t>
  </si>
  <si>
    <t>/ˈkɑːrdiæk/</t>
  </si>
  <si>
    <t>The patient suffered from cardiac arrest.</t>
  </si>
  <si>
    <t>这个病人发生了心脏骤停。</t>
  </si>
  <si>
    <t>心脏病发作叫 cardiac arrest，医生会进行抢救。</t>
  </si>
  <si>
    <t>cardi 是心脏，ac 是形容词，合起心脏的。</t>
  </si>
  <si>
    <t>cardiology</t>
  </si>
  <si>
    <t>cardio</t>
  </si>
  <si>
    <t>cardio (心脏) + -logy (学科) -&gt; 研究心脏的学科 -&gt; 心脏病学</t>
  </si>
  <si>
    <t>心脏病学</t>
  </si>
  <si>
    <t>/ˌkɑːrdiˈɒlədʒi/</t>
  </si>
  <si>
    <t>He is a professor of cardiology at the university.</t>
  </si>
  <si>
    <t>他是该大学心脏病学的教授。</t>
  </si>
  <si>
    <t>在 cardiology 部门工作的人，专门研究心脏学科。</t>
  </si>
  <si>
    <t>cardio 心脏 logy 学，研究心脏病学。</t>
  </si>
  <si>
    <t>cardiologist</t>
  </si>
  <si>
    <t>cardio (心脏) + -log (学科) + -ist (人) -&gt; 心脏学科的专家 -&gt; 心脏病专家</t>
  </si>
  <si>
    <t>心脏病专家</t>
  </si>
  <si>
    <t>/ˌkɑːrdiˈɒlədʒɪst/</t>
  </si>
  <si>
    <t>The cardiologist advised him to quit smoking.</t>
  </si>
  <si>
    <t>心脏病专家建议他戒烟。</t>
  </si>
  <si>
    <t>这位 cardiologist 很有名，他是研究心脏的专家。</t>
  </si>
  <si>
    <t>cardi 加 ist，心脏专家心细致。</t>
  </si>
  <si>
    <t>cardiovascular</t>
  </si>
  <si>
    <t>cardio-vascul</t>
  </si>
  <si>
    <t>cardio (心脏) + vascul (血管) + -ar (关于...的) -&gt; 心脏和血管的 -&gt; 心血管的</t>
  </si>
  <si>
    <t>心血管的</t>
  </si>
  <si>
    <t>/ˌkɑːrdiəʊˈvæskjələ(r)/</t>
  </si>
  <si>
    <t>Regular exercise is good for cardiovascular health.</t>
  </si>
  <si>
    <t>定期运动对心血管健康有好处。</t>
  </si>
  <si>
    <t>运动可以预防 cardiovascular 疾病，保护心脏和血管。</t>
  </si>
  <si>
    <t>cardio 心 vascul 管，心血管健康不能晚。</t>
  </si>
  <si>
    <t>cardiogram</t>
  </si>
  <si>
    <t>cardio (心脏) + -gram (记录/图形) -&gt; 记录心脏跳动的图形 -&gt; 心电图</t>
  </si>
  <si>
    <t>心电图</t>
  </si>
  <si>
    <t>/ˈkɑːrdiəɡræm/</t>
  </si>
  <si>
    <t>The doctor is checking the patient's cardiogram.</t>
  </si>
  <si>
    <t>医生正在检查病人的心电图。</t>
  </si>
  <si>
    <t>看着这张 cardiogram，医生的表情很严肃。</t>
  </si>
  <si>
    <t>cardio 心脏 gram 画图，画出心电图。</t>
  </si>
  <si>
    <t>electrocardiogram</t>
  </si>
  <si>
    <t>electro-</t>
  </si>
  <si>
    <t>electro- (电) + cardio (心脏) + -gram (图表) -&gt; 记录心脏电活动的图表 -&gt; 心电图</t>
  </si>
  <si>
    <t>/ɪˌlektrəʊˈkɑːdiəɡræm/</t>
  </si>
  <si>
    <t>An electrocardiogram (ECG) shows the heart's electrical activity.</t>
  </si>
  <si>
    <t>心电图（ECG）显示心脏的电活动。</t>
  </si>
  <si>
    <t>做 electrocardiogram 时需要在身上贴电极，记录心脏电信号。</t>
  </si>
  <si>
    <t>electro 电 cardi 心，心电图看仔细。</t>
  </si>
  <si>
    <t>pericardium</t>
  </si>
  <si>
    <t>peri- (周围) + cardi (心脏) + -um (名词后缀) -&gt; 心脏周围的组织 -&gt; 心包</t>
  </si>
  <si>
    <t>心包</t>
  </si>
  <si>
    <t>/ˌperɪˈkɑːdiəm/</t>
  </si>
  <si>
    <t>The pericardium protects the heart from infection.</t>
  </si>
  <si>
    <t>心包保护心脏免受感染。</t>
  </si>
  <si>
    <t>心包 pericardium 就像一件外套，peri 周围包住心。</t>
  </si>
  <si>
    <t>peri 环绕 cardi 心，包住心脏保太平。</t>
  </si>
  <si>
    <t>cardiopathy</t>
  </si>
  <si>
    <t>cardio (心脏) + -pathy (疾病) -&gt; 心脏产生的疾病 -&gt; 心脏病</t>
  </si>
  <si>
    <t>心脏病</t>
  </si>
  <si>
    <t>/ˌkɑːdiˈɒpəθi/</t>
  </si>
  <si>
    <t>Early diagnosis of cardiopathy is crucial.</t>
  </si>
  <si>
    <t>心脏病的早期诊断至关重要。</t>
  </si>
  <si>
    <t>任何一种 cardiopathy 都需要及时治疗，不能忽视心脏疾病。</t>
  </si>
  <si>
    <t>cardio 心脏 pathy 病，心脏有病快就诊。</t>
  </si>
  <si>
    <t>cardialgia</t>
  </si>
  <si>
    <t>cardi (心脏) + -algia (疼痛) -&gt; 心脏部位的疼痛 -&gt; 心痛</t>
  </si>
  <si>
    <t>心痛，胃灼热</t>
  </si>
  <si>
    <t>/ˌkɑːdiˈældʒiə/</t>
  </si>
  <si>
    <t>He felt a sharp cardialgia after the heavy meal.</t>
  </si>
  <si>
    <t>饱餐后他感到剧烈的心痛（或胃灼热）。</t>
  </si>
  <si>
    <t>他感到 cardialgia，分不清是心痛还是胃痛。</t>
  </si>
  <si>
    <t>cardi 心脏 algia 痛，隐隐心痛最难受。</t>
  </si>
  <si>
    <t>cardiopulmonary</t>
  </si>
  <si>
    <t>cardio-pulmon</t>
  </si>
  <si>
    <t>cardio (心脏) + pulmon (肺) + -ary (关于...的) -&gt; 心肺的 -&gt; 心肺的</t>
  </si>
  <si>
    <t>心肺的</t>
  </si>
  <si>
    <t>/ˌkɑːdiəʊˈpʌlmənəri/</t>
  </si>
  <si>
    <t>CPR stands for cardiopulmonary resuscitation.</t>
  </si>
  <si>
    <t>CPR 代表心肺复苏术。</t>
  </si>
  <si>
    <t>学会 CPR（cardiopulmonary resuscitation）可以在关键时刻救人。</t>
  </si>
  <si>
    <t>cardio 心 pulmon 肺，心肺复苏功德累。</t>
  </si>
  <si>
    <t>catalog</t>
  </si>
  <si>
    <t>log</t>
  </si>
  <si>
    <t>cata- (向下) + log (言语/记录) -&gt; 向下列出的所有记录 -&gt; 目录</t>
  </si>
  <si>
    <t>目录</t>
  </si>
  <si>
    <t>/ˈkætəlɔːɡ/</t>
  </si>
  <si>
    <t>Please look at our product catalog for more details.</t>
  </si>
  <si>
    <t>请查看我们的产品目录以获取更多详情。</t>
  </si>
  <si>
    <t>查看这张 catalog，找到所有的 log 记录。</t>
  </si>
  <si>
    <t>cata向下log言，目录清单在眼前。</t>
  </si>
  <si>
    <t>catastrophe</t>
  </si>
  <si>
    <t>strophe</t>
  </si>
  <si>
    <t>cata- (向下/彻底) + strophe (转动) -&gt; 彻底的向下翻转 -&gt; 灾难</t>
  </si>
  <si>
    <t>大灾难</t>
  </si>
  <si>
    <t>/kəˈtæstrəfi/</t>
  </si>
  <si>
    <t>The flood was a major catastrophe for the local farmers.</t>
  </si>
  <si>
    <t>这次洪水对当地农民来说是一场重大的灾难。</t>
  </si>
  <si>
    <t>这场 catastrophe 像一个巨大的 strophe 旋涡卷向大地。</t>
  </si>
  <si>
    <t>cata向下strophe转，彻底天翻地覆是大难。</t>
  </si>
  <si>
    <t>catalyst</t>
  </si>
  <si>
    <t>ly</t>
  </si>
  <si>
    <t>cata- (完全) + ly (松开/分解) + -st (物) -&gt; 完全促使物质分解转化的东西 -&gt; 催化剂</t>
  </si>
  <si>
    <t>催化剂</t>
  </si>
  <si>
    <t>/ˈkætəlɪst/</t>
  </si>
  <si>
    <t>The reform served as a catalyst for economic growth.</t>
  </si>
  <si>
    <t>改革成为了经济增长的催化剂。</t>
  </si>
  <si>
    <t>这个 catalyst 能够 ly 分解所有的阻碍。</t>
  </si>
  <si>
    <t>cata彻底ly分解，催化物质快些写。</t>
  </si>
  <si>
    <t>category</t>
  </si>
  <si>
    <t>cat-</t>
  </si>
  <si>
    <t>egor</t>
  </si>
  <si>
    <t>cat- (向下/归纳) + egor (宣讲/聚集) + -y (名词后缀) -&gt; 归纳后宣讲的内容 -&gt; 类别</t>
  </si>
  <si>
    <t>种类/类别</t>
  </si>
  <si>
    <t>/ˈkætəɡɔːri/</t>
  </si>
  <si>
    <t>These books are divided into several categories.</t>
  </si>
  <si>
    <t>这些书被分成了几个类别。</t>
  </si>
  <si>
    <t>每个 category 里都有特殊的 egor 元素。</t>
  </si>
  <si>
    <t>cat归纳egor讲，类别分明在书房。</t>
  </si>
  <si>
    <t>catapult</t>
  </si>
  <si>
    <t>pult</t>
  </si>
  <si>
    <t>cata- (向下/对抗) + pult (投掷) -&gt; 向下或对敌投掷石块的机器 -&gt; 弹射器</t>
  </si>
  <si>
    <t>弹弓/投石器</t>
  </si>
  <si>
    <t>/ˈkætəpʌlt/</t>
  </si>
  <si>
    <t>The movie catapulted him to international fame.</t>
  </si>
  <si>
    <t>这部电影使他一举成名（弹射向国际名声）。</t>
  </si>
  <si>
    <t>用 catapult 将石头 pult 投掷出去。</t>
  </si>
  <si>
    <t>cata投掷pult发，弹射器威力真大。</t>
  </si>
  <si>
    <t>cataract</t>
  </si>
  <si>
    <t>ract</t>
  </si>
  <si>
    <t>cata- (向下) + ract (冲撞/破坏) -&gt; 向下冲刷的水流或落下的眼膜 -&gt; 大瀑布/白内障</t>
  </si>
  <si>
    <t>白内障/大瀑布</t>
  </si>
  <si>
    <t>/ˈkætərækt/</t>
  </si>
  <si>
    <t>The old man is having surgery for a cataract.</t>
  </si>
  <si>
    <t>那位老人正在接受白内障手术。</t>
  </si>
  <si>
    <t>眼部的 cataract 像 waterfall 瀑布一样挡住视线。</t>
  </si>
  <si>
    <t>cata向下ract冲，瀑布内障视力蒙。</t>
  </si>
  <si>
    <t>catacomb</t>
  </si>
  <si>
    <t>comb</t>
  </si>
  <si>
    <t>cata- (向下) + comb (山谷/空腔) -&gt; 向下的中空地带 -&gt; 地下墓穴</t>
  </si>
  <si>
    <t>地下墓穴</t>
  </si>
  <si>
    <t>/ˈkætəkoʊm/</t>
  </si>
  <si>
    <t>They explored the ancient catacomb beneath the city.</t>
  </si>
  <si>
    <t>他们探索了城市下方的古代地下墓穴。</t>
  </si>
  <si>
    <t>进入 cata 地下的 comb 空洞墓穴。</t>
  </si>
  <si>
    <t>cata向下comb洞，地下墓穴冷风送。</t>
  </si>
  <si>
    <t>cata- (向下) + bol (投掷/物质) + -ism (状态/过程) -&gt; 物质向下降解的过程 -&gt; 分解代谢</t>
  </si>
  <si>
    <t>Catabolism breaks down molecules to release energy.</t>
  </si>
  <si>
    <t>分解代谢分解分子以释放能量。</t>
  </si>
  <si>
    <t>catabolism 把能量 bol 投掷出来进行分解。</t>
  </si>
  <si>
    <t>cata向下bol投掷，分解代谢释能量。</t>
  </si>
  <si>
    <t>catholic</t>
  </si>
  <si>
    <t>cath-</t>
  </si>
  <si>
    <t>ol</t>
  </si>
  <si>
    <t>cath- (完全/向下) + ol (整体) + -ic (形容词后缀) -&gt; 关于整体的/包罗万象的 -&gt; 广泛的/天主教的</t>
  </si>
  <si>
    <t>天主教的/广泛的</t>
  </si>
  <si>
    <t>/ˈkæθlɪk/</t>
  </si>
  <si>
    <t>She has catholic tastes in literature.</t>
  </si>
  <si>
    <t>她在文学方面的品味非常广泛。</t>
  </si>
  <si>
    <t>他拥有 catholic 的视角，所以目光很 ol 整体。</t>
  </si>
  <si>
    <t>cath完全ol整，广泛博大显真诚。</t>
  </si>
  <si>
    <t>catatonic</t>
  </si>
  <si>
    <t>ton</t>
  </si>
  <si>
    <t>cata- (向下/完全) + ton (拉紧/声音) + -ic (形容词后缀) -&gt; 极度紧绷导致僵直的状态 -&gt; 精神紧张的/僵直的</t>
  </si>
  <si>
    <t>僵直的/精神紧张的</t>
  </si>
  <si>
    <t>/ˌkætəˈtɑːnɪk/</t>
  </si>
  <si>
    <t>The patient was in a catatonic stupor.</t>
  </si>
  <si>
    <t>那个病人处于一种精神僵直的昏迷状态。</t>
  </si>
  <si>
    <t>紧张到 ton 紧绷，整个人都 catatonic 僵直了。</t>
  </si>
  <si>
    <t>cata完全ton拉紧，僵直状态心不宁。</t>
  </si>
  <si>
    <t>central</t>
  </si>
  <si>
    <t>centr</t>
  </si>
  <si>
    <t>centr (中心) + -al (形容词后缀) -&gt; 位于中心的 -&gt; 中心的/主要的</t>
  </si>
  <si>
    <t>中心的/主要的</t>
  </si>
  <si>
    <t>/ˈsentrəl/</t>
  </si>
  <si>
    <t>The hotel is in a central location.</t>
  </si>
  <si>
    <t>这家旅馆位于市中心。</t>
  </si>
  <si>
    <t>这个 central 的地带非常 center (中心)。</t>
  </si>
  <si>
    <t>中心位置是central，核心地位不平凡。</t>
  </si>
  <si>
    <t>concentrate</t>
  </si>
  <si>
    <t>con- (加强/一起) + centr (中心) + -ate (动词后缀) -&gt; 全部汇聚到中心 -&gt; 专注/集中</t>
  </si>
  <si>
    <t>专注/集中</t>
  </si>
  <si>
    <t>/ˈkɒnsntreɪt/</t>
  </si>
  <si>
    <t>You need to concentrate on your study.</t>
  </si>
  <si>
    <t>你需要专心学习。</t>
  </si>
  <si>
    <t>我们需要 concentrate (集中)精力，让所有想法 con- (一起)到 centr (中心)。</t>
  </si>
  <si>
    <t>大家聚在圆中心，专心致志有信心。</t>
  </si>
  <si>
    <t>eccentric</t>
  </si>
  <si>
    <t>ec-</t>
  </si>
  <si>
    <t>ec- (向外) + centr (中心) + -ic (的) -&gt; 偏离中心的 -&gt; 古怪的</t>
  </si>
  <si>
    <t>古怪的/异乎寻常的</t>
  </si>
  <si>
    <t>/ɪkˈsentrɪk/</t>
  </si>
  <si>
    <t>He is an eccentric professor.</t>
  </si>
  <si>
    <t>他是一位古怪的教授。</t>
  </si>
  <si>
    <t>那个 eccentric (古怪的)人总是在 centr (中心)之外 ec- (出)没。</t>
  </si>
  <si>
    <t>偏离中心太古怪，行为出众不一般。</t>
  </si>
  <si>
    <t>egocentric</t>
  </si>
  <si>
    <t>ego-</t>
  </si>
  <si>
    <t>ego- (自我) + centr (中心) + -ic (的) -&gt; 以自我为中心的 -&gt; 自私的</t>
  </si>
  <si>
    <t>利己的/自我中心的</t>
  </si>
  <si>
    <t>/ˌiːɡəʊˈsentrɪk/</t>
  </si>
  <si>
    <t>Young children are often naturally egocentric.</t>
  </si>
  <si>
    <t>幼儿通常天生以自我为中心。</t>
  </si>
  <si>
    <t>egocentric (以自我为中心的)人总是把 ego (自我)放在 centr (中心)。</t>
  </si>
  <si>
    <t>自我中心太自私，眼中只有我自己。</t>
  </si>
  <si>
    <t>decentralize</t>
  </si>
  <si>
    <t>de- (去掉/离开) + centr (中心) + -al (的) + -ize (动词后缀) -&gt; 离开中心化的状态 -&gt; 权力下放</t>
  </si>
  <si>
    <t>分散/权力下放</t>
  </si>
  <si>
    <t>/ˌdiːˈsentrəlaɪz/</t>
  </si>
  <si>
    <t>The government plans to decentralize the power.</t>
  </si>
  <si>
    <t>政府计划下放权力。</t>
  </si>
  <si>
    <t>为了公平，我们要 decentralize (权力下放)，让权力 de- (离开) centr (中心)。</t>
  </si>
  <si>
    <t>权力离开中心点，分散管理才全面。</t>
  </si>
  <si>
    <t>epicenter</t>
  </si>
  <si>
    <t>center</t>
  </si>
  <si>
    <t>epi- (在...之上) + center (中心) -&gt; 在震源中心正上方的点 -&gt; 震中</t>
  </si>
  <si>
    <t>震中/中心</t>
  </si>
  <si>
    <t>/ˈepɪsentə(r)/</t>
  </si>
  <si>
    <t>The earthquake's epicenter was in the ocean.</t>
  </si>
  <si>
    <t>地震的震中位于海洋。</t>
  </si>
  <si>
    <t>地震的 epicenter (震中) 就在 epi- (在上面) 城市的 center (中心)。</t>
  </si>
  <si>
    <t>震中就在正上方，威力巨大不可挡。</t>
  </si>
  <si>
    <t>centrifugal</t>
  </si>
  <si>
    <t>centr (中心) + -i- (连接) + fug (逃跑) + -al (的) -&gt; 从中心逃跑的力 -&gt; 离心的</t>
  </si>
  <si>
    <t>离心的</t>
  </si>
  <si>
    <t>/senˈtrɪfjuɡl/</t>
  </si>
  <si>
    <t>Centrifugal force pulls things away from the center.</t>
  </si>
  <si>
    <t>离心力将物体拉离中心。</t>
  </si>
  <si>
    <t>centrifugal (离心的)力让物体 fug (逃离) centr (中心)。</t>
  </si>
  <si>
    <t>逃离中心离心力，旋转飞出没道理。</t>
  </si>
  <si>
    <t>centripetal</t>
  </si>
  <si>
    <t>centr (中心) + -i- (连接) + pet (寻找) + -al (的) -&gt; 寻找中心的方向 -&gt; 向心的</t>
  </si>
  <si>
    <t>向心的</t>
  </si>
  <si>
    <t>/senˈtrɪpɪtl/</t>
  </si>
  <si>
    <t>The moon is held by centripetal force.</t>
  </si>
  <si>
    <t>月球受到向心力的束缚。</t>
  </si>
  <si>
    <t>centripetal (向心的)力让物体想要 pet (寻找) centr (中心)。</t>
  </si>
  <si>
    <t>寻找中心向心力，圆周运动守规矩。</t>
  </si>
  <si>
    <t>centrist</t>
  </si>
  <si>
    <t>centr (中心) + -ist (人) -&gt; 站在中间立场的人 -&gt; 中间派</t>
  </si>
  <si>
    <t>中间派议员/中庸主义者</t>
  </si>
  <si>
    <t>/ˈsentrɪst/</t>
  </si>
  <si>
    <t>He is known as a centrist politician.</t>
  </si>
  <si>
    <t>他被称为一名温和派政治家。</t>
  </si>
  <si>
    <t>一个 centrist (中间派) 总是站在政治的 centr (中心) 不偏激。</t>
  </si>
  <si>
    <t>不偏不倚中间派，站稳中心最实在。</t>
  </si>
  <si>
    <t>centrality</t>
  </si>
  <si>
    <t>centr (中心) + -al (的) + -ity (性质) -&gt; 处于中心位置的性质 -&gt; 核心性/中心地位</t>
  </si>
  <si>
    <t>中心地位/核心性</t>
  </si>
  <si>
    <t>/senˈtræləti/</t>
  </si>
  <si>
    <t>The centrality of the problem is clear.</t>
  </si>
  <si>
    <t>该问题的核心性显而易见。</t>
  </si>
  <si>
    <t>通过分析 centrality (核心性)，我们找到了问题的 centr (中心)。</t>
  </si>
  <si>
    <t>中心地位核心性，抓住本质定乾坤。</t>
  </si>
  <si>
    <t>corporation</t>
  </si>
  <si>
    <t>corpor</t>
  </si>
  <si>
    <t>corpor (身体/团体) + -ation (名词后缀) -&gt; 法律意义上的身体组织 -&gt; 公司</t>
  </si>
  <si>
    <t>公司</t>
  </si>
  <si>
    <t>/ˌkɔːpəˈreɪʃn/</t>
  </si>
  <si>
    <t>He works for a large multi-national corporation.</t>
  </si>
  <si>
    <t>他在一家大型跨国公司工作。</t>
  </si>
  <si>
    <t>这家 corporation 给每个员工都买了保险。</t>
  </si>
  <si>
    <t>团体组合变公司，事业成功有地位。</t>
  </si>
  <si>
    <t>corporate</t>
  </si>
  <si>
    <t>corpor (身体/团体) + -ate (形容词后缀) -&gt; 属于团体的 -&gt; 共同的，法人的</t>
  </si>
  <si>
    <t>企业的，团体的</t>
  </si>
  <si>
    <t>/ˈkɔːpərət/</t>
  </si>
  <si>
    <t>They have a very strong corporate culture.</t>
  </si>
  <si>
    <t>他们有非常浓厚的企业文化。</t>
  </si>
  <si>
    <t>我们需要展现出专业的 corporate 形象。</t>
  </si>
  <si>
    <t>属于团体的，就是共同的。</t>
  </si>
  <si>
    <t>corpse</t>
  </si>
  <si>
    <t>corp</t>
  </si>
  <si>
    <t>corp (身体) + -se (名词后缀) -&gt; 失去生命的身体 -&gt; 尸体</t>
  </si>
  <si>
    <t>尸体</t>
  </si>
  <si>
    <t>/kɔːps/</t>
  </si>
  <si>
    <t>The police found a corpse in the abandoned house.</t>
  </si>
  <si>
    <t>警察在废弃的房子里发现了一具尸体。</t>
  </si>
  <si>
    <t>电影里的那具 corpse 看起来非常真实。</t>
  </si>
  <si>
    <t>身体不再动，化作尸体冷。</t>
  </si>
  <si>
    <t>corps</t>
  </si>
  <si>
    <t>corp (团体) + -s (名词后缀) -&gt; 作为一个整体的组织 -&gt; 军团，队</t>
  </si>
  <si>
    <t>兵团，特种部队</t>
  </si>
  <si>
    <t>/kɔː/</t>
  </si>
  <si>
    <t>She joined the Peace Corps after graduation.</t>
  </si>
  <si>
    <t>她毕业后加入了和平队。</t>
  </si>
  <si>
    <t>作为这个 corps 的一员，我们要团结协作。</t>
  </si>
  <si>
    <t>s结尾不发音，特种部队在前进。</t>
  </si>
  <si>
    <t>incorporate</t>
  </si>
  <si>
    <t>in- (进入/使) + corpor (身体) + -ate (动词后缀) -&gt; 使进入一个身体/整体 -&gt; 合并，纳入</t>
  </si>
  <si>
    <t>包含，合并</t>
  </si>
  <si>
    <t>/ɪnˈkɔːrpəreɪt/</t>
  </si>
  <si>
    <t>The new plan incorporates your suggestions.</t>
  </si>
  <si>
    <t>新计划采纳了你的建议。</t>
  </si>
  <si>
    <t>我们要将这些新功能 incorporate 到软件中。</t>
  </si>
  <si>
    <t>in是进入corp身，合并吸收一家人。</t>
  </si>
  <si>
    <t>corporal</t>
  </si>
  <si>
    <t>corpor (身体) + -al (形容词后缀) -&gt; 关于身体的 -&gt; 肉体的</t>
  </si>
  <si>
    <t>身体的，肉体的</t>
  </si>
  <si>
    <t>/ˈkɔːpərəl/</t>
  </si>
  <si>
    <t>Corporal punishment is no longer allowed in schools.</t>
  </si>
  <si>
    <t>学校里不再允许体罚。</t>
  </si>
  <si>
    <t>家长不应该对孩子实施 corporal 惩罚。</t>
  </si>
  <si>
    <t>身体加al，肉体痛苦缠。</t>
  </si>
  <si>
    <t>corpulent</t>
  </si>
  <si>
    <t>-u-</t>
  </si>
  <si>
    <t>corp (身体) + -u- (连接符) + -lent (充满...的) -&gt; 身体太多的 -&gt; 肥胖的</t>
  </si>
  <si>
    <t>肥胖的</t>
  </si>
  <si>
    <t>/ˈkɔːpjələnt/</t>
  </si>
  <si>
    <t>The corpulent man sat heavily in the armchair.</t>
  </si>
  <si>
    <t>那个肥胖的男人沉重地坐在扶手椅上。</t>
  </si>
  <si>
    <t>那个 corpulent 的猫咪甚至跳不上桌子。</t>
  </si>
  <si>
    <t>身体充满肉，就是太肥厚。</t>
  </si>
  <si>
    <t>corpus</t>
  </si>
  <si>
    <t>corpus (身体) -&gt; 资料的身体 -&gt; 语料库，全集</t>
  </si>
  <si>
    <t>全集，语料库</t>
  </si>
  <si>
    <t>/ˈkɔːrpəs/</t>
  </si>
  <si>
    <t>The research is based on a large corpus of spoken English.</t>
  </si>
  <si>
    <t>这项研究是基于一个巨大的英语口语语料库。</t>
  </si>
  <si>
    <t>研究语言需要使用 corpus 库进行分析。</t>
  </si>
  <si>
    <t>文字之身，作品全集。</t>
  </si>
  <si>
    <t>corporeal</t>
  </si>
  <si>
    <t>-e-</t>
  </si>
  <si>
    <t>corpor (身体) + -e- (连接符) + -al (形容词后缀) -&gt; 有物质身体的 -&gt; 肉体的，有形的</t>
  </si>
  <si>
    <t>肉体的，物质的</t>
  </si>
  <si>
    <t>/kɔːˈpɔːriəl/</t>
  </si>
  <si>
    <t>He believes in the existence of the soul apart from corporeal life.</t>
  </si>
  <si>
    <t>他相信灵魂独立于肉体生命而存在。</t>
  </si>
  <si>
    <t>我们作为 corporeal 的生物，必须面对衰老。</t>
  </si>
  <si>
    <t>肉身有形，物质可寻。</t>
  </si>
  <si>
    <t>incorporeal</t>
  </si>
  <si>
    <t>in- (不/无) + corpor (身体) + -e- + -al -&gt; 没有身体的 -&gt; 无实体的，灵魂的</t>
  </si>
  <si>
    <t>无实体的</t>
  </si>
  <si>
    <t>/ˌɪnkɔːˈpɔːriəl/</t>
  </si>
  <si>
    <t>Ghosts are often thought of as incorporeal beings.</t>
  </si>
  <si>
    <t>鬼魂常被认为是无实体的生物。</t>
  </si>
  <si>
    <t>思想是 incorporeal 的，它是看不见摸不着的。</t>
  </si>
  <si>
    <t>in是不，无身便是魂。</t>
  </si>
  <si>
    <t>capital</t>
  </si>
  <si>
    <t>capit</t>
  </si>
  <si>
    <t>capit (头) + -al (形容词/名词后缀) -&gt; 头的，首位的 -&gt; 首都/资本</t>
  </si>
  <si>
    <t>首都；大写字母</t>
  </si>
  <si>
    <t>/ˈkæpɪtl/</t>
  </si>
  <si>
    <t>Paris is the capital of France.</t>
  </si>
  <si>
    <t>巴黎是法国的首都。</t>
  </si>
  <si>
    <t>在国家的 capital（首都），每个人都要学习大写字母 capital letters。</t>
  </si>
  <si>
    <t>首都是头 capital，资本也是 capital。</t>
  </si>
  <si>
    <t>captain</t>
  </si>
  <si>
    <t>capit (头) + -ain (人) -&gt; 领头的人 -&gt; 船长/队长</t>
  </si>
  <si>
    <t>船长；队长</t>
  </si>
  <si>
    <t>/ˈkæptɪn/</t>
  </si>
  <si>
    <t>The captain of the ship was very brave.</t>
  </si>
  <si>
    <t>这艘船的船长非常勇敢。</t>
  </si>
  <si>
    <t>这支队伍的 captain（队长）是大家的“头儿”。</t>
  </si>
  <si>
    <t>领头的人是 captain，船长队长显威风。</t>
  </si>
  <si>
    <t>decapitate</t>
  </si>
  <si>
    <t>de- (去掉) + capit (头) + -ate (动词后缀) -&gt; 把头去掉 -&gt; 斩首</t>
  </si>
  <si>
    <t>斩首</t>
  </si>
  <si>
    <t>/diːˈkæpɪteɪt/</t>
  </si>
  <si>
    <t>The ancient king ordered to decapitate the traitor.</t>
  </si>
  <si>
    <t>古代国王下令将叛徒斩首。</t>
  </si>
  <si>
    <t>如果不听话，就会被 decapitate（斩首）失去你的头。</t>
  </si>
  <si>
    <t>de去掉头 capit，斩首就是 decapitate。</t>
  </si>
  <si>
    <t>capitulate</t>
  </si>
  <si>
    <t>capit (头/条目) + -ulate (动词后缀) -&gt; 按条目列出条件 -&gt; 投降</t>
  </si>
  <si>
    <t>投降</t>
  </si>
  <si>
    <t>/kəˈpɪtʃuleɪt/</t>
  </si>
  <si>
    <t>The enemy was forced to capitulate after the siege.</t>
  </si>
  <si>
    <t>敌军在被围困后被迫投降。</t>
  </si>
  <si>
    <t>低头 capitulate（投降）是因为对方太强大了。</t>
  </si>
  <si>
    <t>低头认输 capitulate，条件列出要投降。</t>
  </si>
  <si>
    <t>recapitulate</t>
  </si>
  <si>
    <t>re- (再次) + capit (头/要点) + -ulate (动词后缀) -&gt; 再次列出要点 -&gt; 概括</t>
  </si>
  <si>
    <t>重述要点；概括</t>
  </si>
  <si>
    <t>/ˌriːkəˈpɪtʃuleɪt/</t>
  </si>
  <si>
    <t>Let me briefly recapitulate the main points of the lecture.</t>
  </si>
  <si>
    <t>让我简要重述一下讲座的要点。</t>
  </si>
  <si>
    <t>在会议结束前，我们需要 recapitulate（重述）一下“头”几条规则。</t>
  </si>
  <si>
    <t>再次 re 提头 capit，概括重述 recapitulate。</t>
  </si>
  <si>
    <t>precipitate</t>
  </si>
  <si>
    <t>v./adj.</t>
  </si>
  <si>
    <t>cipit</t>
  </si>
  <si>
    <t>pre- (预先/向前) + cipit (头) + -ate (动词后缀) -&gt; 头向前冲 -&gt; 猛地落下/促成</t>
  </si>
  <si>
    <t>促成；使沉淀</t>
  </si>
  <si>
    <t>/prɪˈsɪpɪteɪt/</t>
  </si>
  <si>
    <t>The crisis precipitated the collapse of the government.</t>
  </si>
  <si>
    <t>这场危机促成了政府的垮台。</t>
  </si>
  <si>
    <t>这个决定太 precipitate（鲁莽/头向前冲）了，会促成不好的结果。</t>
  </si>
  <si>
    <t>头向前冲 precipitate，促成沉淀太急躁。</t>
  </si>
  <si>
    <t>precipitation</t>
  </si>
  <si>
    <t>pre- (预先/向前) + cipit (头) + -ation (名词后缀) -&gt; 头朝前冲下的东西 -&gt; 降水/沉淀</t>
  </si>
  <si>
    <t>降水；沉淀</t>
  </si>
  <si>
    <t>/prɪˌsɪpɪˈteɪʃn/</t>
  </si>
  <si>
    <t>There is a high chance of precipitation today.</t>
  </si>
  <si>
    <t>今天降水的可能性很大。</t>
  </si>
  <si>
    <t>天气预报说今天有 precipitation（降水），雨滴从头上落下来。</t>
  </si>
  <si>
    <t>前冲落下 precipitation，降水沉淀在瞬间。</t>
  </si>
  <si>
    <t>precipice</t>
  </si>
  <si>
    <t>pre- (在前面) + cipit (头) + -e (名词后缀) -&gt; 头向前冲就会掉下去的地方 -&gt; 悬崖</t>
  </si>
  <si>
    <t>悬崖</t>
  </si>
  <si>
    <t>/ˈpresəpɪs/</t>
  </si>
  <si>
    <t>The climbers stood at the edge of a precipice.</t>
  </si>
  <si>
    <t>登山者们站在悬崖边缘。</t>
  </si>
  <si>
    <t>站在 precipice（悬崖）边缘，感觉头重脚轻。</t>
  </si>
  <si>
    <t>头冲前方 precipice，悬崖峭壁太危险。</t>
  </si>
  <si>
    <t>capitation</t>
  </si>
  <si>
    <t>capit (头) + -ation (名词后缀) -&gt; 按人头计算 -&gt; 人头税/人均付费</t>
  </si>
  <si>
    <t>人头税</t>
  </si>
  <si>
    <t>/ˌkæpɪˈteɪʃn/</t>
  </si>
  <si>
    <t>The government introduced a capitation grant for schools.</t>
  </si>
  <si>
    <t>政府为学校引入了按人数计算的拨款。</t>
  </si>
  <si>
    <t>以前有些地方要收 capitation（人头税），按人头算钱。</t>
  </si>
  <si>
    <t>按头收费 capitation，人头税款要记清。</t>
  </si>
  <si>
    <t>capitalism</t>
  </si>
  <si>
    <t>capit (头/资本) + -al (形容词后缀) + -ism (主义) -&gt; 以资本为首要地位的制度 -&gt; 资本主义</t>
  </si>
  <si>
    <t>资本主义</t>
  </si>
  <si>
    <t>/ˈkæpɪtəlɪzəm/</t>
  </si>
  <si>
    <t>Capitalism is based on private ownership.</t>
  </si>
  <si>
    <t>资本主义是建立在私有制基础上的。</t>
  </si>
  <si>
    <t>在 capitalism（资本主义）中，capital（资本）是核心。</t>
  </si>
  <si>
    <t>资本主义 capitalism，核心就是资本金。</t>
  </si>
  <si>
    <t>carnival</t>
  </si>
  <si>
    <t>carn</t>
  </si>
  <si>
    <t>carn (肉) + -ival (离别/节日) -&gt; 斋戒前最后一次吃肉的狂欢 -&gt; 狂欢节</t>
  </si>
  <si>
    <t>狂欢节，嘉年华</t>
  </si>
  <si>
    <t>/ˈkɑːrnɪvl/</t>
  </si>
  <si>
    <t>The city holds a grand carnival every February.</t>
  </si>
  <si>
    <t>这座城市每年二月都会举行盛大的狂欢节。</t>
  </si>
  <si>
    <t>在 carnival 节日里，大家尽情吃肉狂欢。</t>
  </si>
  <si>
    <t>肉（carn）的节日（ival），狂欢节里真快活。</t>
  </si>
  <si>
    <t>carnivore</t>
  </si>
  <si>
    <t>carn (肉) + -i- (连接) + -vore (吃) -&gt; 以肉为食的动物 -&gt; 食肉动物</t>
  </si>
  <si>
    <t>食肉动物</t>
  </si>
  <si>
    <t>/ˈkɑːrnɪvɔːr/</t>
  </si>
  <si>
    <t>Lions are well-known carnivores of the African savanna.</t>
  </si>
  <si>
    <t>狮子是非洲大草原上著名的食肉动物。</t>
  </si>
  <si>
    <t>狮子是 carnivore，只喜欢吃肉（carn）。</t>
  </si>
  <si>
    <t>食肉（carn）动物（vore），牙齿锋利速度快。</t>
  </si>
  <si>
    <t>carnivorous</t>
  </si>
  <si>
    <t>carn (肉) + -i- (连接) + -vorous (食...的) -&gt; 这种生物是以肉为食的 -&gt; 食肉的</t>
  </si>
  <si>
    <t>食肉的</t>
  </si>
  <si>
    <t>/kɑːrˈnɪvərəs/</t>
  </si>
  <si>
    <t>Some plants are carnivorous and trap insects for food.</t>
  </si>
  <si>
    <t>有些植物是食肉的，会捕捉昆虫作为食物。</t>
  </si>
  <si>
    <t>那些 carnivorous 植物竟然也喜欢吃肉（carn）。</t>
  </si>
  <si>
    <t>肉（carn）味十足（vorous），食肉习性改不了。</t>
  </si>
  <si>
    <t>incarnation</t>
  </si>
  <si>
    <t>in- (进入) + carn (肉体) + -ation (名词) -&gt; 灵魂进入肉体的状态 -&gt; 化身</t>
  </si>
  <si>
    <t>化身，典型</t>
  </si>
  <si>
    <t>/ˌɪnkɑːrˈneɪʃn/</t>
  </si>
  <si>
    <t>She was seen as the incarnation of kindness.</t>
  </si>
  <si>
    <t>她被看作是仁慈的化身。</t>
  </si>
  <si>
    <t>进入（in）肉体（carn）成为神圣的 incarnation。</t>
  </si>
  <si>
    <t>进入（in）肉体（carn），化身在此现真身。</t>
  </si>
  <si>
    <t>carnation</t>
  </si>
  <si>
    <t>carn (肉色) + -ation (名词) -&gt; 呈现肉粉色的花朵 -&gt; 康乃馨</t>
  </si>
  <si>
    <t>康乃馨</t>
  </si>
  <si>
    <t>/kɑːrˈneɪʃn/</t>
  </si>
  <si>
    <t>The groom wore a white carnation in his buttonhole.</t>
  </si>
  <si>
    <t>新郎在扣眼里插了一朵白色康乃馨。</t>
  </si>
  <si>
    <t>这朵 carnation 的颜色像肉（carn）粉色一样美。</t>
  </si>
  <si>
    <t>肉（carn）色花朵（ation），康乃馨送给妈。</t>
  </si>
  <si>
    <t>carnal</t>
  </si>
  <si>
    <t>carn (肉体) + -al (的) -&gt; 属于肉体欲望的 -&gt; 肉欲的</t>
  </si>
  <si>
    <t>肉体的，肉欲的</t>
  </si>
  <si>
    <t>/ˈkɑːrnl/</t>
  </si>
  <si>
    <t>He was prone to carnal desires.</t>
  </si>
  <si>
    <t>他倾向于追求肉欲。</t>
  </si>
  <si>
    <t>专注于肉（carn）体的 carnal 欲望。</t>
  </si>
  <si>
    <t>肉（carn）体相关（al），肉欲世俗难自拔。</t>
  </si>
  <si>
    <t>carnage</t>
  </si>
  <si>
    <t>carn (肉) + -age (名词后缀) -&gt; 满地都是碎肉的状态 -&gt; 大屠杀</t>
  </si>
  <si>
    <t>残杀，大屠杀</t>
  </si>
  <si>
    <t>/ˈkɑːrnɪdʒ/</t>
  </si>
  <si>
    <t>The war resulted in a scene of terrible carnage.</t>
  </si>
  <si>
    <t>战争导致了惨绝人寰的大屠杀场面。</t>
  </si>
  <si>
    <t>战场上的 carnage 留下了无数的碎肉（carn）。</t>
  </si>
  <si>
    <t>肉（carn）堆如山（age），屠杀场面太惊人。</t>
  </si>
  <si>
    <t>reincarnation</t>
  </si>
  <si>
    <t>re- (再次) + in- (进入) + carn (肉体) + -ation (名词) -&gt; 灵魂再次进入肉体 -&gt; 轮回</t>
  </si>
  <si>
    <t>转世，轮回</t>
  </si>
  <si>
    <t>/ˌriːɪnkɑːrˈneɪʃn/</t>
  </si>
  <si>
    <t>Some religions believe in reincarnation after death.</t>
  </si>
  <si>
    <t>一些宗教相信死后有轮回。</t>
  </si>
  <si>
    <t>再次（re）进入（in）肉（carn）体即为 reincarnation。</t>
  </si>
  <si>
    <t>再次（re）进（in）肉（carn），转世轮回命不绝。</t>
  </si>
  <si>
    <t>carrion</t>
  </si>
  <si>
    <t>carn/carr (肉) + -ion (名词) -&gt; 已经开始腐烂的肉 -&gt; 腐肉</t>
  </si>
  <si>
    <t>腐肉</t>
  </si>
  <si>
    <t>/ˈkæriən/</t>
  </si>
  <si>
    <t>Vultures feed on carrion left behind by other animals.</t>
  </si>
  <si>
    <t>秃鹫以其他动物留下的腐肉为食。</t>
  </si>
  <si>
    <t>那些腐烂的 carn 被称为 carrion。</t>
  </si>
  <si>
    <t>肉（carr）已坏（ion），腐肉气息惹蝇来。</t>
  </si>
  <si>
    <t>curr (跑/流) + -ent (形容词或名词后缀) -&gt; 正在流动的 -&gt; 当前的或水流</t>
  </si>
  <si>
    <t>The swimmers were caught in a strong current.</t>
  </si>
  <si>
    <t>游泳者被强劲的水流卷走了。</t>
  </si>
  <si>
    <t>现在的 current 情况就像一整条奔腾的河流在奔跑。</t>
  </si>
  <si>
    <t>curr 在跑，ent 后缀到，当前水流停不了。</t>
  </si>
  <si>
    <t>curr (跑/流) + -ency (名词后缀) -&gt; 正在流通的东西 -&gt; 货币</t>
  </si>
  <si>
    <t>货币</t>
  </si>
  <si>
    <t>He needs to change some currency before the trip.</t>
  </si>
  <si>
    <t>旅行前他需要兑换一些货币。</t>
  </si>
  <si>
    <t>钱就是用来流通的，所以 currency 就像是在人群中奔跑。</t>
  </si>
  <si>
    <t>货币 currency，跑遍全社会。</t>
  </si>
  <si>
    <t>curriculum</t>
  </si>
  <si>
    <t>curr (跑) + -iculum (场所/小物件) -&gt; 学习的跑道 -&gt; 课程</t>
  </si>
  <si>
    <t>课程</t>
  </si>
  <si>
    <t>/kəˈrɪkjələm/</t>
  </si>
  <si>
    <t>The school is designing a new science curriculum.</t>
  </si>
  <si>
    <t>学校正在设计新的科学课程。</t>
  </si>
  <si>
    <t>在这个 curriculum 学习跑道上，我们都在为了成绩奔跑。</t>
  </si>
  <si>
    <t>学习是一条路，curriculum 是跑步路径。</t>
  </si>
  <si>
    <t>oc- (向) + cur (跑) -&gt; 跑到面前来 -&gt; 发生</t>
  </si>
  <si>
    <t>发生</t>
  </si>
  <si>
    <t>When did the accident occur?</t>
  </si>
  <si>
    <t>事故是什么时候发生的？</t>
  </si>
  <si>
    <t>事情突然向你 oc 跑过来，就是 occur 发生了。</t>
  </si>
  <si>
    <t>oc 朝向你，cur 跑过来，事情发生了。</t>
  </si>
  <si>
    <t>ex- (出) + curs (跑) + -ion (名词后缀) -&gt; 跑出去玩 -&gt; 远足/短途旅行</t>
  </si>
  <si>
    <t>The students went on an excursion to the museum.</t>
  </si>
  <si>
    <t>学生们去博物馆进行了一次短途旅行。</t>
  </si>
  <si>
    <t>大家 ex 走出校门去 curs 跑一圈，就是 excursion 远足。</t>
  </si>
  <si>
    <t>ex 向外跑，远足 excursion 真热闹。</t>
  </si>
  <si>
    <t>cursive</t>
  </si>
  <si>
    <t>curs (跑) + -ive (形容词后缀) -&gt; 笔尖在纸上跑动的 -&gt; 草书的</t>
  </si>
  <si>
    <t>草书的</t>
  </si>
  <si>
    <t>/ˈkɜːrsɪv/</t>
  </si>
  <si>
    <t>She wrote her name in elegant cursive.</t>
  </si>
  <si>
    <t>她用优雅的草体写下了她的名字。</t>
  </si>
  <si>
    <t>写 cursive 字体时，笔尖就像在纸上 curs 快速跑动。</t>
  </si>
  <si>
    <t>笔尖在奔跑，cursive 草书写得好。</t>
  </si>
  <si>
    <t>pre- (前) + curs (跑) + -or (人/物) -&gt; 跑在前面的人或物 -&gt; 先驱/前兆</t>
  </si>
  <si>
    <t>The dark clouds were a precursor to the storm.</t>
  </si>
  <si>
    <t>乌云是暴风雨的前兆。</t>
  </si>
  <si>
    <t>pre 在前面跑的 curs 那个人，就是 precursor 先驱者。</t>
  </si>
  <si>
    <t>pre 前面跑，precursor 先兆早知道。</t>
  </si>
  <si>
    <t>curs (跑) + -or (物) -&gt; 在屏幕上跑动的小东西 -&gt; 光标</t>
  </si>
  <si>
    <t>将光标移到屏幕顶端。</t>
  </si>
  <si>
    <t>电脑屏幕上那个不停 curs 跑动的小箭头就是 cursor。</t>
  </si>
  <si>
    <t>屏幕小跑者，cursor 光标闪。</t>
  </si>
  <si>
    <t>recursion</t>
  </si>
  <si>
    <t>re- (回/重复) + curs (跑) + -ion (名词后缀) -&gt; 跑回来 -&gt; 递归/循环</t>
  </si>
  <si>
    <t>递归；循环</t>
  </si>
  <si>
    <t>/rɪˈkɜːrʒn/</t>
  </si>
  <si>
    <t>The program uses recursion to solve the problem.</t>
  </si>
  <si>
    <t>该程序使用递归来解决这个问题。</t>
  </si>
  <si>
    <t>代码 re 跑回来重新 curs 一遍，这就是程序员说的 recursion 递归。</t>
  </si>
  <si>
    <t>re 又跑回，recursion 循环追。</t>
  </si>
  <si>
    <t>corridor</t>
  </si>
  <si>
    <t>corr</t>
  </si>
  <si>
    <t>corr (跑) + -idor (场所) -&gt; 供人跑动通过的地方 -&gt; 走廊</t>
  </si>
  <si>
    <t>走廊</t>
  </si>
  <si>
    <t>/ˈkɔːrɪdɔːr/</t>
  </si>
  <si>
    <t>The bedrooms are along the corridor.</t>
  </si>
  <si>
    <t>卧室都在走廊的两侧。</t>
  </si>
  <si>
    <t>这条 corridor 走廊很长，适合小孩子在上面 corr 跑动。</t>
  </si>
  <si>
    <t>长长一走廊，跑动 corridor。</t>
  </si>
  <si>
    <t>cycle</t>
  </si>
  <si>
    <t>cycl</t>
  </si>
  <si>
    <t>cycl (圆/循环) + -e (名词/动词后缀) -&gt; 圆圈循环往复 -&gt; 周期/循环</t>
  </si>
  <si>
    <t>周期；循环；骑自行车</t>
  </si>
  <si>
    <t>/ˈsaɪkl/</t>
  </si>
  <si>
    <t>The seasons follow a natural cycle.</t>
  </si>
  <si>
    <t>季节遵循自然的循环。</t>
  </si>
  <si>
    <t>大自然有一个 natural cycle（自然周期），万物都在循环。</t>
  </si>
  <si>
    <t>cycle 周期圆又圆，循环往复年复年。</t>
  </si>
  <si>
    <t>bicycle</t>
  </si>
  <si>
    <t>bi-</t>
  </si>
  <si>
    <t>bi- (二) + cycl (轮子) + -e (名词后缀) -&gt; 两个轮子的车 -&gt; 自行车</t>
  </si>
  <si>
    <t>自行车</t>
  </si>
  <si>
    <t>/ˈbaɪsɪkl/</t>
  </si>
  <si>
    <t>He goes to school by bicycle.</t>
  </si>
  <si>
    <t>他骑自行车去上学。</t>
  </si>
  <si>
    <t>这辆 bicycle（自行车）有两个大圆轮子。</t>
  </si>
  <si>
    <t>bi 是二 cycl 轮，自行车上两个轮。</t>
  </si>
  <si>
    <t>tricycle</t>
  </si>
  <si>
    <t>tri- (三) + cycl (轮子) + -e (名词后缀) -&gt; 三个轮子的车 -&gt; 三轮车</t>
  </si>
  <si>
    <t>三轮车</t>
  </si>
  <si>
    <t>/ˈtraɪsɪkl/</t>
  </si>
  <si>
    <t>The toddler is learning to ride a tricycle.</t>
  </si>
  <si>
    <t>那个学步的小孩正在学骑三轮车。</t>
  </si>
  <si>
    <t>小朋友最爱骑 tricycle（三轮车），因为三个轮子稳当。</t>
  </si>
  <si>
    <t>tri 是三 cycl 轮，三轮车子最平稳。</t>
  </si>
  <si>
    <t>recycle</t>
  </si>
  <si>
    <t>re- (再/重新) + cycl (循环) + -e (动词后缀) -&gt; 使之再次进入循环 -&gt; 回收利用</t>
  </si>
  <si>
    <t>回收利用</t>
  </si>
  <si>
    <t>/ˌriːˈsaɪkl/</t>
  </si>
  <si>
    <t>We should recycle paper and glass.</t>
  </si>
  <si>
    <t>我们应该回收纸张和玻璃。</t>
  </si>
  <si>
    <t>通过 recycle（回收利用），我们可以减少垃圾污染。</t>
  </si>
  <si>
    <t>re 是再次 cycl 循环，回收利用保家园。</t>
  </si>
  <si>
    <t>cyclone</t>
  </si>
  <si>
    <t>cycl (圆/转圈) + -one (名词后缀) -&gt; 旋转的气流 -&gt; 气旋/飓风</t>
  </si>
  <si>
    <t>气旋；飓风</t>
  </si>
  <si>
    <t>/ˈsaɪkloʊn/</t>
  </si>
  <si>
    <t>The cyclone caused severe damage to the coast.</t>
  </si>
  <si>
    <t>气旋对海岸造成了严重的破坏。</t>
  </si>
  <si>
    <t>强大的 cyclone（气旋）像圆圈一样飞速旋转。</t>
  </si>
  <si>
    <t>cycl 旋转 one 结尾，飓风气旋搞破坏。</t>
  </si>
  <si>
    <t>cyclist</t>
  </si>
  <si>
    <t>cycl (轮子/骑行) + -ist (人) -&gt; 骑轮子的人 -&gt; 骑自行车的人</t>
  </si>
  <si>
    <t>骑自行车的人</t>
  </si>
  <si>
    <t>/ˈsaɪklɪst/</t>
  </si>
  <si>
    <t>The road is shared by cars and cyclists.</t>
  </si>
  <si>
    <t>汽车和骑自行车的人共同使用这条道路。</t>
  </si>
  <si>
    <t>那位专业的 cyclist（骑行者）速度非常快。</t>
  </si>
  <si>
    <t>cycl 轮子 ist 人，骑行选手精神振。</t>
  </si>
  <si>
    <t>cyclic</t>
  </si>
  <si>
    <t>cycl (周期/圆) + -ic (形容词后缀) -&gt; 像圆一样循环的 -&gt; 循环的/周期的</t>
  </si>
  <si>
    <t>周期的；循环的</t>
  </si>
  <si>
    <t>/ˈsaɪklɪk/</t>
  </si>
  <si>
    <t>The economy goes through cyclic changes.</t>
  </si>
  <si>
    <t>经济经历着周期性的变化。</t>
  </si>
  <si>
    <t>经济的发展通常是 cyclic（周期性的）。</t>
  </si>
  <si>
    <t>cycl 周期 ic 形，循环变化如圆形。</t>
  </si>
  <si>
    <t>lifecycle</t>
  </si>
  <si>
    <t>life-</t>
  </si>
  <si>
    <t>life (生命) + cycl (周期) + -e (名词后缀) -&gt; 生命的循环过程 -&gt; 生命周期</t>
  </si>
  <si>
    <t>生命周期</t>
  </si>
  <si>
    <t>/ˈlaɪfˌsaɪkl/</t>
  </si>
  <si>
    <t>The lifecycle of a butterfly is amazing.</t>
  </si>
  <si>
    <t>蝴蝶的生命周期非常神奇。</t>
  </si>
  <si>
    <t>每种生物都有独特的 lifecycle（生命周期）。</t>
  </si>
  <si>
    <t>life 生命 cycl 期，生长代谢有规律。</t>
  </si>
  <si>
    <t>motorcycle</t>
  </si>
  <si>
    <t>motor-</t>
  </si>
  <si>
    <t>motor (发动机) + cycl (轮子) + -e (名词后缀) -&gt; 装有发动机的轮车 -&gt; 摩托车</t>
  </si>
  <si>
    <t>摩托车</t>
  </si>
  <si>
    <t>/ˈmoʊtərsaɪkl/</t>
  </si>
  <si>
    <t>He bought a powerful new motorcycle.</t>
  </si>
  <si>
    <t>他买了一辆马力强劲的新摩托车。</t>
  </si>
  <si>
    <t>骑着 motorcycle（摩托车）穿梭在城市里很拉风。</t>
  </si>
  <si>
    <t>motor 动力 cycl 轮，摩托跑得快如隼。</t>
  </si>
  <si>
    <t>cyclometer</t>
  </si>
  <si>
    <t>cycl (轮子) + -o- (连接字符) + -meter (测量仪器) -&gt; 测量轮子转动的仪器 -&gt; 里程计</t>
  </si>
  <si>
    <t>（自行车的）里程计</t>
  </si>
  <si>
    <t>/saɪˈklɑːmɪtər/</t>
  </si>
  <si>
    <t>The cyclometer showed we had traveled 20 miles.</t>
  </si>
  <si>
    <t>里程计显示我们已经走了20英里。</t>
  </si>
  <si>
    <t>看一看 cyclometer（里程计），确认今天骑了多远。</t>
  </si>
  <si>
    <t>cycl 轮子 meter 计，骑行里程它统计。</t>
  </si>
  <si>
    <t>cosm (秩序) + -os (名词后缀) -&gt; 秩序井然的世界 -&gt; 宇宙</t>
  </si>
  <si>
    <t>The ancient Greeks believed in a world ruled by the cosmos.</t>
  </si>
  <si>
    <t>古希腊人相信一个由宇宙秩序统治的世界。</t>
  </si>
  <si>
    <t>在这片 cosmos 宇宙中，万物皆有秩序。</t>
  </si>
  <si>
    <t>cosm 秩序加个 os，宇宙运行真有质。</t>
  </si>
  <si>
    <t>cosm (装饰) + -et (小) + -ic (的) -&gt; 用来修饰面部小细节的 -&gt; 化妆的，化妆品</t>
  </si>
  <si>
    <t>化妆品</t>
  </si>
  <si>
    <t>She spends a lot of money on cosmetic products.</t>
  </si>
  <si>
    <t>她在化妆品上花了很多钱。</t>
  </si>
  <si>
    <t>用 cosmetic 化妆品，让面部变得和谐有秩序。</t>
  </si>
  <si>
    <t>cosm 装饰 ic 的，化妆品能美化肤。</t>
  </si>
  <si>
    <t>cosmo (世界) + polit (城市/公民) + -an (的) -&gt; 属于世界公民的 -&gt; 世界主义的，见多识广的</t>
  </si>
  <si>
    <t>世界性的</t>
  </si>
  <si>
    <t>New York is a highly cosmopolitan city.</t>
  </si>
  <si>
    <t>纽约是一个高度国际化的城市。</t>
  </si>
  <si>
    <t>那个 cosmopolitan 世界主义者走遍了 global 每一个角落。</t>
  </si>
  <si>
    <t>cosmo 世界 polit 城，四海为家全能行。</t>
  </si>
  <si>
    <t>cosmo (宇宙) + naut (航行者) -&gt; 在宇宙中航行的人 -&gt; 宇航员</t>
  </si>
  <si>
    <t>The first cosmonaut to travel in space was Yuri Gagarin.</t>
  </si>
  <si>
    <t>第一位进入太空的宇航员是尤里·加加林。</t>
  </si>
  <si>
    <t>cosmonaut 宇航员在航行中探索宇宙的奥秘。</t>
  </si>
  <si>
    <t>cosmo 宇宙 naut 航，苏联航天最辉煌。</t>
  </si>
  <si>
    <t>cosmo (宇宙) + -logy (学科) -&gt; 研究宇宙的学科 -&gt; 宇宙学</t>
  </si>
  <si>
    <t>Modern cosmology studies the origin of the universe.</t>
  </si>
  <si>
    <t>现代宇宙学研究宇宙的起源。</t>
  </si>
  <si>
    <t>通过 cosmology 宇宙学，我们理解了时空的诞生。</t>
  </si>
  <si>
    <t>cosmo 宇宙 logy 学，研究星星不退学。</t>
  </si>
  <si>
    <t>micro- (微小) + cosm (世界) -&gt; 微小的世界 -&gt; 微观世界，缩影</t>
  </si>
  <si>
    <t>微观世界</t>
  </si>
  <si>
    <t>这个小花园就是一个 microcosm 微观世界。</t>
  </si>
  <si>
    <t>micro 微小 cosm 世，微观世界看细事。</t>
  </si>
  <si>
    <t>macro- (宏大) + cosm (世界) -&gt; 宏大的世界 -&gt; 宏观世界，整体</t>
  </si>
  <si>
    <t>宏观世界</t>
  </si>
  <si>
    <t>The macrocosm of the universe is still largely unknown.</t>
  </si>
  <si>
    <t>宇宙这个宏观世界在很大程度上仍是未知的。</t>
  </si>
  <si>
    <t>研究 macrocosm 宏观世界需要极大的视野。</t>
  </si>
  <si>
    <t>macro 宏大 cosm 世，宏观宇宙真壮阔。</t>
  </si>
  <si>
    <t>cosmogenic</t>
  </si>
  <si>
    <t>gen</t>
  </si>
  <si>
    <t>cosmo (宇宙) + gen (产生) + -ic (的) -&gt; 由宇宙产生的 -&gt; 宇宙起源的</t>
  </si>
  <si>
    <t>宇宙起源的</t>
  </si>
  <si>
    <t>/ˌkɒzməˈdʒenɪk/</t>
  </si>
  <si>
    <t>Cosmogenic rays can be detected on Earth.</t>
  </si>
  <si>
    <t>在地球上可以探测到宇宙射线。</t>
  </si>
  <si>
    <t>这些特殊的同位素是 cosmogenic 宇宙产生的。</t>
  </si>
  <si>
    <t>cosmo 宇宙 gen 产生，宇宙起源说得清。</t>
  </si>
  <si>
    <t>cosmet (装饰/化妆) + -ology (学科) -&gt; 研究美容装饰的学科 -&gt; 美容学</t>
  </si>
  <si>
    <t>/ˌkɒzməˈtɒlədʒi/</t>
  </si>
  <si>
    <t>She decided to study cosmetology to open her own salon.</t>
  </si>
  <si>
    <t>她决定学习美容学以开设自己的沙龙。</t>
  </si>
  <si>
    <t>在 cosmetology 美容学课上，我们学习如何修饰皮肤。</t>
  </si>
  <si>
    <t>cosmet 美容 ology 学，变美技术不停学。</t>
  </si>
  <si>
    <t>graph</t>
  </si>
  <si>
    <t>cosmo (宇宙) + graph (记录/画) + -y (名词后缀) -&gt; 记录或描绘宇宙的学问 -&gt; 宇宙志</t>
  </si>
  <si>
    <t>宇宙志</t>
  </si>
  <si>
    <t>Early maps often included elements of cosmography.</t>
  </si>
  <si>
    <t>早期的地图经常包含宇宙志的元素。</t>
  </si>
  <si>
    <t>cosmography 宇宙志用图表展示了天体的运行。</t>
  </si>
  <si>
    <t>cosmo 宇宙 graph 写，宇宙面貌图中解。</t>
  </si>
  <si>
    <t>claim (喊) -&gt; 喊出属于自己的权利 -&gt; 声称/索赔</t>
  </si>
  <si>
    <t>The company will claim compensation for the damage.</t>
  </si>
  <si>
    <t>公司将就损失要求赔偿。</t>
  </si>
  <si>
    <t>他大声 claim 那些糖果是他的。</t>
  </si>
  <si>
    <t>claim 大声喊，那是我的权。</t>
  </si>
  <si>
    <t>ex- (出) + claim (喊) -&gt; 喊出来 -&gt; 呼喊，大声说</t>
  </si>
  <si>
    <t>看到礼物他 exclaim 了一声：Wow！</t>
  </si>
  <si>
    <t>ex 向外 claim 喊，突然大声叫。</t>
  </si>
  <si>
    <t>ac- (向/一再) + claim (喊) -&gt; 朝着某人喊好 -&gt; 喝彩，称赞</t>
  </si>
  <si>
    <t>喝彩，欢呼，称赞</t>
  </si>
  <si>
    <t>The book was received with great critical acclaim.</t>
  </si>
  <si>
    <t>这本书受到了评论界的广泛赞誉。</t>
  </si>
  <si>
    <t>全场观众为这位歌手 acclaim。</t>
  </si>
  <si>
    <t>ac 加强喊，大家来喝彩。</t>
  </si>
  <si>
    <t>pro- (向前方) + claim (喊) -&gt; 向大众喊出 -&gt; 宣布，公告</t>
  </si>
  <si>
    <t>宣布，声明</t>
  </si>
  <si>
    <t>总统宣布国家进入紧急状态。</t>
  </si>
  <si>
    <t>国王 proclaim 战争正式结束。</t>
  </si>
  <si>
    <t>pro 向前喊，正式来宣布。</t>
  </si>
  <si>
    <t>re- (回) + claim (喊) -&gt; 喊叫着要回来 -&gt; 收回，开垦</t>
  </si>
  <si>
    <t>They are trying to reclaim land from the sea.</t>
  </si>
  <si>
    <t>他们正试图围海造田。</t>
  </si>
  <si>
    <t>他要去 reclaim 被借走的一千块钱。</t>
  </si>
  <si>
    <t>re 往回喊，收回又开垦。</t>
  </si>
  <si>
    <t>de- (加强) + claim (喊) -&gt; 大声地喊出词句 -&gt; 慷慨陈词，演说</t>
  </si>
  <si>
    <t>演说，朗诵</t>
  </si>
  <si>
    <t>He declaimed his speech to the crowd.</t>
  </si>
  <si>
    <t>他向人群慷慨激昂地发表演讲。</t>
  </si>
  <si>
    <t>他在台上 declaim 了三小时还没停。</t>
  </si>
  <si>
    <t>de 加强喊，演说很激昂。</t>
  </si>
  <si>
    <t>dis- (不/否定) + claim (声称) -&gt; 否认声称的东西 -&gt; 否认，免责</t>
  </si>
  <si>
    <t>She disclaimed any knowledge of her husband's business affairs.</t>
  </si>
  <si>
    <t>她声称对自己丈夫的生意一无所知。</t>
  </si>
  <si>
    <t>厂商会 disclaim 任何人为造成的损坏。</t>
  </si>
  <si>
    <t>dis 不去喊，否认没关系。</t>
  </si>
  <si>
    <t>clam (喊) + -or (名词后缀，表状态) -&gt; 一直大喊大叫的状态 -&gt; 喧哗，喧闹</t>
  </si>
  <si>
    <t>喧哗，大声要求</t>
  </si>
  <si>
    <t>孩子们吵吵嚷嚷地想要引起注意。</t>
  </si>
  <si>
    <t>教室里充满了 clamor，老师很生气。</t>
  </si>
  <si>
    <t>clam 喊不停，clamor 闹哄哄。</t>
  </si>
  <si>
    <t>ex- (出) + clam (喊) + -ation (名词后缀) -&gt; 喊出来的东西 -&gt; 感叹词，惊叫</t>
  </si>
  <si>
    <t>在这个句子后面加个 exclamation mark（感叹号）。</t>
  </si>
  <si>
    <t>exclam 变 clamation，惊叹有名词。</t>
  </si>
  <si>
    <t>pro- (向前) + clam (喊) + -ation (名词后缀) -&gt; 公开喊出的东西 -&gt; 公告，宣言</t>
  </si>
  <si>
    <t>宣言，公布</t>
  </si>
  <si>
    <t>《解放黑人奴隶宣言》改变了历史。</t>
  </si>
  <si>
    <t>政府发布了最新的防疫 proclamation。</t>
  </si>
  <si>
    <t>pro 加 clamation，公告发出来。</t>
  </si>
  <si>
    <t>dis- (不) + claim (声称) + -er (后缀，表物) -&gt; 不负责任声明的文字 -&gt; 免责声明</t>
  </si>
  <si>
    <t>免责声明，放弃</t>
  </si>
  <si>
    <t>/dɪsˈkleɪmə(r)/</t>
  </si>
  <si>
    <t>Please read the legal disclaimer carefully.</t>
  </si>
  <si>
    <t>请仔细阅读法律免责声明。</t>
  </si>
  <si>
    <t>视频开头通常会有一个 disclaimer。</t>
  </si>
  <si>
    <t>disclaim 加 er，免责不背锅。</t>
  </si>
  <si>
    <t>in- (入) + clud (关闭) -&gt; 关在里面 -&gt; 包括</t>
  </si>
  <si>
    <t>The price includes tax and service charges.</t>
  </si>
  <si>
    <t>价格包括税费和服务费。</t>
  </si>
  <si>
    <t>把礼物 include 在盒子里，然后把盖子关上。</t>
  </si>
  <si>
    <t>in是进入clud关，包括在内不掉单。</t>
  </si>
  <si>
    <t>ex- (向外) + clud (关闭) -&gt; 关在外面 -&gt; 排除</t>
  </si>
  <si>
    <t>排除，不包括</t>
  </si>
  <si>
    <t>We should not exclude the possibility of a mistake.</t>
  </si>
  <si>
    <t>把他 exclude 在派对之外，不让他进门。</t>
  </si>
  <si>
    <t>ex向外clud关，排除在外没得谈。</t>
  </si>
  <si>
    <t>con- (加强) + clud (关闭) -&gt; 彻底关闭/收尾 -&gt; 总结</t>
  </si>
  <si>
    <t>得出结论，推断</t>
  </si>
  <si>
    <t>What do you conclude from these facts?</t>
  </si>
  <si>
    <t>从这些事实中你得出了什么结论？</t>
  </si>
  <si>
    <t>讨论完毕 conclude 整个会议，得出最后结论。</t>
  </si>
  <si>
    <t>con是全部clud关，总结结论才算完。</t>
  </si>
  <si>
    <t>se- (分开) + clud (关闭) -&gt; 分开来关闭 -&gt; 使隔离</t>
  </si>
  <si>
    <t>使隔离，使孤立</t>
  </si>
  <si>
    <t>He secludes himself in his study to write.</t>
  </si>
  <si>
    <t>他把自己关在书房里写作。</t>
  </si>
  <si>
    <t>为了安静，他把自己 seclude 在深山中。</t>
  </si>
  <si>
    <t>se是分开clud关，隔离隐退心更宽。</t>
  </si>
  <si>
    <t>pre- (预先) + clud (关闭) -&gt; 预先关上门 -&gt; 妨碍/排除</t>
  </si>
  <si>
    <t>His age precludes him from the job.</t>
  </si>
  <si>
    <t>他的年龄使他无法胜任这项工作。</t>
  </si>
  <si>
    <t>提前 preclude 所有的风险，让计划顺利进行。</t>
  </si>
  <si>
    <t>pre是提前clud关，预防排除万难关。</t>
  </si>
  <si>
    <t>disclose</t>
  </si>
  <si>
    <t>dis- (相反) + clos (关闭) -&gt; 不再关着 -&gt; 揭露</t>
  </si>
  <si>
    <t>揭露，公开</t>
  </si>
  <si>
    <t>/dɪsˈkləʊz/</t>
  </si>
  <si>
    <t>The company refused to disclose details of the deal.</t>
  </si>
  <si>
    <t>公司拒绝透露交易细节。</t>
  </si>
  <si>
    <t>秘密不能再关着，必须 disclose 它的真相。</t>
  </si>
  <si>
    <t>dis是相反clos关，揭露真相不再瞒。</t>
  </si>
  <si>
    <t>en- (使) + clos (关闭) -&gt; 使关在里面 -&gt; 围起/附寄</t>
  </si>
  <si>
    <t>围住，附寄</t>
  </si>
  <si>
    <t>请在申请书中附寄一张照片。</t>
  </si>
  <si>
    <t>用篱笆 enclose 花园，并在信里附寄照片。</t>
  </si>
  <si>
    <t>en是使动clos关，围起附寄信里端。</t>
  </si>
  <si>
    <t>ex- (向外) + clus (关闭) + -ive (形容词后缀) -&gt; 把别人关在外面的 -&gt; 排他的</t>
  </si>
  <si>
    <t>排他的，独占的</t>
  </si>
  <si>
    <t>The hotel has an exclusive swimming pool.</t>
  </si>
  <si>
    <t>这家酒店有一个专用的游泳池。</t>
  </si>
  <si>
    <t>这是一份 exclusive 独家报道，别人都被关在门外。</t>
  </si>
  <si>
    <t>ex向外clus关，排他独占不一般。</t>
  </si>
  <si>
    <t>con- (加强) + clus (关闭) + -ion (名词后缀) -&gt; 最终关闭的状态 -&gt; 结论</t>
  </si>
  <si>
    <t>结论，推论</t>
  </si>
  <si>
    <t>I came to the conclusion that she was right.</t>
  </si>
  <si>
    <t>我得出的结论是她是正确的。</t>
  </si>
  <si>
    <t>写完文章的 conclusion，标志着思路正式关闭。</t>
  </si>
  <si>
    <t>con是全部clus关，名词结论在最后。</t>
  </si>
  <si>
    <t>closet</t>
  </si>
  <si>
    <t>clos (关闭) + -et (小) -&gt; 一个小的关闭空间 -&gt; 壁橱</t>
  </si>
  <si>
    <t>壁橱，储藏室</t>
  </si>
  <si>
    <t>/ˈklɒzɪt/</t>
  </si>
  <si>
    <t>She hung her dress in the closet.</t>
  </si>
  <si>
    <t>她把连衣裙挂进壁橱里。</t>
  </si>
  <si>
    <t>在这个封闭的 closet 里，藏着她的旧衣服。</t>
  </si>
  <si>
    <t>clos关闭et小，壁橱空间真精巧。</t>
  </si>
  <si>
    <t>credit (相信) -&gt; 被人相信的资产 -&gt; 信用/贷款</t>
  </si>
  <si>
    <t>信用/学分/贷款</t>
  </si>
  <si>
    <t>His credit is good for any amount.</t>
  </si>
  <si>
    <t>他的信用极好，借多少钱都没问题。</t>
  </si>
  <si>
    <t>用你的 credit（信用）去申请一个银行的 credit（贷款）。</t>
  </si>
  <si>
    <t>有了credit，就有信誉。</t>
  </si>
  <si>
    <t>可信的/可靠的</t>
  </si>
  <si>
    <t>We've received credible information about the case.</t>
  </si>
  <si>
    <t>我们已经收到了关于此案的可靠信息。</t>
  </si>
  <si>
    <t>只有 credible（可信的）人说的话才能够 be believed。</t>
  </si>
  <si>
    <t>ible能行，cred相信，可信就行。</t>
  </si>
  <si>
    <t>in- (不) + cred (相信) + -ible (能...的) -&gt; 不能够被相信的 -&gt; 难以置信的</t>
  </si>
  <si>
    <t>难以置信的/极好的</t>
  </si>
  <si>
    <t>山顶的景色简直不可思议。</t>
  </si>
  <si>
    <t>这件 incredible（不可思议的）事情太 in（不）让人相信了。</t>
  </si>
  <si>
    <t>in是不，cred信，难以置信美如云。</t>
  </si>
  <si>
    <t>credence</t>
  </si>
  <si>
    <t>cred (相信) + -ence (名词后缀) -&gt; 相信的状态 -&gt; 信任/凭证</t>
  </si>
  <si>
    <t>信任/相信</t>
  </si>
  <si>
    <t>/ˈkriːdns/</t>
  </si>
  <si>
    <t>They give little credence to the rumors.</t>
  </si>
  <si>
    <t>他们不太相信这些谣言。</t>
  </si>
  <si>
    <t>给这件事一点 credence（信任），因为它有证据支持。</t>
  </si>
  <si>
    <t>ence名词，cred相信，信任在此。</t>
  </si>
  <si>
    <t>cred (相信) + -ent (形容词后缀) + -ial (名词后缀) -&gt; 使人相信的东西 -&gt; 凭证/证书</t>
  </si>
  <si>
    <t>证件/凭据</t>
  </si>
  <si>
    <t>You need to present your credential at the entrance.</t>
  </si>
  <si>
    <t>你需要在入口处出示你的证件。</t>
  </si>
  <si>
    <t>面试官检查了他的 credential（证书），确认他是 trustworthy。</t>
  </si>
  <si>
    <t>ial名词，cred信任，带上证件显身份。</t>
  </si>
  <si>
    <t>creditor</t>
  </si>
  <si>
    <t>credit (信任/贷款) + -or (人) -&gt; 给予信任/贷款的人 -&gt; 债权人</t>
  </si>
  <si>
    <t>债权人/债主</t>
  </si>
  <si>
    <t>/ˈkredɪtə(r)/</t>
  </si>
  <si>
    <t>The company owes money to many creditors.</t>
  </si>
  <si>
    <t>这家公司欠了许多债主钱。</t>
  </si>
  <si>
    <t>作为 creditor（债权人），我必须 credit（相信）你会还钱。</t>
  </si>
  <si>
    <t>or是人，credit钱，债主站在你门前。</t>
  </si>
  <si>
    <t>cred (相信) + -ulous (多...的/容易...的) -&gt; 容易相信别人的 -&gt; 轻信的</t>
  </si>
  <si>
    <t>轻信的/易受骗的</t>
  </si>
  <si>
    <t>不要做一个 credulous（轻信的）人，随意 trust 陌生人。</t>
  </si>
  <si>
    <t>ulous多，cred信，轻信别人易掉坑。</t>
  </si>
  <si>
    <t>dis- (不/弄丢) + credit (信用) -&gt; 弄丢信用 -&gt; 使丧失名誉/质疑</t>
  </si>
  <si>
    <t>败坏名声/怀疑</t>
  </si>
  <si>
    <t>The rumor was intended to discredit the president.</t>
  </si>
  <si>
    <t>这一谣言旨在败坏总统的名声。</t>
  </si>
  <si>
    <t>散布谎言是为了 discredit（败坏名声）那个 honest 的人。</t>
  </si>
  <si>
    <t>dis是否定，credit信，名誉扫地没人亲。</t>
  </si>
  <si>
    <t>ac- (去/增加) + credit (信任) -&gt; 去给予信任/认可 -&gt; 授权/委派</t>
  </si>
  <si>
    <t>授权/认可/归功于</t>
  </si>
  <si>
    <t>The institution is fully accredited by the government.</t>
  </si>
  <si>
    <t>该机构获得了政府的全面授权。</t>
  </si>
  <si>
    <t>政府 accredit（授权）了这所学校，使其有 power 办学。</t>
  </si>
  <si>
    <t>ac去，credit信，官方认可有公信。</t>
  </si>
  <si>
    <t>creed (相信) -&gt; 坚信的东西 -&gt; 信条/教义</t>
  </si>
  <si>
    <t>信条/纲领</t>
  </si>
  <si>
    <t>He follows a simple creed: work hard and be kind.</t>
  </si>
  <si>
    <t>他遵循一个简单的信条：努力工作，待人友善。</t>
  </si>
  <si>
    <t>每个人都有自己的 life creed（生活信条），那是你 believe 的准则。</t>
  </si>
  <si>
    <t>相信变信条，creed要记牢。</t>
  </si>
  <si>
    <t>process</t>
  </si>
  <si>
    <t>cess</t>
  </si>
  <si>
    <t>pro- (向前) + cess (走) -&gt; 向前走的状态 -&gt; 过程</t>
  </si>
  <si>
    <t>过程，加工</t>
  </si>
  <si>
    <t>/ˈprəʊses/</t>
  </si>
  <si>
    <t>The manufacturing process is very complex.</t>
  </si>
  <si>
    <t>制造过程非常复杂。</t>
  </si>
  <si>
    <t>这个 process 像是在向前走，每一步都算数。</t>
  </si>
  <si>
    <t>pro 向前走，process 过程有。</t>
  </si>
  <si>
    <t>access</t>
  </si>
  <si>
    <t>ac- (向) + cess (走) -&gt; 向其走去 -&gt; 进入</t>
  </si>
  <si>
    <t>入口，接近，使用权</t>
  </si>
  <si>
    <t>/ˈækses/</t>
  </si>
  <si>
    <t>Students have access to the library.</t>
  </si>
  <si>
    <t>学生们可以使用图书馆。</t>
  </si>
  <si>
    <t>有了这个 access，你就能走入大门。</t>
  </si>
  <si>
    <t>ac 来到这，access 进入快。</t>
  </si>
  <si>
    <t>succeed</t>
  </si>
  <si>
    <t>suc-</t>
  </si>
  <si>
    <t>ceed</t>
  </si>
  <si>
    <t>suc- (在下面) + ceed (走) -&gt; 从下面走上来 -&gt; 成功</t>
  </si>
  <si>
    <t>成功，继承</t>
  </si>
  <si>
    <t>/səkˈsiːd/</t>
  </si>
  <si>
    <t>He finally succeeded in passing the exam.</t>
  </si>
  <si>
    <t>他终于成功通过了考试。</t>
  </si>
  <si>
    <t>只要不断 succeed 往上走，终会到达顶峰。</t>
  </si>
  <si>
    <t>suc 在下面，succeed 成功见。</t>
  </si>
  <si>
    <t>exceed</t>
  </si>
  <si>
    <t>ex- (外/出) + ceed (走) -&gt; 走出界限 -&gt; 超过</t>
  </si>
  <si>
    <t>超过，胜过</t>
  </si>
  <si>
    <t>/ɪkˈsiːd/</t>
  </si>
  <si>
    <t>The cost must not exceed 100 dollars.</t>
  </si>
  <si>
    <t>成本不得超过100美元。</t>
  </si>
  <si>
    <t>别 exceed 那个界限，走出去就违规了。</t>
  </si>
  <si>
    <t>ex 向外迈，exceed 超过快。</t>
  </si>
  <si>
    <t>precede</t>
  </si>
  <si>
    <t>ced</t>
  </si>
  <si>
    <t>pre- (在前面) + ced (走) -&gt; 走在前面 -&gt; 优先于</t>
  </si>
  <si>
    <t>领先，在...之前</t>
  </si>
  <si>
    <t>/prɪˈsiːd/</t>
  </si>
  <si>
    <t>The dark clouds precede a storm.</t>
  </si>
  <si>
    <t>乌云预示着暴风雨的来临。</t>
  </si>
  <si>
    <t>他在队伍中 precede，总是走在最前面。</t>
  </si>
  <si>
    <t>pre 在前头，precede 走在前。</t>
  </si>
  <si>
    <t>recede</t>
  </si>
  <si>
    <t>re- (向后) + ced (走) -&gt; 向后走 -&gt; 后退</t>
  </si>
  <si>
    <t>后退，减弱</t>
  </si>
  <si>
    <t>/rɪˈsiːd/</t>
  </si>
  <si>
    <t>The flood waters began to recede.</t>
  </si>
  <si>
    <t>洪水开始退去了。</t>
  </si>
  <si>
    <t>潮水开始 recede，慢慢向后退去。</t>
  </si>
  <si>
    <t>re 往后看，recede 退回远。</t>
  </si>
  <si>
    <t>concede</t>
  </si>
  <si>
    <t>con- (加强/共同) + ced (走/让步) -&gt; 共同退一步 -&gt; 让步</t>
  </si>
  <si>
    <t>承认，让步</t>
  </si>
  <si>
    <t>/kənˈsiːd/</t>
  </si>
  <si>
    <t>He was forced to concede defeat.</t>
  </si>
  <si>
    <t>他被迫承认失败。</t>
  </si>
  <si>
    <t>大家互相 concede 一下，各让一步好说话。</t>
  </si>
  <si>
    <t>con 一起走，concede 让步由。</t>
  </si>
  <si>
    <t>excessive</t>
  </si>
  <si>
    <t>ex- (出) + cess (走) + -ive (形容词后缀) -&gt; 走出范围的 -&gt; 过分的</t>
  </si>
  <si>
    <t>过度的，极度的</t>
  </si>
  <si>
    <t>/ɪkˈsesɪv/</t>
  </si>
  <si>
    <t>Excessive exercise can be harmful.</t>
  </si>
  <si>
    <t>过度运动可能有害。</t>
  </si>
  <si>
    <t>这个量太 excessive 了，已经走出了正常范围。</t>
  </si>
  <si>
    <t>ex 出去走，excessive 过度了。</t>
  </si>
  <si>
    <t>recession</t>
  </si>
  <si>
    <t>re- (后) + cess (走) + -ion (名词后缀) -&gt; 向后走的状态 -&gt; 经济衰退</t>
  </si>
  <si>
    <t>衰退，不景气</t>
  </si>
  <si>
    <t>/rɪˈseʃn/</t>
  </si>
  <si>
    <t>The country is in a deep recession.</t>
  </si>
  <si>
    <t>该国正处于深度经济衰退中。</t>
  </si>
  <si>
    <t>经济陷入 recession，就像在不停往后退。</t>
  </si>
  <si>
    <t>re 往后退，recession 衰退泪。</t>
  </si>
  <si>
    <t>accessible</t>
  </si>
  <si>
    <t>ac- (向) + cess (走) + -ible (可以...的) -&gt; 可以走过去的 -&gt; 易接近的</t>
  </si>
  <si>
    <t>易接近的，可理解的</t>
  </si>
  <si>
    <t>/əkˈsesəbl/</t>
  </si>
  <si>
    <t>The island is only accessible by boat.</t>
  </si>
  <si>
    <t>这个岛只能乘船到达。</t>
  </si>
  <si>
    <t>这里的路很 accessible，你可以轻松走过去。</t>
  </si>
  <si>
    <t>ac 走过去，accessible 好接近。</t>
  </si>
  <si>
    <t>chron (时间) + -ic (形容词后缀) -&gt; 长时间存在的 -&gt; 慢性的，长期的</t>
  </si>
  <si>
    <t>/'krɒnɪk/</t>
  </si>
  <si>
    <t>He suffers from chronic back pain.</t>
  </si>
  <si>
    <t>他患有慢性的背部疼痛。</t>
  </si>
  <si>
    <t>这种 chronic 疼痛已经持续了很久，简直是长期的折磨。</t>
  </si>
  <si>
    <t>时间长久是chronic，慢性的痛苦真难熬。</t>
  </si>
  <si>
    <t>chron (时间) + -icle (名词后缀，表小物品或集合) -&gt; 记录时间的文本 -&gt; 编年史，记事</t>
  </si>
  <si>
    <t>/'krɒnɪk(ə)l/</t>
  </si>
  <si>
    <t>地方志记录了战争的各种事件。</t>
  </si>
  <si>
    <t>这本 chronicle 详细记录了那个时代的点点滴滴。</t>
  </si>
  <si>
    <t>时间的小册子chronicle，编年史里看历史。</t>
  </si>
  <si>
    <t>syn- (共同) + chron (时间) + -ize (动词后缀) -&gt; 使处于共同的时间 -&gt; 使同步</t>
  </si>
  <si>
    <t>使同步</t>
  </si>
  <si>
    <t>/'sɪŋkrənaɪz/</t>
  </si>
  <si>
    <t>We need to synchronize our watches before the mission.</t>
  </si>
  <si>
    <t>任务开始前我们需要校准同步我们的手表。</t>
  </si>
  <si>
    <t>大家赶紧 synchronize 时间，确保步调一致。</t>
  </si>
  <si>
    <t>共同syn时间chron，加上ize要同步。</t>
  </si>
  <si>
    <t>chronological</t>
  </si>
  <si>
    <t>chrono-</t>
  </si>
  <si>
    <t>chrono- (时间) + log (研究/说话) + -ical (形容词后缀) -&gt; 关于时间研究顺序的 -&gt; 按时间顺序的</t>
  </si>
  <si>
    <t>按时间顺序的</t>
  </si>
  <si>
    <t>/ˌkrɒnə'lɒdʒɪk(ə)l/</t>
  </si>
  <si>
    <t>The books are listed in chronological order.</t>
  </si>
  <si>
    <t>这些书是按出版的时间顺序排列的。</t>
  </si>
  <si>
    <t>简历中的工作经历需要按照 chronological 的顺序书写。</t>
  </si>
  <si>
    <t>时间的逻辑是顺序，chronological排第一。</t>
  </si>
  <si>
    <t>ana- (反向/错误) + chron (时间) + -ism (名词后缀) -&gt; 错误的时间归类 -&gt; 时代错误，落伍的人或物</t>
  </si>
  <si>
    <t>/ə'nækrənɪz(ə)m/</t>
  </si>
  <si>
    <t>A mobile phone in a 1920s movie is an anachronism.</t>
  </si>
  <si>
    <t>在一部20世纪20年代的电影里出现手机是一个时代性错误。</t>
  </si>
  <si>
    <t>在古装剧里喝咖啡真是个明显的 anachronism 行为。</t>
  </si>
  <si>
    <t>时间弄反了ana，anachronism是时代错误。</t>
  </si>
  <si>
    <t>meter</t>
  </si>
  <si>
    <t>chrono- (时间) + meter (测量) -&gt; 测量时间的仪器 -&gt; 精密计时器</t>
  </si>
  <si>
    <t>/krə'nɒmɪtə/</t>
  </si>
  <si>
    <t>The ship used a chronometer to determine its longitude.</t>
  </si>
  <si>
    <t>这艘船使用精密计时器来测定其经度。</t>
  </si>
  <si>
    <t>航海家离不开精准的 chronometer 来测量位置。</t>
  </si>
  <si>
    <t>时间chrono仪表meter，计时器上测得准。</t>
  </si>
  <si>
    <t>chron (时间) + -ology (学问/研究) -&gt; 研究时间的学科 -&gt; 年表，年代学</t>
  </si>
  <si>
    <t>年表</t>
  </si>
  <si>
    <t>/krə'nɒlədʒi/</t>
  </si>
  <si>
    <t>The historian checked the chronology of events.</t>
  </si>
  <si>
    <t>历史学家核查了事件的发生顺序。</t>
  </si>
  <si>
    <t>这篇论文的 chronology 编排得非常清晰。</t>
  </si>
  <si>
    <t>关于时间的学问，学好chronology懂历史。</t>
  </si>
  <si>
    <t>synchronous</t>
  </si>
  <si>
    <t>syn- (共同) + chron (时间) + -ous (形容词后缀) -&gt; 处于相同时间的 -&gt; 同时发生的，同步的</t>
  </si>
  <si>
    <t>同步的</t>
  </si>
  <si>
    <t>/'sɪŋkrənəs/</t>
  </si>
  <si>
    <t>The dancers' movements were synchronous.</t>
  </si>
  <si>
    <t>舞者的动作是完全同步的。</t>
  </si>
  <si>
    <t>这两个系统之间的数据传输是 synchronous 的。</t>
  </si>
  <si>
    <t>syn同时间chron，ous形容词在同步。</t>
  </si>
  <si>
    <t>a- (不) + syn- (同) + chron (时间) + -ous (形容词后缀) -&gt; 不同时发生的 -&gt; 异步的，不同步的</t>
  </si>
  <si>
    <t>异步的</t>
  </si>
  <si>
    <t>/eɪ'sɪŋkrənəs/</t>
  </si>
  <si>
    <t>Asynchronous learning allows students to work at their own pace.</t>
  </si>
  <si>
    <t>异步学习允许学生按自己的进度学习。</t>
  </si>
  <si>
    <t>在线课程通常采用 asynchronous 的方式，不用大家同时在线。</t>
  </si>
  <si>
    <t>前面加个a是不，asynchronous变异步。</t>
  </si>
  <si>
    <t>de- (掉) + cide (切) -&gt; 把多余的选项切掉 -&gt; 决定</t>
  </si>
  <si>
    <t>一旦你 decide（决定）了，就要把其他杂念都 cut 掉。</t>
  </si>
  <si>
    <t>cide 是切，de 是掉，切掉犹豫能决定。</t>
  </si>
  <si>
    <t>e</t>
  </si>
  <si>
    <t>pre- (预先) + cis (切) + -e (后缀) -&gt; 预先切除不整齐的部分 -&gt; 精确的</t>
  </si>
  <si>
    <t>测量必须非常精确。</t>
  </si>
  <si>
    <t>这件衣服剪裁得非常 precise（精确），没有任何多余的线头。</t>
  </si>
  <si>
    <t>pre 是前，cis 是切，提前切好最精确。</t>
  </si>
  <si>
    <t>con- (加强意义) + cis (切) + -e (后缀) -&gt; 切除掉所有废话 -&gt; 简洁的</t>
  </si>
  <si>
    <t>Please give a concise summary of the book.</t>
  </si>
  <si>
    <t>请给这本书做一个简明的总结。</t>
  </si>
  <si>
    <t>他的文章很 concise（简洁），因为它 cut 掉了所有的啰嗦。</t>
  </si>
  <si>
    <t>con 是全，cis 是切，全部切短显简洁。</t>
  </si>
  <si>
    <t>The tragic news of his suicide shocked everyone.</t>
  </si>
  <si>
    <t>他自杀的惨剧震惊了所有人。</t>
  </si>
  <si>
    <t>sui 代表 self（自己），所以 suicide（自杀）就是自己杀自己。</t>
  </si>
  <si>
    <t>sui 是自，cide 是杀，自杀行为太可怕。</t>
  </si>
  <si>
    <t>pest- (害虫) + cide (杀) -&gt; 杀灭害虫的药剂 -&gt; 杀虫剂</t>
  </si>
  <si>
    <t>为了杀掉讨厌的 pest（害虫），我们需要 pesticide（杀虫剂）。</t>
  </si>
  <si>
    <t>pest 害虫，cide 杀，杀虫剂把害虫抓。</t>
  </si>
  <si>
    <t>ion</t>
  </si>
  <si>
    <t>in- (向内) + cis (切) + -ion (名词后缀) -&gt; 向内切开的动作 -&gt; 切口</t>
  </si>
  <si>
    <t>The surgeon made a small incision in the patient's arm.</t>
  </si>
  <si>
    <t>外科医生在病人的手臂上做了一个小切口。</t>
  </si>
  <si>
    <t>医生在 in（向内）部做了个 incision（切口），准备手术。</t>
  </si>
  <si>
    <t>in 是入，cis 是切，切入之后是切口。</t>
  </si>
  <si>
    <t>ive</t>
  </si>
  <si>
    <t>de- (掉) + cis (切) + -ive (形容词后缀) -&gt; 能切断犹豫的 -&gt; 果断的</t>
  </si>
  <si>
    <t>决定的</t>
  </si>
  <si>
    <t>He is a very decisive leader.</t>
  </si>
  <si>
    <t>他是一个非常果断的领导者。</t>
  </si>
  <si>
    <t>他做决定非常 decisive（果断），从来不拖泥带水。</t>
  </si>
  <si>
    <t>de 去掉，cis 切割，果断决断不啰嗦。</t>
  </si>
  <si>
    <t>ex- (向外) + cis (切) + -e (后缀) -&gt; 切出去 -&gt; 切除</t>
  </si>
  <si>
    <t>医生从他体内 ex（出）向外 excise（切除）了异物。</t>
  </si>
  <si>
    <t>ex 是外，cis 是切，切除体外保健康。</t>
  </si>
  <si>
    <t>homi- (人) + cide (杀) -&gt; 杀人的行为 -&gt; 杀人</t>
  </si>
  <si>
    <t>The police are investigating a homicide case.</t>
  </si>
  <si>
    <t>警方正在调查一起杀人案。</t>
  </si>
  <si>
    <t>homi 指的是 human（人），所以 homicide（杀人）是大罪。</t>
  </si>
  <si>
    <t>homi 是人，cide 是杀，非法杀人法必查。</t>
  </si>
  <si>
    <t>geno- (种族) + cide (杀) -&gt; 对一个种族的杀戮 -&gt; 种族屠杀</t>
  </si>
  <si>
    <t>The international court recognized it as genocide.</t>
  </si>
  <si>
    <t>国际法庭认定其为种族屠杀。</t>
  </si>
  <si>
    <t>geno 代表 gene（基因/种族），genocide（种族屠杀）是人类的悲剧。</t>
  </si>
  <si>
    <t>geno 种族，cide 杀，种族灭绝最残杀。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</si>
</sst>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3"/>
  <sheetViews>
    <sheetView tabSelected="1" workbookViewId="0">
      <pane ySplit="1" topLeftCell="A2" activePane="bottomLeft" state="frozen"/>
      <selection/>
      <selection pane="bottomLeft" activeCell="J12" sqref="J12"/>
    </sheetView>
  </sheetViews>
  <sheetFormatPr defaultColWidth="8.43362831858407" defaultRowHeight="13.5"/>
  <cols>
    <col min="1" max="1" width="12.0796460176991" customWidth="1"/>
    <col min="2" max="2" width="9.43362831858407" customWidth="1"/>
    <col min="3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D2" s="1" t="s">
        <v>18</v>
      </c>
      <c r="F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="1" customFormat="1" spans="1:15">
      <c r="A3" s="1" t="s">
        <v>15</v>
      </c>
      <c r="B3" s="1" t="s">
        <v>27</v>
      </c>
      <c r="C3" s="1" t="s">
        <v>28</v>
      </c>
      <c r="D3" s="1" t="s">
        <v>29</v>
      </c>
      <c r="F3" s="1" t="s">
        <v>30</v>
      </c>
      <c r="G3" s="1" t="e">
        <f>-ic</f>
        <v>#NAME?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</row>
    <row r="4" s="1" customFormat="1" spans="1:15">
      <c r="A4" s="1" t="s">
        <v>15</v>
      </c>
      <c r="B4" s="1" t="s">
        <v>38</v>
      </c>
      <c r="C4" s="1" t="s">
        <v>17</v>
      </c>
      <c r="F4" s="1" t="s">
        <v>39</v>
      </c>
      <c r="G4" s="1" t="e">
        <f>-ology</f>
        <v>#NAME?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</row>
    <row r="5" s="1" customFormat="1" spans="1:15">
      <c r="A5" s="1" t="s">
        <v>15</v>
      </c>
      <c r="B5" s="1" t="s">
        <v>47</v>
      </c>
      <c r="C5" s="1" t="s">
        <v>17</v>
      </c>
      <c r="F5" s="1" t="s">
        <v>39</v>
      </c>
      <c r="G5" s="1" t="e">
        <f>-ology</f>
        <v>#NAME?</v>
      </c>
      <c r="H5" s="1" t="e">
        <f>-ist</f>
        <v>#NAME?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  <c r="N5" s="1" t="s">
        <v>53</v>
      </c>
      <c r="O5" s="1" t="s">
        <v>54</v>
      </c>
    </row>
    <row r="6" s="1" customFormat="1" spans="1:15">
      <c r="A6" s="1" t="s">
        <v>15</v>
      </c>
      <c r="B6" s="1" t="s">
        <v>55</v>
      </c>
      <c r="C6" s="1" t="s">
        <v>17</v>
      </c>
      <c r="F6" s="1" t="s">
        <v>39</v>
      </c>
      <c r="G6" s="1" t="e">
        <f>-itis</f>
        <v>#NAME?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60</v>
      </c>
      <c r="N6" s="1" t="s">
        <v>61</v>
      </c>
      <c r="O6" s="1" t="s">
        <v>62</v>
      </c>
    </row>
    <row r="7" s="1" customFormat="1" spans="1:15">
      <c r="A7" s="1" t="s">
        <v>15</v>
      </c>
      <c r="B7" s="1" t="s">
        <v>63</v>
      </c>
      <c r="C7" s="1" t="s">
        <v>17</v>
      </c>
      <c r="F7" s="1" t="s">
        <v>64</v>
      </c>
      <c r="G7" s="1" t="s">
        <v>30</v>
      </c>
      <c r="H7" s="1" t="e">
        <f>-y</f>
        <v>#NAME?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</row>
    <row r="8" s="1" customFormat="1" spans="1:15">
      <c r="A8" s="1" t="s">
        <v>15</v>
      </c>
      <c r="B8" s="1" t="s">
        <v>72</v>
      </c>
      <c r="C8" s="1" t="s">
        <v>17</v>
      </c>
      <c r="F8" s="1" t="s">
        <v>73</v>
      </c>
      <c r="G8" s="1" t="s">
        <v>30</v>
      </c>
      <c r="I8" s="1" t="s">
        <v>74</v>
      </c>
      <c r="J8" s="1" t="s">
        <v>75</v>
      </c>
      <c r="K8" s="1" t="s">
        <v>76</v>
      </c>
      <c r="L8" s="1" t="s">
        <v>77</v>
      </c>
      <c r="M8" s="1" t="s">
        <v>78</v>
      </c>
      <c r="N8" s="1" t="s">
        <v>79</v>
      </c>
      <c r="O8" s="1" t="s">
        <v>80</v>
      </c>
    </row>
    <row r="9" s="1" customFormat="1" spans="1:15">
      <c r="A9" s="1" t="s">
        <v>15</v>
      </c>
      <c r="B9" s="1" t="s">
        <v>81</v>
      </c>
      <c r="C9" s="1" t="s">
        <v>17</v>
      </c>
      <c r="D9" s="1" t="s">
        <v>82</v>
      </c>
      <c r="F9" s="1" t="s">
        <v>30</v>
      </c>
      <c r="I9" s="1" t="s">
        <v>83</v>
      </c>
      <c r="J9" s="1" t="s">
        <v>84</v>
      </c>
      <c r="K9" s="1" t="s">
        <v>85</v>
      </c>
      <c r="L9" s="1" t="s">
        <v>86</v>
      </c>
      <c r="M9" s="1" t="s">
        <v>87</v>
      </c>
      <c r="N9" s="1" t="s">
        <v>88</v>
      </c>
      <c r="O9" s="1" t="s">
        <v>89</v>
      </c>
    </row>
    <row r="10" s="1" customFormat="1" spans="1:15">
      <c r="A10" s="1" t="s">
        <v>15</v>
      </c>
      <c r="B10" s="1" t="s">
        <v>90</v>
      </c>
      <c r="C10" s="1" t="s">
        <v>17</v>
      </c>
      <c r="D10" s="1" t="s">
        <v>91</v>
      </c>
      <c r="F10" s="1" t="s">
        <v>30</v>
      </c>
      <c r="I10" s="1" t="s">
        <v>92</v>
      </c>
      <c r="J10" s="1" t="s">
        <v>93</v>
      </c>
      <c r="K10" s="1" t="s">
        <v>94</v>
      </c>
      <c r="L10" s="1" t="s">
        <v>95</v>
      </c>
      <c r="M10" s="1" t="s">
        <v>96</v>
      </c>
      <c r="N10" s="1" t="s">
        <v>97</v>
      </c>
      <c r="O10" s="1" t="s">
        <v>98</v>
      </c>
    </row>
    <row r="11" s="1" customFormat="1" spans="1:15">
      <c r="A11" s="1" t="s">
        <v>15</v>
      </c>
      <c r="B11" s="1" t="s">
        <v>99</v>
      </c>
      <c r="C11" s="1" t="s">
        <v>17</v>
      </c>
      <c r="D11" s="1" t="s">
        <v>100</v>
      </c>
      <c r="F11" s="1" t="s">
        <v>30</v>
      </c>
      <c r="I11" s="1" t="s">
        <v>101</v>
      </c>
      <c r="J11" s="1" t="s">
        <v>102</v>
      </c>
      <c r="K11" s="1" t="s">
        <v>103</v>
      </c>
      <c r="L11" s="1" t="s">
        <v>104</v>
      </c>
      <c r="M11" s="1" t="s">
        <v>105</v>
      </c>
      <c r="N11" s="1" t="s">
        <v>106</v>
      </c>
      <c r="O11" s="1" t="s">
        <v>107</v>
      </c>
    </row>
    <row r="12" s="1" customFormat="1" spans="1:15">
      <c r="A12" s="1" t="s">
        <v>15</v>
      </c>
      <c r="B12" s="1" t="s">
        <v>108</v>
      </c>
      <c r="C12" s="1" t="s">
        <v>17</v>
      </c>
      <c r="F12" s="1" t="s">
        <v>109</v>
      </c>
      <c r="G12" s="1" t="e">
        <f>-ist</f>
        <v>#NAME?</v>
      </c>
      <c r="I12" s="1" t="s">
        <v>110</v>
      </c>
      <c r="J12" s="1" t="s">
        <v>111</v>
      </c>
      <c r="K12" s="1" t="s">
        <v>112</v>
      </c>
      <c r="L12" s="1" t="s">
        <v>113</v>
      </c>
      <c r="M12" s="1" t="s">
        <v>114</v>
      </c>
      <c r="N12" s="1" t="s">
        <v>115</v>
      </c>
      <c r="O12" s="1" t="s">
        <v>116</v>
      </c>
    </row>
    <row r="13" s="1" customFormat="1" spans="1:15">
      <c r="A13" s="1" t="s">
        <v>15</v>
      </c>
      <c r="B13" s="1" t="s">
        <v>117</v>
      </c>
      <c r="C13" s="1" t="s">
        <v>28</v>
      </c>
      <c r="F13" s="1" t="s">
        <v>109</v>
      </c>
      <c r="G13" s="1" t="e">
        <f>-al</f>
        <v>#NAME?</v>
      </c>
      <c r="I13" s="1" t="s">
        <v>118</v>
      </c>
      <c r="J13" s="1" t="s">
        <v>119</v>
      </c>
      <c r="K13" s="1" t="s">
        <v>120</v>
      </c>
      <c r="L13" s="1" t="s">
        <v>121</v>
      </c>
      <c r="M13" s="1" t="s">
        <v>122</v>
      </c>
      <c r="N13" s="1" t="s">
        <v>123</v>
      </c>
      <c r="O13" s="1" t="s">
        <v>124</v>
      </c>
    </row>
    <row r="14" s="1" customFormat="1" spans="1:15">
      <c r="A14" s="1" t="s">
        <v>15</v>
      </c>
      <c r="B14" s="1" t="s">
        <v>125</v>
      </c>
      <c r="C14" s="1" t="s">
        <v>126</v>
      </c>
      <c r="D14" s="1" t="s">
        <v>127</v>
      </c>
      <c r="F14" s="1" t="s">
        <v>109</v>
      </c>
      <c r="I14" s="1" t="s">
        <v>128</v>
      </c>
      <c r="J14" s="1" t="s">
        <v>129</v>
      </c>
      <c r="K14" s="1" t="s">
        <v>130</v>
      </c>
      <c r="L14" s="1" t="s">
        <v>131</v>
      </c>
      <c r="M14" s="1" t="s">
        <v>132</v>
      </c>
      <c r="N14" s="1" t="s">
        <v>133</v>
      </c>
      <c r="O14" s="1" t="s">
        <v>134</v>
      </c>
    </row>
    <row r="15" s="1" customFormat="1" spans="1:15">
      <c r="A15" s="1" t="s">
        <v>15</v>
      </c>
      <c r="B15" s="1" t="s">
        <v>135</v>
      </c>
      <c r="C15" s="1" t="s">
        <v>17</v>
      </c>
      <c r="D15" s="1" t="s">
        <v>127</v>
      </c>
      <c r="F15" s="1" t="s">
        <v>109</v>
      </c>
      <c r="G15" s="1" t="e">
        <f>-ation</f>
        <v>#NAME?</v>
      </c>
      <c r="I15" s="1" t="s">
        <v>136</v>
      </c>
      <c r="J15" s="1" t="s">
        <v>137</v>
      </c>
      <c r="K15" s="1" t="s">
        <v>138</v>
      </c>
      <c r="L15" s="1" t="s">
        <v>139</v>
      </c>
      <c r="M15" s="1" t="s">
        <v>140</v>
      </c>
      <c r="N15" s="1" t="s">
        <v>141</v>
      </c>
      <c r="O15" s="1" t="s">
        <v>142</v>
      </c>
    </row>
    <row r="16" s="1" customFormat="1" spans="1:15">
      <c r="A16" s="1" t="s">
        <v>15</v>
      </c>
      <c r="B16" s="1" t="s">
        <v>143</v>
      </c>
      <c r="C16" s="1" t="s">
        <v>17</v>
      </c>
      <c r="D16" s="1" t="s">
        <v>144</v>
      </c>
      <c r="F16" s="1" t="s">
        <v>109</v>
      </c>
      <c r="I16" s="1" t="s">
        <v>145</v>
      </c>
      <c r="J16" s="1" t="s">
        <v>146</v>
      </c>
      <c r="K16" s="1" t="s">
        <v>147</v>
      </c>
      <c r="L16" s="1" t="s">
        <v>148</v>
      </c>
      <c r="M16" s="1" t="s">
        <v>149</v>
      </c>
      <c r="N16" s="1" t="s">
        <v>150</v>
      </c>
      <c r="O16" s="1" t="s">
        <v>151</v>
      </c>
    </row>
    <row r="17" s="1" customFormat="1" spans="1:15">
      <c r="A17" s="1" t="s">
        <v>15</v>
      </c>
      <c r="B17" s="1" t="s">
        <v>152</v>
      </c>
      <c r="C17" s="1" t="s">
        <v>17</v>
      </c>
      <c r="F17" s="1" t="s">
        <v>109</v>
      </c>
      <c r="G17" s="1" t="e">
        <f>-ure</f>
        <v>#NAME?</v>
      </c>
      <c r="I17" s="1" t="s">
        <v>153</v>
      </c>
      <c r="J17" s="1" t="s">
        <v>154</v>
      </c>
      <c r="K17" s="1" t="s">
        <v>155</v>
      </c>
      <c r="L17" s="1" t="s">
        <v>156</v>
      </c>
      <c r="M17" s="1" t="s">
        <v>157</v>
      </c>
      <c r="N17" s="1" t="s">
        <v>158</v>
      </c>
      <c r="O17" s="1" t="s">
        <v>159</v>
      </c>
    </row>
    <row r="18" s="1" customFormat="1" spans="1:15">
      <c r="A18" s="1" t="s">
        <v>15</v>
      </c>
      <c r="B18" s="1" t="s">
        <v>160</v>
      </c>
      <c r="C18" s="1" t="s">
        <v>28</v>
      </c>
      <c r="D18" s="1" t="s">
        <v>161</v>
      </c>
      <c r="F18" s="1" t="s">
        <v>162</v>
      </c>
      <c r="G18" s="1" t="e">
        <f>-ic</f>
        <v>#NAME?</v>
      </c>
      <c r="I18" s="1" t="s">
        <v>163</v>
      </c>
      <c r="J18" s="1" t="s">
        <v>164</v>
      </c>
      <c r="K18" s="1" t="s">
        <v>165</v>
      </c>
      <c r="L18" s="1" t="s">
        <v>166</v>
      </c>
      <c r="M18" s="1" t="s">
        <v>167</v>
      </c>
      <c r="N18" s="1" t="s">
        <v>168</v>
      </c>
      <c r="O18" s="1" t="s">
        <v>169</v>
      </c>
    </row>
    <row r="19" s="1" customFormat="1" spans="1:15">
      <c r="A19" s="1" t="s">
        <v>15</v>
      </c>
      <c r="B19" s="1" t="s">
        <v>170</v>
      </c>
      <c r="C19" s="1" t="s">
        <v>17</v>
      </c>
      <c r="D19" s="1" t="s">
        <v>171</v>
      </c>
      <c r="F19" s="1" t="s">
        <v>162</v>
      </c>
      <c r="G19" s="1" t="e">
        <f>-ist</f>
        <v>#NAME?</v>
      </c>
      <c r="I19" s="1" t="s">
        <v>172</v>
      </c>
      <c r="J19" s="1" t="s">
        <v>173</v>
      </c>
      <c r="K19" s="1" t="s">
        <v>174</v>
      </c>
      <c r="L19" s="1" t="s">
        <v>175</v>
      </c>
      <c r="M19" s="1" t="s">
        <v>176</v>
      </c>
      <c r="N19" s="1" t="s">
        <v>177</v>
      </c>
      <c r="O19" s="1" t="s">
        <v>178</v>
      </c>
    </row>
    <row r="20" s="1" customFormat="1" spans="1:15">
      <c r="A20" s="1" t="s">
        <v>15</v>
      </c>
      <c r="B20" s="1" t="s">
        <v>179</v>
      </c>
      <c r="C20" s="1" t="s">
        <v>28</v>
      </c>
      <c r="D20" s="1" t="s">
        <v>180</v>
      </c>
      <c r="F20" s="1" t="s">
        <v>109</v>
      </c>
      <c r="G20" s="1" t="e">
        <f>-ate</f>
        <v>#NAME?</v>
      </c>
      <c r="I20" s="1" t="s">
        <v>181</v>
      </c>
      <c r="J20" s="1" t="s">
        <v>182</v>
      </c>
      <c r="K20" s="1" t="s">
        <v>183</v>
      </c>
      <c r="L20" s="1" t="s">
        <v>184</v>
      </c>
      <c r="M20" s="1" t="s">
        <v>185</v>
      </c>
      <c r="N20" s="1" t="s">
        <v>186</v>
      </c>
      <c r="O20" s="1" t="s">
        <v>187</v>
      </c>
    </row>
    <row r="21" s="1" customFormat="1" spans="1:15">
      <c r="A21" s="1" t="s">
        <v>15</v>
      </c>
      <c r="B21" s="1" t="s">
        <v>188</v>
      </c>
      <c r="C21" s="1" t="s">
        <v>17</v>
      </c>
      <c r="F21" s="1" t="s">
        <v>109</v>
      </c>
      <c r="G21" s="1" t="e">
        <f>-ine</f>
        <v>#NAME?</v>
      </c>
      <c r="I21" s="1" t="s">
        <v>189</v>
      </c>
      <c r="J21" s="1" t="s">
        <v>190</v>
      </c>
      <c r="K21" s="1" t="s">
        <v>191</v>
      </c>
      <c r="L21" s="1" t="s">
        <v>192</v>
      </c>
      <c r="M21" s="1" t="s">
        <v>193</v>
      </c>
      <c r="N21" s="1" t="s">
        <v>194</v>
      </c>
      <c r="O21" s="1" t="s">
        <v>195</v>
      </c>
    </row>
    <row r="22" s="1" customFormat="1" spans="1:15">
      <c r="A22" s="1" t="s">
        <v>15</v>
      </c>
      <c r="B22" s="1" t="s">
        <v>196</v>
      </c>
      <c r="C22" s="1" t="s">
        <v>197</v>
      </c>
      <c r="D22" s="1" t="s">
        <v>198</v>
      </c>
      <c r="F22" s="1" t="s">
        <v>199</v>
      </c>
      <c r="I22" s="1" t="s">
        <v>200</v>
      </c>
      <c r="J22" s="1" t="s">
        <v>201</v>
      </c>
      <c r="K22" s="1" t="s">
        <v>202</v>
      </c>
      <c r="L22" s="1" t="s">
        <v>203</v>
      </c>
      <c r="M22" s="1" t="s">
        <v>204</v>
      </c>
      <c r="N22" s="1" t="s">
        <v>205</v>
      </c>
      <c r="O22" s="1" t="s">
        <v>206</v>
      </c>
    </row>
    <row r="23" s="1" customFormat="1" spans="1:15">
      <c r="A23" s="1" t="s">
        <v>15</v>
      </c>
      <c r="B23" s="1" t="s">
        <v>207</v>
      </c>
      <c r="C23" s="1" t="s">
        <v>28</v>
      </c>
      <c r="D23" s="1" t="s">
        <v>198</v>
      </c>
      <c r="F23" s="1" t="s">
        <v>208</v>
      </c>
      <c r="G23" s="1" t="s">
        <v>209</v>
      </c>
      <c r="H23" s="1" t="e">
        <f>-al</f>
        <v>#NAME?</v>
      </c>
      <c r="I23" s="1" t="s">
        <v>210</v>
      </c>
      <c r="J23" s="1" t="s">
        <v>211</v>
      </c>
      <c r="K23" s="1" t="s">
        <v>212</v>
      </c>
      <c r="L23" s="1" t="s">
        <v>213</v>
      </c>
      <c r="M23" s="1" t="s">
        <v>214</v>
      </c>
      <c r="N23" s="1" t="s">
        <v>215</v>
      </c>
      <c r="O23" s="1" t="s">
        <v>216</v>
      </c>
    </row>
    <row r="24" s="1" customFormat="1" spans="1:15">
      <c r="A24" s="1" t="s">
        <v>15</v>
      </c>
      <c r="B24" s="1" t="s">
        <v>217</v>
      </c>
      <c r="C24" s="1" t="s">
        <v>17</v>
      </c>
      <c r="D24" s="1" t="s">
        <v>198</v>
      </c>
      <c r="F24" s="1" t="s">
        <v>218</v>
      </c>
      <c r="G24" s="1" t="e">
        <f>-_xleta.or</f>
        <v>#VALUE!</v>
      </c>
      <c r="I24" s="1" t="s">
        <v>219</v>
      </c>
      <c r="J24" s="1" t="s">
        <v>220</v>
      </c>
      <c r="K24" s="1" t="s">
        <v>221</v>
      </c>
      <c r="L24" s="1" t="s">
        <v>222</v>
      </c>
      <c r="M24" s="1" t="s">
        <v>223</v>
      </c>
      <c r="N24" s="1" t="s">
        <v>224</v>
      </c>
      <c r="O24" s="1" t="s">
        <v>225</v>
      </c>
    </row>
    <row r="25" s="1" customFormat="1" spans="1:15">
      <c r="A25" s="1" t="s">
        <v>15</v>
      </c>
      <c r="B25" s="1" t="s">
        <v>226</v>
      </c>
      <c r="C25" s="1" t="s">
        <v>28</v>
      </c>
      <c r="D25" s="1" t="s">
        <v>198</v>
      </c>
      <c r="F25" s="1" t="s">
        <v>227</v>
      </c>
      <c r="G25" s="1" t="e">
        <f>-ent</f>
        <v>#NAME?</v>
      </c>
      <c r="I25" s="1" t="s">
        <v>228</v>
      </c>
      <c r="J25" s="1" t="s">
        <v>229</v>
      </c>
      <c r="K25" s="1" t="s">
        <v>230</v>
      </c>
      <c r="L25" s="1" t="s">
        <v>231</v>
      </c>
      <c r="M25" s="1" t="s">
        <v>232</v>
      </c>
      <c r="N25" s="1" t="s">
        <v>233</v>
      </c>
      <c r="O25" s="1" t="s">
        <v>234</v>
      </c>
    </row>
    <row r="26" s="1" customFormat="1" spans="1:15">
      <c r="A26" s="1" t="s">
        <v>15</v>
      </c>
      <c r="B26" s="1" t="s">
        <v>235</v>
      </c>
      <c r="C26" s="1" t="s">
        <v>17</v>
      </c>
      <c r="D26" s="1" t="s">
        <v>198</v>
      </c>
      <c r="F26" s="1" t="s">
        <v>236</v>
      </c>
      <c r="G26" s="1" t="e">
        <f>-ion</f>
        <v>#NAME?</v>
      </c>
      <c r="I26" s="1" t="s">
        <v>237</v>
      </c>
      <c r="J26" s="1" t="s">
        <v>238</v>
      </c>
      <c r="K26" s="1" t="s">
        <v>239</v>
      </c>
      <c r="L26" s="1" t="s">
        <v>240</v>
      </c>
      <c r="M26" s="1" t="s">
        <v>241</v>
      </c>
      <c r="N26" s="1" t="s">
        <v>242</v>
      </c>
      <c r="O26" s="1" t="s">
        <v>243</v>
      </c>
    </row>
    <row r="27" s="1" customFormat="1" spans="1:15">
      <c r="A27" s="1" t="s">
        <v>15</v>
      </c>
      <c r="B27" s="1" t="s">
        <v>244</v>
      </c>
      <c r="C27" s="1" t="s">
        <v>17</v>
      </c>
      <c r="D27" s="1" t="s">
        <v>198</v>
      </c>
      <c r="F27" s="1" t="s">
        <v>208</v>
      </c>
      <c r="G27" s="1" t="s">
        <v>209</v>
      </c>
      <c r="H27" s="1" t="e">
        <f>-ary</f>
        <v>#NAME?</v>
      </c>
      <c r="I27" s="1" t="s">
        <v>245</v>
      </c>
      <c r="J27" s="1" t="s">
        <v>246</v>
      </c>
      <c r="K27" s="1" t="s">
        <v>247</v>
      </c>
      <c r="L27" s="1" t="s">
        <v>248</v>
      </c>
      <c r="M27" s="1" t="s">
        <v>249</v>
      </c>
      <c r="N27" s="1" t="s">
        <v>250</v>
      </c>
      <c r="O27" s="1" t="s">
        <v>251</v>
      </c>
    </row>
    <row r="28" s="1" customFormat="1" spans="1:15">
      <c r="A28" s="1" t="s">
        <v>15</v>
      </c>
      <c r="B28" s="1" t="s">
        <v>252</v>
      </c>
      <c r="C28" s="1" t="s">
        <v>28</v>
      </c>
      <c r="D28" s="1" t="s">
        <v>198</v>
      </c>
      <c r="F28" s="1" t="s">
        <v>208</v>
      </c>
      <c r="G28" s="1" t="e">
        <f>-ent</f>
        <v>#NAME?</v>
      </c>
      <c r="I28" s="1" t="s">
        <v>253</v>
      </c>
      <c r="J28" s="1" t="s">
        <v>254</v>
      </c>
      <c r="K28" s="1" t="s">
        <v>255</v>
      </c>
      <c r="L28" s="1" t="s">
        <v>256</v>
      </c>
      <c r="M28" s="1" t="s">
        <v>257</v>
      </c>
      <c r="N28" s="1" t="s">
        <v>258</v>
      </c>
      <c r="O28" s="1" t="s">
        <v>259</v>
      </c>
    </row>
    <row r="29" s="1" customFormat="1" spans="1:15">
      <c r="A29" s="1" t="s">
        <v>15</v>
      </c>
      <c r="B29" s="1" t="s">
        <v>260</v>
      </c>
      <c r="C29" s="1" t="s">
        <v>17</v>
      </c>
      <c r="D29" s="1" t="s">
        <v>198</v>
      </c>
      <c r="F29" s="1" t="s">
        <v>227</v>
      </c>
      <c r="G29" s="1" t="e">
        <f>-ence</f>
        <v>#NAME?</v>
      </c>
      <c r="I29" s="1" t="s">
        <v>261</v>
      </c>
      <c r="J29" s="1" t="s">
        <v>262</v>
      </c>
      <c r="K29" s="1" t="s">
        <v>263</v>
      </c>
      <c r="L29" s="1" t="s">
        <v>264</v>
      </c>
      <c r="M29" s="1" t="s">
        <v>265</v>
      </c>
      <c r="N29" s="1" t="s">
        <v>266</v>
      </c>
      <c r="O29" s="1" t="s">
        <v>267</v>
      </c>
    </row>
    <row r="30" s="1" customFormat="1" spans="1:15">
      <c r="A30" s="1" t="s">
        <v>15</v>
      </c>
      <c r="B30" s="1" t="s">
        <v>268</v>
      </c>
      <c r="C30" s="1" t="s">
        <v>28</v>
      </c>
      <c r="D30" s="1" t="s">
        <v>269</v>
      </c>
      <c r="F30" s="1" t="s">
        <v>270</v>
      </c>
      <c r="I30" s="1" t="s">
        <v>271</v>
      </c>
      <c r="J30" s="1" t="s">
        <v>272</v>
      </c>
      <c r="K30" s="1" t="s">
        <v>273</v>
      </c>
      <c r="L30" s="1" t="s">
        <v>274</v>
      </c>
      <c r="M30" s="1" t="s">
        <v>275</v>
      </c>
      <c r="N30" s="1" t="s">
        <v>276</v>
      </c>
      <c r="O30" s="1" t="s">
        <v>277</v>
      </c>
    </row>
    <row r="31" s="1" customFormat="1" spans="1:15">
      <c r="A31" s="1" t="s">
        <v>15</v>
      </c>
      <c r="B31" s="1" t="s">
        <v>278</v>
      </c>
      <c r="C31" s="1" t="s">
        <v>17</v>
      </c>
      <c r="D31" s="1" t="s">
        <v>279</v>
      </c>
      <c r="F31" s="1" t="s">
        <v>280</v>
      </c>
      <c r="I31" s="1" t="s">
        <v>281</v>
      </c>
      <c r="J31" s="1" t="s">
        <v>282</v>
      </c>
      <c r="K31" s="1" t="s">
        <v>283</v>
      </c>
      <c r="L31" s="1" t="s">
        <v>284</v>
      </c>
      <c r="M31" s="1" t="s">
        <v>285</v>
      </c>
      <c r="N31" s="1" t="s">
        <v>286</v>
      </c>
      <c r="O31" s="1" t="s">
        <v>287</v>
      </c>
    </row>
    <row r="32" s="1" customFormat="1" spans="1:15">
      <c r="A32" s="1" t="s">
        <v>15</v>
      </c>
      <c r="B32" s="1" t="s">
        <v>288</v>
      </c>
      <c r="C32" s="1" t="s">
        <v>17</v>
      </c>
      <c r="D32" s="1" t="s">
        <v>289</v>
      </c>
      <c r="F32" s="1" t="s">
        <v>290</v>
      </c>
      <c r="I32" s="1" t="s">
        <v>291</v>
      </c>
      <c r="J32" s="1" t="s">
        <v>292</v>
      </c>
      <c r="K32" s="1" t="s">
        <v>293</v>
      </c>
      <c r="L32" s="1" t="s">
        <v>294</v>
      </c>
      <c r="M32" s="1" t="s">
        <v>295</v>
      </c>
      <c r="N32" s="1" t="s">
        <v>296</v>
      </c>
      <c r="O32" s="1" t="s">
        <v>297</v>
      </c>
    </row>
    <row r="33" s="1" customFormat="1" spans="1:15">
      <c r="A33" s="1" t="s">
        <v>15</v>
      </c>
      <c r="B33" s="1" t="s">
        <v>298</v>
      </c>
      <c r="C33" s="1" t="s">
        <v>17</v>
      </c>
      <c r="D33" s="1" t="s">
        <v>299</v>
      </c>
      <c r="F33" s="1" t="s">
        <v>280</v>
      </c>
      <c r="G33" s="1" t="e">
        <f>-ism</f>
        <v>#NAME?</v>
      </c>
      <c r="I33" s="1" t="s">
        <v>300</v>
      </c>
      <c r="J33" s="1" t="s">
        <v>301</v>
      </c>
      <c r="K33" s="1" t="s">
        <v>302</v>
      </c>
      <c r="L33" s="1" t="s">
        <v>303</v>
      </c>
      <c r="M33" s="1" t="s">
        <v>304</v>
      </c>
      <c r="N33" s="1" t="s">
        <v>305</v>
      </c>
      <c r="O33" s="1" t="s">
        <v>306</v>
      </c>
    </row>
    <row r="34" s="1" customFormat="1" spans="1:15">
      <c r="A34" s="1" t="s">
        <v>15</v>
      </c>
      <c r="B34" s="1" t="s">
        <v>307</v>
      </c>
      <c r="C34" s="1" t="s">
        <v>17</v>
      </c>
      <c r="D34" s="1" t="s">
        <v>308</v>
      </c>
      <c r="F34" s="1" t="s">
        <v>309</v>
      </c>
      <c r="I34" s="1" t="s">
        <v>310</v>
      </c>
      <c r="J34" s="1" t="s">
        <v>311</v>
      </c>
      <c r="K34" s="1" t="s">
        <v>312</v>
      </c>
      <c r="L34" s="1" t="s">
        <v>313</v>
      </c>
      <c r="M34" s="1" t="s">
        <v>314</v>
      </c>
      <c r="N34" s="1" t="s">
        <v>315</v>
      </c>
      <c r="O34" s="1" t="s">
        <v>316</v>
      </c>
    </row>
    <row r="35" s="1" customFormat="1" spans="1:15">
      <c r="A35" s="1" t="s">
        <v>15</v>
      </c>
      <c r="B35" s="1" t="s">
        <v>317</v>
      </c>
      <c r="C35" s="1" t="s">
        <v>17</v>
      </c>
      <c r="D35" s="1" t="s">
        <v>318</v>
      </c>
      <c r="F35" s="1" t="s">
        <v>319</v>
      </c>
      <c r="I35" s="1" t="s">
        <v>320</v>
      </c>
      <c r="J35" s="1" t="s">
        <v>321</v>
      </c>
      <c r="K35" s="1" t="s">
        <v>322</v>
      </c>
      <c r="L35" s="1" t="s">
        <v>323</v>
      </c>
      <c r="M35" s="1" t="s">
        <v>324</v>
      </c>
      <c r="N35" s="1" t="s">
        <v>325</v>
      </c>
      <c r="O35" s="1" t="s">
        <v>326</v>
      </c>
    </row>
    <row r="36" s="1" customFormat="1" spans="1:15">
      <c r="A36" s="1" t="s">
        <v>15</v>
      </c>
      <c r="B36" s="1" t="s">
        <v>327</v>
      </c>
      <c r="C36" s="1" t="s">
        <v>17</v>
      </c>
      <c r="D36" s="1" t="s">
        <v>328</v>
      </c>
      <c r="F36" s="1" t="s">
        <v>290</v>
      </c>
      <c r="I36" s="1" t="s">
        <v>329</v>
      </c>
      <c r="J36" s="1" t="s">
        <v>330</v>
      </c>
      <c r="K36" s="1" t="s">
        <v>331</v>
      </c>
      <c r="L36" s="1" t="s">
        <v>332</v>
      </c>
      <c r="M36" s="1" t="s">
        <v>333</v>
      </c>
      <c r="N36" s="1" t="s">
        <v>334</v>
      </c>
      <c r="O36" s="1" t="s">
        <v>335</v>
      </c>
    </row>
    <row r="37" s="1" customFormat="1" spans="1:15">
      <c r="A37" s="1" t="s">
        <v>15</v>
      </c>
      <c r="B37" s="1" t="s">
        <v>336</v>
      </c>
      <c r="C37" s="1" t="s">
        <v>17</v>
      </c>
      <c r="D37" s="1" t="s">
        <v>337</v>
      </c>
      <c r="F37" s="1" t="s">
        <v>280</v>
      </c>
      <c r="G37" s="1" t="e">
        <f>-ism</f>
        <v>#NAME?</v>
      </c>
      <c r="I37" s="1" t="s">
        <v>338</v>
      </c>
      <c r="J37" s="1" t="s">
        <v>339</v>
      </c>
      <c r="K37" s="1" t="s">
        <v>340</v>
      </c>
      <c r="L37" s="1" t="s">
        <v>341</v>
      </c>
      <c r="M37" s="1" t="s">
        <v>342</v>
      </c>
      <c r="N37" s="1" t="s">
        <v>343</v>
      </c>
      <c r="O37" s="1" t="s">
        <v>344</v>
      </c>
    </row>
    <row r="38" s="1" customFormat="1" spans="1:15">
      <c r="A38" s="1" t="s">
        <v>15</v>
      </c>
      <c r="B38" s="1" t="s">
        <v>345</v>
      </c>
      <c r="C38" s="1" t="s">
        <v>17</v>
      </c>
      <c r="D38" s="1" t="s">
        <v>346</v>
      </c>
      <c r="F38" s="1" t="s">
        <v>280</v>
      </c>
      <c r="G38" s="1" t="e">
        <f>-ism</f>
        <v>#NAME?</v>
      </c>
      <c r="I38" s="1" t="s">
        <v>347</v>
      </c>
      <c r="J38" s="1" t="s">
        <v>348</v>
      </c>
      <c r="K38" s="1" t="s">
        <v>349</v>
      </c>
      <c r="L38" s="1" t="s">
        <v>350</v>
      </c>
      <c r="M38" s="1" t="s">
        <v>351</v>
      </c>
      <c r="N38" s="1" t="s">
        <v>352</v>
      </c>
      <c r="O38" s="1" t="s">
        <v>353</v>
      </c>
    </row>
    <row r="39" s="1" customFormat="1" spans="1:15">
      <c r="A39" s="1" t="s">
        <v>15</v>
      </c>
      <c r="B39" s="1" t="s">
        <v>354</v>
      </c>
      <c r="C39" s="1" t="s">
        <v>17</v>
      </c>
      <c r="F39" s="1" t="s">
        <v>355</v>
      </c>
      <c r="G39" s="1" t="e">
        <f>-ist</f>
        <v>#NAME?</v>
      </c>
      <c r="H39" s="1" t="e">
        <f>-ics</f>
        <v>#NAME?</v>
      </c>
      <c r="I39" s="1" t="s">
        <v>356</v>
      </c>
      <c r="J39" s="1" t="s">
        <v>357</v>
      </c>
      <c r="K39" s="1" t="s">
        <v>358</v>
      </c>
      <c r="L39" s="1" t="s">
        <v>359</v>
      </c>
      <c r="M39" s="1" t="s">
        <v>360</v>
      </c>
      <c r="N39" s="1" t="s">
        <v>361</v>
      </c>
      <c r="O39" s="1" t="s">
        <v>362</v>
      </c>
    </row>
    <row r="40" s="1" customFormat="1" spans="1:15">
      <c r="A40" s="1" t="s">
        <v>15</v>
      </c>
      <c r="B40" s="1" t="s">
        <v>363</v>
      </c>
      <c r="C40" s="1" t="s">
        <v>28</v>
      </c>
      <c r="D40" s="1" t="s">
        <v>364</v>
      </c>
      <c r="F40" s="1" t="s">
        <v>280</v>
      </c>
      <c r="G40" s="1" t="e">
        <f>-ic</f>
        <v>#NAME?</v>
      </c>
      <c r="I40" s="1" t="s">
        <v>365</v>
      </c>
      <c r="J40" s="1" t="s">
        <v>366</v>
      </c>
      <c r="K40" s="1" t="s">
        <v>367</v>
      </c>
      <c r="L40" s="1" t="s">
        <v>368</v>
      </c>
      <c r="M40" s="1" t="s">
        <v>369</v>
      </c>
      <c r="N40" s="1" t="s">
        <v>370</v>
      </c>
      <c r="O40" s="1" t="s">
        <v>371</v>
      </c>
    </row>
    <row r="41" s="1" customFormat="1" spans="1:15">
      <c r="A41" s="1" t="s">
        <v>15</v>
      </c>
      <c r="B41" s="1" t="s">
        <v>372</v>
      </c>
      <c r="C41" s="1" t="s">
        <v>17</v>
      </c>
      <c r="F41" s="1" t="s">
        <v>373</v>
      </c>
      <c r="G41" s="1" t="e">
        <f>-cracy</f>
        <v>#NAME?</v>
      </c>
      <c r="I41" s="1" t="s">
        <v>374</v>
      </c>
      <c r="J41" s="1" t="s">
        <v>375</v>
      </c>
      <c r="K41" s="1" t="s">
        <v>376</v>
      </c>
      <c r="L41" s="1" t="s">
        <v>377</v>
      </c>
      <c r="M41" s="1" t="s">
        <v>378</v>
      </c>
      <c r="N41" s="1" t="s">
        <v>379</v>
      </c>
      <c r="O41" s="1" t="s">
        <v>380</v>
      </c>
    </row>
    <row r="42" s="1" customFormat="1" spans="1:15">
      <c r="A42" s="1" t="s">
        <v>15</v>
      </c>
      <c r="B42" s="1" t="s">
        <v>381</v>
      </c>
      <c r="C42" s="1" t="s">
        <v>17</v>
      </c>
      <c r="F42" s="1" t="s">
        <v>373</v>
      </c>
      <c r="G42" s="1" t="e">
        <f>-crat</f>
        <v>#NAME?</v>
      </c>
      <c r="I42" s="1" t="s">
        <v>382</v>
      </c>
      <c r="J42" s="1" t="s">
        <v>383</v>
      </c>
      <c r="K42" s="1" t="s">
        <v>384</v>
      </c>
      <c r="L42" s="1" t="s">
        <v>385</v>
      </c>
      <c r="M42" s="1" t="s">
        <v>386</v>
      </c>
      <c r="N42" s="1" t="s">
        <v>387</v>
      </c>
      <c r="O42" s="1" t="s">
        <v>388</v>
      </c>
    </row>
    <row r="43" s="1" customFormat="1" spans="1:15">
      <c r="A43" s="1" t="s">
        <v>15</v>
      </c>
      <c r="B43" s="1" t="s">
        <v>389</v>
      </c>
      <c r="C43" s="1" t="s">
        <v>28</v>
      </c>
      <c r="F43" s="1" t="s">
        <v>373</v>
      </c>
      <c r="G43" s="1" t="e">
        <f>-graph</f>
        <v>#NAME?</v>
      </c>
      <c r="H43" s="1" t="e">
        <f>-ic</f>
        <v>#NAME?</v>
      </c>
      <c r="I43" s="1" t="s">
        <v>390</v>
      </c>
      <c r="J43" s="1" t="s">
        <v>391</v>
      </c>
      <c r="K43" s="1" t="s">
        <v>392</v>
      </c>
      <c r="L43" s="1" t="s">
        <v>393</v>
      </c>
      <c r="M43" s="1" t="s">
        <v>394</v>
      </c>
      <c r="N43" s="1" t="s">
        <v>395</v>
      </c>
      <c r="O43" s="1" t="s">
        <v>396</v>
      </c>
    </row>
    <row r="44" s="1" customFormat="1" spans="1:15">
      <c r="A44" s="1" t="s">
        <v>15</v>
      </c>
      <c r="B44" s="1" t="s">
        <v>397</v>
      </c>
      <c r="C44" s="1" t="s">
        <v>17</v>
      </c>
      <c r="F44" s="1" t="s">
        <v>373</v>
      </c>
      <c r="G44" s="1" t="e">
        <f>-graphy</f>
        <v>#NAME?</v>
      </c>
      <c r="I44" s="1" t="s">
        <v>398</v>
      </c>
      <c r="J44" s="1" t="s">
        <v>399</v>
      </c>
      <c r="K44" s="1" t="s">
        <v>400</v>
      </c>
      <c r="L44" s="1" t="s">
        <v>401</v>
      </c>
      <c r="M44" s="1" t="s">
        <v>402</v>
      </c>
      <c r="N44" s="1" t="s">
        <v>403</v>
      </c>
      <c r="O44" s="1" t="s">
        <v>404</v>
      </c>
    </row>
    <row r="45" s="1" customFormat="1" spans="1:15">
      <c r="A45" s="1" t="s">
        <v>15</v>
      </c>
      <c r="B45" s="1" t="s">
        <v>405</v>
      </c>
      <c r="C45" s="1" t="s">
        <v>406</v>
      </c>
      <c r="D45" s="1" t="s">
        <v>18</v>
      </c>
      <c r="F45" s="1" t="s">
        <v>407</v>
      </c>
      <c r="G45" s="1" t="e">
        <f>-ic</f>
        <v>#NAME?</v>
      </c>
      <c r="I45" s="1" t="s">
        <v>408</v>
      </c>
      <c r="J45" s="1" t="s">
        <v>409</v>
      </c>
      <c r="K45" s="1" t="s">
        <v>410</v>
      </c>
      <c r="L45" s="1" t="s">
        <v>411</v>
      </c>
      <c r="M45" s="1" t="s">
        <v>412</v>
      </c>
      <c r="N45" s="1" t="s">
        <v>413</v>
      </c>
      <c r="O45" s="1" t="s">
        <v>414</v>
      </c>
    </row>
    <row r="46" s="1" customFormat="1" spans="1:15">
      <c r="A46" s="1" t="s">
        <v>15</v>
      </c>
      <c r="B46" s="1" t="s">
        <v>415</v>
      </c>
      <c r="C46" s="1" t="s">
        <v>406</v>
      </c>
      <c r="D46" s="1" t="s">
        <v>416</v>
      </c>
      <c r="F46" s="1" t="s">
        <v>407</v>
      </c>
      <c r="G46" s="1" t="e">
        <f>-ic</f>
        <v>#NAME?</v>
      </c>
      <c r="I46" s="1" t="s">
        <v>417</v>
      </c>
      <c r="J46" s="1" t="s">
        <v>418</v>
      </c>
      <c r="K46" s="1" t="s">
        <v>419</v>
      </c>
      <c r="L46" s="1" t="s">
        <v>420</v>
      </c>
      <c r="M46" s="1" t="s">
        <v>421</v>
      </c>
      <c r="N46" s="1" t="s">
        <v>422</v>
      </c>
      <c r="O46" s="1" t="s">
        <v>423</v>
      </c>
    </row>
    <row r="47" s="1" customFormat="1" spans="1:15">
      <c r="A47" s="1" t="s">
        <v>15</v>
      </c>
      <c r="B47" s="1" t="s">
        <v>424</v>
      </c>
      <c r="C47" s="1" t="s">
        <v>28</v>
      </c>
      <c r="D47" s="1" t="s">
        <v>425</v>
      </c>
      <c r="F47" s="1" t="s">
        <v>407</v>
      </c>
      <c r="G47" s="1" t="e">
        <f>-ic</f>
        <v>#NAME?</v>
      </c>
      <c r="I47" s="1" t="s">
        <v>426</v>
      </c>
      <c r="J47" s="1" t="s">
        <v>427</v>
      </c>
      <c r="K47" s="1" t="s">
        <v>428</v>
      </c>
      <c r="L47" s="1" t="s">
        <v>429</v>
      </c>
      <c r="M47" s="1" t="s">
        <v>430</v>
      </c>
      <c r="N47" s="1" t="s">
        <v>431</v>
      </c>
      <c r="O47" s="1" t="s">
        <v>432</v>
      </c>
    </row>
    <row r="48" s="1" customFormat="1" spans="1:15">
      <c r="A48" s="1" t="s">
        <v>15</v>
      </c>
      <c r="B48" s="1" t="s">
        <v>433</v>
      </c>
      <c r="C48" s="1" t="s">
        <v>17</v>
      </c>
      <c r="F48" s="1" t="s">
        <v>407</v>
      </c>
      <c r="G48" s="1" t="e">
        <f>-agogue</f>
        <v>#NAME?</v>
      </c>
      <c r="I48" s="1" t="s">
        <v>434</v>
      </c>
      <c r="J48" s="1" t="s">
        <v>435</v>
      </c>
      <c r="K48" s="1" t="s">
        <v>436</v>
      </c>
      <c r="L48" s="1" t="s">
        <v>437</v>
      </c>
      <c r="M48" s="1" t="s">
        <v>438</v>
      </c>
      <c r="N48" s="1" t="s">
        <v>439</v>
      </c>
      <c r="O48" s="1" t="s">
        <v>440</v>
      </c>
    </row>
    <row r="49" s="1" customFormat="1" spans="1:15">
      <c r="A49" s="1" t="s">
        <v>15</v>
      </c>
      <c r="B49" s="1" t="s">
        <v>441</v>
      </c>
      <c r="C49" s="1" t="s">
        <v>126</v>
      </c>
      <c r="F49" s="1" t="s">
        <v>373</v>
      </c>
      <c r="G49" s="1" t="e">
        <f>-crat</f>
        <v>#NAME?</v>
      </c>
      <c r="H49" s="1" t="e">
        <f>-ize</f>
        <v>#NAME?</v>
      </c>
      <c r="I49" s="1" t="s">
        <v>442</v>
      </c>
      <c r="J49" s="1" t="s">
        <v>443</v>
      </c>
      <c r="K49" s="1" t="s">
        <v>444</v>
      </c>
      <c r="L49" s="1" t="s">
        <v>445</v>
      </c>
      <c r="M49" s="1" t="s">
        <v>446</v>
      </c>
      <c r="N49" s="1" t="s">
        <v>447</v>
      </c>
      <c r="O49" s="1" t="s">
        <v>448</v>
      </c>
    </row>
    <row r="50" s="1" customFormat="1" spans="1:15">
      <c r="A50" s="1" t="s">
        <v>15</v>
      </c>
      <c r="B50" s="1" t="s">
        <v>449</v>
      </c>
      <c r="C50" s="1" t="s">
        <v>17</v>
      </c>
      <c r="F50" s="1" t="s">
        <v>373</v>
      </c>
      <c r="G50" s="1" t="e">
        <f>-phobia</f>
        <v>#NAME?</v>
      </c>
      <c r="I50" s="1" t="s">
        <v>450</v>
      </c>
      <c r="J50" s="1" t="s">
        <v>451</v>
      </c>
      <c r="K50" s="1" t="s">
        <v>452</v>
      </c>
      <c r="L50" s="1" t="s">
        <v>453</v>
      </c>
      <c r="M50" s="1" t="s">
        <v>454</v>
      </c>
      <c r="N50" s="1" t="s">
        <v>455</v>
      </c>
      <c r="O50" s="1" t="s">
        <v>456</v>
      </c>
    </row>
    <row r="51" s="1" customFormat="1" spans="1:15">
      <c r="A51" s="1" t="s">
        <v>15</v>
      </c>
      <c r="B51" s="1" t="s">
        <v>457</v>
      </c>
      <c r="C51" s="1" t="s">
        <v>126</v>
      </c>
      <c r="D51" s="1" t="s">
        <v>458</v>
      </c>
      <c r="F51" s="1" t="s">
        <v>459</v>
      </c>
      <c r="I51" s="1" t="s">
        <v>460</v>
      </c>
      <c r="J51" s="1" t="s">
        <v>461</v>
      </c>
      <c r="K51" s="1" t="s">
        <v>462</v>
      </c>
      <c r="L51" s="1" t="s">
        <v>463</v>
      </c>
      <c r="M51" s="1" t="s">
        <v>464</v>
      </c>
      <c r="N51" s="1" t="s">
        <v>465</v>
      </c>
      <c r="O51" s="1" t="s">
        <v>466</v>
      </c>
    </row>
    <row r="52" s="1" customFormat="1" spans="1:15">
      <c r="A52" s="1" t="s">
        <v>15</v>
      </c>
      <c r="B52" s="1" t="s">
        <v>467</v>
      </c>
      <c r="C52" s="1" t="s">
        <v>28</v>
      </c>
      <c r="D52" s="1" t="s">
        <v>468</v>
      </c>
      <c r="F52" s="1" t="s">
        <v>469</v>
      </c>
      <c r="I52" s="1" t="s">
        <v>470</v>
      </c>
      <c r="J52" s="1" t="s">
        <v>471</v>
      </c>
      <c r="K52" s="1" t="s">
        <v>472</v>
      </c>
      <c r="L52" s="1" t="s">
        <v>473</v>
      </c>
      <c r="M52" s="1" t="s">
        <v>474</v>
      </c>
      <c r="N52" s="1" t="s">
        <v>475</v>
      </c>
      <c r="O52" s="1" t="s">
        <v>476</v>
      </c>
    </row>
    <row r="53" s="1" customFormat="1" spans="1:15">
      <c r="A53" s="1" t="s">
        <v>15</v>
      </c>
      <c r="B53" s="1" t="s">
        <v>477</v>
      </c>
      <c r="C53" s="1" t="s">
        <v>28</v>
      </c>
      <c r="D53" s="1" t="s">
        <v>478</v>
      </c>
      <c r="F53" s="1" t="s">
        <v>469</v>
      </c>
      <c r="I53" s="1" t="s">
        <v>479</v>
      </c>
      <c r="J53" s="1" t="s">
        <v>480</v>
      </c>
      <c r="K53" s="1" t="s">
        <v>481</v>
      </c>
      <c r="L53" s="1" t="s">
        <v>482</v>
      </c>
      <c r="M53" s="1" t="s">
        <v>483</v>
      </c>
      <c r="N53" s="1" t="s">
        <v>484</v>
      </c>
      <c r="O53" s="1" t="s">
        <v>485</v>
      </c>
    </row>
    <row r="54" s="1" customFormat="1" spans="1:15">
      <c r="A54" s="1" t="s">
        <v>15</v>
      </c>
      <c r="B54" s="1" t="s">
        <v>486</v>
      </c>
      <c r="C54" s="1" t="s">
        <v>28</v>
      </c>
      <c r="D54" s="1" t="s">
        <v>127</v>
      </c>
      <c r="F54" s="1" t="s">
        <v>469</v>
      </c>
      <c r="G54" s="1" t="e">
        <f>-ive</f>
        <v>#NAME?</v>
      </c>
      <c r="I54" s="1" t="s">
        <v>487</v>
      </c>
      <c r="J54" s="1" t="s">
        <v>488</v>
      </c>
      <c r="K54" s="1" t="s">
        <v>489</v>
      </c>
      <c r="L54" s="1" t="s">
        <v>490</v>
      </c>
      <c r="M54" s="1" t="s">
        <v>491</v>
      </c>
      <c r="N54" s="1" t="s">
        <v>492</v>
      </c>
      <c r="O54" s="1" t="s">
        <v>493</v>
      </c>
    </row>
    <row r="55" s="1" customFormat="1" spans="1:15">
      <c r="A55" s="1" t="s">
        <v>15</v>
      </c>
      <c r="B55" s="1" t="s">
        <v>494</v>
      </c>
      <c r="C55" s="1" t="s">
        <v>126</v>
      </c>
      <c r="D55" s="1" t="s">
        <v>495</v>
      </c>
      <c r="F55" s="1" t="s">
        <v>469</v>
      </c>
      <c r="I55" s="1" t="s">
        <v>496</v>
      </c>
      <c r="J55" s="1" t="s">
        <v>497</v>
      </c>
      <c r="K55" s="1" t="s">
        <v>498</v>
      </c>
      <c r="L55" s="1" t="s">
        <v>499</v>
      </c>
      <c r="M55" s="1" t="s">
        <v>500</v>
      </c>
      <c r="N55" s="1" t="s">
        <v>501</v>
      </c>
      <c r="O55" s="1" t="s">
        <v>502</v>
      </c>
    </row>
    <row r="56" s="1" customFormat="1" spans="1:15">
      <c r="A56" s="1" t="s">
        <v>15</v>
      </c>
      <c r="B56" s="1" t="s">
        <v>503</v>
      </c>
      <c r="C56" s="1" t="s">
        <v>17</v>
      </c>
      <c r="D56" s="1" t="s">
        <v>127</v>
      </c>
      <c r="F56" s="1" t="s">
        <v>469</v>
      </c>
      <c r="G56" s="1" t="e">
        <f>-ion</f>
        <v>#NAME?</v>
      </c>
      <c r="I56" s="1" t="s">
        <v>504</v>
      </c>
      <c r="J56" s="1" t="s">
        <v>505</v>
      </c>
      <c r="K56" s="1" t="s">
        <v>506</v>
      </c>
      <c r="L56" s="1" t="s">
        <v>507</v>
      </c>
      <c r="M56" s="1" t="s">
        <v>508</v>
      </c>
      <c r="N56" s="1" t="s">
        <v>509</v>
      </c>
      <c r="O56" s="1" t="s">
        <v>510</v>
      </c>
    </row>
    <row r="57" s="1" customFormat="1" spans="1:15">
      <c r="A57" s="1" t="s">
        <v>15</v>
      </c>
      <c r="B57" s="1" t="s">
        <v>511</v>
      </c>
      <c r="C57" s="1" t="s">
        <v>17</v>
      </c>
      <c r="D57" s="1" t="s">
        <v>512</v>
      </c>
      <c r="F57" s="1" t="s">
        <v>459</v>
      </c>
      <c r="I57" s="1" t="s">
        <v>513</v>
      </c>
      <c r="J57" s="1" t="s">
        <v>514</v>
      </c>
      <c r="K57" s="1" t="s">
        <v>515</v>
      </c>
      <c r="L57" s="1" t="s">
        <v>516</v>
      </c>
      <c r="M57" s="1" t="s">
        <v>517</v>
      </c>
      <c r="N57" s="1" t="s">
        <v>518</v>
      </c>
      <c r="O57" s="1" t="s">
        <v>519</v>
      </c>
    </row>
    <row r="58" s="1" customFormat="1" spans="1:15">
      <c r="A58" s="1" t="s">
        <v>15</v>
      </c>
      <c r="B58" s="1" t="s">
        <v>520</v>
      </c>
      <c r="C58" s="1" t="s">
        <v>17</v>
      </c>
      <c r="D58" s="1" t="s">
        <v>521</v>
      </c>
      <c r="F58" s="1" t="s">
        <v>459</v>
      </c>
      <c r="I58" s="1" t="s">
        <v>522</v>
      </c>
      <c r="J58" s="1" t="s">
        <v>523</v>
      </c>
      <c r="K58" s="1" t="s">
        <v>524</v>
      </c>
      <c r="L58" s="1" t="s">
        <v>525</v>
      </c>
      <c r="M58" s="1" t="s">
        <v>526</v>
      </c>
      <c r="N58" s="1" t="s">
        <v>527</v>
      </c>
      <c r="O58" s="1" t="s">
        <v>528</v>
      </c>
    </row>
    <row r="59" s="1" customFormat="1" spans="1:15">
      <c r="A59" s="1" t="s">
        <v>15</v>
      </c>
      <c r="B59" s="1" t="s">
        <v>529</v>
      </c>
      <c r="C59" s="1" t="s">
        <v>17</v>
      </c>
      <c r="D59" s="1" t="s">
        <v>530</v>
      </c>
      <c r="F59" s="1" t="s">
        <v>459</v>
      </c>
      <c r="I59" s="1" t="s">
        <v>531</v>
      </c>
      <c r="J59" s="1" t="s">
        <v>532</v>
      </c>
      <c r="K59" s="1" t="s">
        <v>533</v>
      </c>
      <c r="L59" s="1" t="s">
        <v>534</v>
      </c>
      <c r="M59" s="1" t="s">
        <v>535</v>
      </c>
      <c r="N59" s="1" t="s">
        <v>536</v>
      </c>
      <c r="O59" s="1" t="s">
        <v>537</v>
      </c>
    </row>
    <row r="60" s="1" customFormat="1" spans="1:15">
      <c r="A60" s="1" t="s">
        <v>15</v>
      </c>
      <c r="B60" s="1" t="s">
        <v>538</v>
      </c>
      <c r="C60" s="1" t="s">
        <v>28</v>
      </c>
      <c r="D60" s="1" t="s">
        <v>458</v>
      </c>
      <c r="F60" s="1" t="s">
        <v>469</v>
      </c>
      <c r="G60" s="1" t="e">
        <f>-ive</f>
        <v>#NAME?</v>
      </c>
      <c r="I60" s="1" t="s">
        <v>539</v>
      </c>
      <c r="J60" s="1" t="s">
        <v>540</v>
      </c>
      <c r="K60" s="1" t="s">
        <v>541</v>
      </c>
      <c r="L60" s="1" t="s">
        <v>542</v>
      </c>
      <c r="M60" s="1" t="s">
        <v>543</v>
      </c>
      <c r="N60" s="1" t="s">
        <v>544</v>
      </c>
      <c r="O60" s="1" t="s">
        <v>545</v>
      </c>
    </row>
    <row r="61" s="1" customFormat="1" spans="1:15">
      <c r="A61" s="1" t="s">
        <v>15</v>
      </c>
      <c r="B61" s="1" t="s">
        <v>546</v>
      </c>
      <c r="C61" s="1" t="s">
        <v>547</v>
      </c>
      <c r="F61" s="1" t="s">
        <v>546</v>
      </c>
      <c r="I61" s="1" t="s">
        <v>548</v>
      </c>
      <c r="J61" s="1" t="s">
        <v>549</v>
      </c>
      <c r="K61" s="1" t="s">
        <v>550</v>
      </c>
      <c r="L61" s="1" t="s">
        <v>551</v>
      </c>
      <c r="M61" s="1" t="s">
        <v>552</v>
      </c>
      <c r="N61" s="1" t="s">
        <v>553</v>
      </c>
      <c r="O61" s="1" t="s">
        <v>554</v>
      </c>
    </row>
    <row r="62" s="1" customFormat="1" spans="1:15">
      <c r="A62" s="1" t="s">
        <v>15</v>
      </c>
      <c r="B62" s="1" t="s">
        <v>555</v>
      </c>
      <c r="C62" s="1" t="s">
        <v>126</v>
      </c>
      <c r="D62" s="1" t="s">
        <v>495</v>
      </c>
      <c r="F62" s="1" t="s">
        <v>546</v>
      </c>
      <c r="I62" s="1" t="s">
        <v>556</v>
      </c>
      <c r="J62" s="1" t="s">
        <v>557</v>
      </c>
      <c r="K62" s="1" t="s">
        <v>558</v>
      </c>
      <c r="L62" s="1" t="s">
        <v>559</v>
      </c>
      <c r="M62" s="1" t="s">
        <v>560</v>
      </c>
      <c r="N62" s="1" t="s">
        <v>561</v>
      </c>
      <c r="O62" s="1" t="s">
        <v>562</v>
      </c>
    </row>
    <row r="63" s="1" customFormat="1" spans="1:15">
      <c r="A63" s="1" t="s">
        <v>15</v>
      </c>
      <c r="B63" s="1" t="s">
        <v>563</v>
      </c>
      <c r="C63" s="1" t="s">
        <v>126</v>
      </c>
      <c r="D63" s="1" t="s">
        <v>289</v>
      </c>
      <c r="F63" s="1" t="s">
        <v>546</v>
      </c>
      <c r="I63" s="1" t="s">
        <v>564</v>
      </c>
      <c r="J63" s="1" t="s">
        <v>565</v>
      </c>
      <c r="K63" s="1" t="s">
        <v>566</v>
      </c>
      <c r="L63" s="1" t="s">
        <v>567</v>
      </c>
      <c r="M63" s="1" t="s">
        <v>568</v>
      </c>
      <c r="N63" s="1" t="s">
        <v>569</v>
      </c>
      <c r="O63" s="1" t="s">
        <v>570</v>
      </c>
    </row>
    <row r="64" s="1" customFormat="1" spans="1:15">
      <c r="A64" s="1" t="s">
        <v>15</v>
      </c>
      <c r="B64" s="1" t="s">
        <v>571</v>
      </c>
      <c r="C64" s="1" t="s">
        <v>547</v>
      </c>
      <c r="D64" s="1" t="s">
        <v>572</v>
      </c>
      <c r="F64" s="1" t="s">
        <v>546</v>
      </c>
      <c r="I64" s="1" t="s">
        <v>573</v>
      </c>
      <c r="J64" s="1" t="s">
        <v>574</v>
      </c>
      <c r="K64" s="1" t="s">
        <v>575</v>
      </c>
      <c r="L64" s="1" t="s">
        <v>576</v>
      </c>
      <c r="M64" s="1" t="s">
        <v>577</v>
      </c>
      <c r="N64" s="1" t="s">
        <v>578</v>
      </c>
      <c r="O64" s="1" t="s">
        <v>579</v>
      </c>
    </row>
    <row r="65" s="1" customFormat="1" spans="1:15">
      <c r="A65" s="1" t="s">
        <v>15</v>
      </c>
      <c r="B65" s="1" t="s">
        <v>580</v>
      </c>
      <c r="C65" s="1" t="s">
        <v>126</v>
      </c>
      <c r="D65" s="1" t="s">
        <v>581</v>
      </c>
      <c r="F65" s="1" t="s">
        <v>546</v>
      </c>
      <c r="I65" s="1" t="s">
        <v>582</v>
      </c>
      <c r="J65" s="1" t="s">
        <v>583</v>
      </c>
      <c r="K65" s="1" t="s">
        <v>584</v>
      </c>
      <c r="L65" s="1" t="s">
        <v>585</v>
      </c>
      <c r="M65" s="1" t="s">
        <v>586</v>
      </c>
      <c r="N65" s="1" t="s">
        <v>587</v>
      </c>
      <c r="O65" s="1" t="s">
        <v>588</v>
      </c>
    </row>
    <row r="66" s="1" customFormat="1" spans="1:15">
      <c r="A66" s="1" t="s">
        <v>15</v>
      </c>
      <c r="B66" s="1" t="s">
        <v>589</v>
      </c>
      <c r="C66" s="1" t="s">
        <v>126</v>
      </c>
      <c r="D66" s="1" t="s">
        <v>590</v>
      </c>
      <c r="F66" s="1" t="s">
        <v>546</v>
      </c>
      <c r="I66" s="1" t="s">
        <v>591</v>
      </c>
      <c r="J66" s="1" t="s">
        <v>592</v>
      </c>
      <c r="K66" s="1" t="s">
        <v>593</v>
      </c>
      <c r="L66" s="1" t="s">
        <v>594</v>
      </c>
      <c r="M66" s="1" t="s">
        <v>595</v>
      </c>
      <c r="N66" s="1" t="s">
        <v>596</v>
      </c>
      <c r="O66" s="1" t="s">
        <v>597</v>
      </c>
    </row>
    <row r="67" s="1" customFormat="1" spans="1:15">
      <c r="A67" s="1" t="s">
        <v>15</v>
      </c>
      <c r="B67" s="1" t="s">
        <v>598</v>
      </c>
      <c r="C67" s="1" t="s">
        <v>197</v>
      </c>
      <c r="F67" s="1" t="s">
        <v>599</v>
      </c>
      <c r="G67" s="1" t="e">
        <f>-_xleta.or</f>
        <v>#VALUE!</v>
      </c>
      <c r="I67" s="1" t="s">
        <v>600</v>
      </c>
      <c r="J67" s="1" t="s">
        <v>601</v>
      </c>
      <c r="K67" s="1" t="s">
        <v>602</v>
      </c>
      <c r="L67" s="1" t="s">
        <v>603</v>
      </c>
      <c r="M67" s="1" t="s">
        <v>604</v>
      </c>
      <c r="N67" s="1" t="s">
        <v>605</v>
      </c>
      <c r="O67" s="1" t="s">
        <v>606</v>
      </c>
    </row>
    <row r="68" s="1" customFormat="1" spans="1:15">
      <c r="A68" s="1" t="s">
        <v>15</v>
      </c>
      <c r="B68" s="1" t="s">
        <v>607</v>
      </c>
      <c r="C68" s="1" t="s">
        <v>17</v>
      </c>
      <c r="D68" s="1" t="s">
        <v>495</v>
      </c>
      <c r="F68" s="1" t="s">
        <v>599</v>
      </c>
      <c r="G68" s="1" t="e">
        <f>-ation</f>
        <v>#NAME?</v>
      </c>
      <c r="I68" s="1" t="s">
        <v>608</v>
      </c>
      <c r="J68" s="1" t="s">
        <v>609</v>
      </c>
      <c r="K68" s="1" t="s">
        <v>610</v>
      </c>
      <c r="L68" s="1" t="s">
        <v>611</v>
      </c>
      <c r="M68" s="1" t="s">
        <v>612</v>
      </c>
      <c r="N68" s="1" t="s">
        <v>613</v>
      </c>
      <c r="O68" s="1" t="s">
        <v>614</v>
      </c>
    </row>
    <row r="69" s="1" customFormat="1" spans="1:15">
      <c r="A69" s="1" t="s">
        <v>15</v>
      </c>
      <c r="B69" s="1" t="s">
        <v>615</v>
      </c>
      <c r="C69" s="1" t="s">
        <v>17</v>
      </c>
      <c r="F69" s="1" t="s">
        <v>546</v>
      </c>
      <c r="G69" s="1" t="e">
        <f>-ant</f>
        <v>#NAME?</v>
      </c>
      <c r="I69" s="1" t="s">
        <v>616</v>
      </c>
      <c r="J69" s="1" t="s">
        <v>617</v>
      </c>
      <c r="K69" s="1" t="s">
        <v>618</v>
      </c>
      <c r="L69" s="1" t="s">
        <v>619</v>
      </c>
      <c r="M69" s="1" t="s">
        <v>620</v>
      </c>
      <c r="N69" s="1" t="s">
        <v>621</v>
      </c>
      <c r="O69" s="1" t="s">
        <v>622</v>
      </c>
    </row>
    <row r="70" s="1" customFormat="1" spans="1:15">
      <c r="A70" s="1" t="s">
        <v>15</v>
      </c>
      <c r="B70" s="1" t="s">
        <v>623</v>
      </c>
      <c r="C70" s="1" t="s">
        <v>126</v>
      </c>
      <c r="D70" s="1" t="s">
        <v>458</v>
      </c>
      <c r="F70" s="1" t="s">
        <v>546</v>
      </c>
      <c r="I70" s="1" t="s">
        <v>624</v>
      </c>
      <c r="J70" s="1" t="s">
        <v>625</v>
      </c>
      <c r="K70" s="1" t="s">
        <v>626</v>
      </c>
      <c r="L70" s="1" t="s">
        <v>627</v>
      </c>
      <c r="M70" s="1" t="s">
        <v>628</v>
      </c>
      <c r="N70" s="1" t="s">
        <v>629</v>
      </c>
      <c r="O70" s="1" t="s">
        <v>630</v>
      </c>
    </row>
    <row r="71" s="1" customFormat="1" spans="1:15">
      <c r="A71" s="1" t="s">
        <v>15</v>
      </c>
      <c r="B71" s="1" t="s">
        <v>631</v>
      </c>
      <c r="C71" s="1" t="s">
        <v>17</v>
      </c>
      <c r="D71" s="1" t="s">
        <v>590</v>
      </c>
      <c r="F71" s="1" t="s">
        <v>546</v>
      </c>
      <c r="G71" s="1" t="e">
        <f>-er</f>
        <v>#NAME?</v>
      </c>
      <c r="I71" s="1" t="s">
        <v>632</v>
      </c>
      <c r="J71" s="1" t="s">
        <v>633</v>
      </c>
      <c r="K71" s="1" t="s">
        <v>634</v>
      </c>
      <c r="L71" s="1" t="s">
        <v>635</v>
      </c>
      <c r="M71" s="1" t="s">
        <v>636</v>
      </c>
      <c r="N71" s="1" t="s">
        <v>637</v>
      </c>
      <c r="O71" s="1" t="s">
        <v>638</v>
      </c>
    </row>
    <row r="72" s="1" customFormat="1" spans="1:15">
      <c r="A72" s="1" t="s">
        <v>15</v>
      </c>
      <c r="B72" s="1" t="s">
        <v>639</v>
      </c>
      <c r="C72" s="1" t="s">
        <v>17</v>
      </c>
      <c r="D72" s="1" t="s">
        <v>289</v>
      </c>
      <c r="F72" s="1" t="s">
        <v>599</v>
      </c>
      <c r="G72" s="1" t="e">
        <f>-ation</f>
        <v>#NAME?</v>
      </c>
      <c r="I72" s="1" t="s">
        <v>640</v>
      </c>
      <c r="J72" s="1" t="s">
        <v>641</v>
      </c>
      <c r="K72" s="1" t="s">
        <v>642</v>
      </c>
      <c r="L72" s="1" t="s">
        <v>643</v>
      </c>
      <c r="M72" s="1" t="s">
        <v>644</v>
      </c>
      <c r="N72" s="1" t="s">
        <v>645</v>
      </c>
      <c r="O72" s="1" t="s">
        <v>646</v>
      </c>
    </row>
    <row r="73" s="1" customFormat="1" spans="1:15">
      <c r="A73" s="1" t="s">
        <v>15</v>
      </c>
      <c r="B73" s="1" t="s">
        <v>372</v>
      </c>
      <c r="C73" s="1" t="s">
        <v>17</v>
      </c>
      <c r="D73" s="1" t="s">
        <v>647</v>
      </c>
      <c r="F73" s="1" t="s">
        <v>648</v>
      </c>
      <c r="I73" s="1" t="s">
        <v>649</v>
      </c>
      <c r="J73" s="1" t="s">
        <v>650</v>
      </c>
      <c r="K73" s="1" t="s">
        <v>376</v>
      </c>
      <c r="L73" s="1" t="s">
        <v>651</v>
      </c>
      <c r="M73" s="1" t="s">
        <v>652</v>
      </c>
      <c r="N73" s="1" t="s">
        <v>653</v>
      </c>
      <c r="O73" s="1" t="s">
        <v>654</v>
      </c>
    </row>
    <row r="74" s="1" customFormat="1" spans="1:15">
      <c r="A74" s="1" t="s">
        <v>15</v>
      </c>
      <c r="B74" s="1" t="s">
        <v>381</v>
      </c>
      <c r="C74" s="1" t="s">
        <v>17</v>
      </c>
      <c r="D74" s="1" t="s">
        <v>647</v>
      </c>
      <c r="F74" s="1" t="s">
        <v>655</v>
      </c>
      <c r="I74" s="1" t="s">
        <v>656</v>
      </c>
      <c r="J74" s="1" t="s">
        <v>657</v>
      </c>
      <c r="K74" s="1" t="s">
        <v>384</v>
      </c>
      <c r="L74" s="1" t="s">
        <v>385</v>
      </c>
      <c r="M74" s="1" t="s">
        <v>658</v>
      </c>
      <c r="N74" s="1" t="s">
        <v>659</v>
      </c>
      <c r="O74" s="1" t="s">
        <v>660</v>
      </c>
    </row>
    <row r="75" s="1" customFormat="1" spans="1:15">
      <c r="A75" s="1" t="s">
        <v>15</v>
      </c>
      <c r="B75" s="1" t="s">
        <v>661</v>
      </c>
      <c r="C75" s="1" t="s">
        <v>17</v>
      </c>
      <c r="D75" s="1" t="s">
        <v>662</v>
      </c>
      <c r="F75" s="1" t="s">
        <v>648</v>
      </c>
      <c r="I75" s="1" t="s">
        <v>663</v>
      </c>
      <c r="J75" s="1" t="s">
        <v>664</v>
      </c>
      <c r="K75" s="1" t="s">
        <v>665</v>
      </c>
      <c r="L75" s="1" t="s">
        <v>666</v>
      </c>
      <c r="M75" s="1" t="s">
        <v>667</v>
      </c>
      <c r="N75" s="1" t="s">
        <v>668</v>
      </c>
      <c r="O75" s="1" t="s">
        <v>669</v>
      </c>
    </row>
    <row r="76" s="1" customFormat="1" spans="1:15">
      <c r="A76" s="1" t="s">
        <v>15</v>
      </c>
      <c r="B76" s="1" t="s">
        <v>670</v>
      </c>
      <c r="C76" s="1" t="s">
        <v>17</v>
      </c>
      <c r="D76" s="1" t="s">
        <v>662</v>
      </c>
      <c r="F76" s="1" t="s">
        <v>655</v>
      </c>
      <c r="I76" s="1" t="s">
        <v>671</v>
      </c>
      <c r="J76" s="1" t="s">
        <v>672</v>
      </c>
      <c r="K76" s="1" t="s">
        <v>673</v>
      </c>
      <c r="L76" s="1" t="s">
        <v>674</v>
      </c>
      <c r="M76" s="1" t="s">
        <v>675</v>
      </c>
      <c r="N76" s="1" t="s">
        <v>676</v>
      </c>
      <c r="O76" s="1" t="s">
        <v>677</v>
      </c>
    </row>
    <row r="77" s="1" customFormat="1" spans="1:15">
      <c r="A77" s="1" t="s">
        <v>15</v>
      </c>
      <c r="B77" s="1" t="s">
        <v>678</v>
      </c>
      <c r="C77" s="1" t="s">
        <v>17</v>
      </c>
      <c r="D77" s="1" t="s">
        <v>679</v>
      </c>
      <c r="F77" s="1" t="s">
        <v>655</v>
      </c>
      <c r="I77" s="1" t="s">
        <v>680</v>
      </c>
      <c r="J77" s="1" t="s">
        <v>681</v>
      </c>
      <c r="K77" s="1" t="s">
        <v>682</v>
      </c>
      <c r="L77" s="1" t="s">
        <v>683</v>
      </c>
      <c r="M77" s="1" t="s">
        <v>684</v>
      </c>
      <c r="N77" s="1" t="s">
        <v>685</v>
      </c>
      <c r="O77" s="1" t="s">
        <v>686</v>
      </c>
    </row>
    <row r="78" s="1" customFormat="1" spans="1:15">
      <c r="A78" s="1" t="s">
        <v>15</v>
      </c>
      <c r="B78" s="1" t="s">
        <v>687</v>
      </c>
      <c r="C78" s="1" t="s">
        <v>17</v>
      </c>
      <c r="D78" s="1" t="s">
        <v>688</v>
      </c>
      <c r="F78" s="1" t="s">
        <v>648</v>
      </c>
      <c r="I78" s="1" t="s">
        <v>689</v>
      </c>
      <c r="J78" s="1" t="s">
        <v>690</v>
      </c>
      <c r="K78" s="1" t="s">
        <v>691</v>
      </c>
      <c r="L78" s="1" t="s">
        <v>692</v>
      </c>
      <c r="M78" s="1" t="s">
        <v>693</v>
      </c>
      <c r="N78" s="1" t="s">
        <v>694</v>
      </c>
      <c r="O78" s="1" t="s">
        <v>695</v>
      </c>
    </row>
    <row r="79" s="1" customFormat="1" spans="1:15">
      <c r="A79" s="1" t="s">
        <v>15</v>
      </c>
      <c r="B79" s="1" t="s">
        <v>696</v>
      </c>
      <c r="C79" s="1" t="s">
        <v>17</v>
      </c>
      <c r="D79" s="1" t="s">
        <v>688</v>
      </c>
      <c r="F79" s="1" t="s">
        <v>655</v>
      </c>
      <c r="I79" s="1" t="s">
        <v>697</v>
      </c>
      <c r="J79" s="1" t="s">
        <v>698</v>
      </c>
      <c r="K79" s="1" t="s">
        <v>699</v>
      </c>
      <c r="L79" s="1" t="s">
        <v>700</v>
      </c>
      <c r="M79" s="1" t="s">
        <v>701</v>
      </c>
      <c r="N79" s="1" t="s">
        <v>702</v>
      </c>
      <c r="O79" s="1" t="s">
        <v>703</v>
      </c>
    </row>
    <row r="80" s="1" customFormat="1" spans="1:15">
      <c r="A80" s="1" t="s">
        <v>15</v>
      </c>
      <c r="B80" s="1" t="s">
        <v>704</v>
      </c>
      <c r="C80" s="1" t="s">
        <v>17</v>
      </c>
      <c r="D80" s="1" t="s">
        <v>705</v>
      </c>
      <c r="F80" s="1" t="s">
        <v>648</v>
      </c>
      <c r="I80" s="1" t="s">
        <v>706</v>
      </c>
      <c r="J80" s="1" t="s">
        <v>707</v>
      </c>
      <c r="K80" s="1" t="s">
        <v>708</v>
      </c>
      <c r="L80" s="1" t="s">
        <v>709</v>
      </c>
      <c r="M80" s="1" t="s">
        <v>710</v>
      </c>
      <c r="N80" s="1" t="s">
        <v>711</v>
      </c>
      <c r="O80" s="1" t="s">
        <v>712</v>
      </c>
    </row>
    <row r="81" s="1" customFormat="1" spans="1:15">
      <c r="A81" s="1" t="s">
        <v>15</v>
      </c>
      <c r="B81" s="1" t="s">
        <v>713</v>
      </c>
      <c r="C81" s="1" t="s">
        <v>17</v>
      </c>
      <c r="D81" s="1" t="s">
        <v>714</v>
      </c>
      <c r="F81" s="1" t="s">
        <v>648</v>
      </c>
      <c r="I81" s="1" t="s">
        <v>715</v>
      </c>
      <c r="J81" s="1" t="s">
        <v>716</v>
      </c>
      <c r="K81" s="1" t="s">
        <v>717</v>
      </c>
      <c r="L81" s="1" t="s">
        <v>718</v>
      </c>
      <c r="M81" s="1" t="s">
        <v>719</v>
      </c>
      <c r="N81" s="1" t="s">
        <v>720</v>
      </c>
      <c r="O81" s="1" t="s">
        <v>721</v>
      </c>
    </row>
    <row r="82" s="1" customFormat="1" spans="1:15">
      <c r="A82" s="1" t="s">
        <v>15</v>
      </c>
      <c r="B82" s="1" t="s">
        <v>722</v>
      </c>
      <c r="C82" s="1" t="s">
        <v>17</v>
      </c>
      <c r="D82" s="1" t="s">
        <v>723</v>
      </c>
      <c r="F82" s="1" t="s">
        <v>648</v>
      </c>
      <c r="I82" s="1" t="s">
        <v>724</v>
      </c>
      <c r="J82" s="1" t="s">
        <v>725</v>
      </c>
      <c r="K82" s="1" t="s">
        <v>726</v>
      </c>
      <c r="L82" s="1" t="s">
        <v>727</v>
      </c>
      <c r="M82" s="1" t="s">
        <v>728</v>
      </c>
      <c r="N82" s="1" t="s">
        <v>729</v>
      </c>
      <c r="O82" s="1" t="s">
        <v>730</v>
      </c>
    </row>
    <row r="83" s="1" customFormat="1" spans="1:15">
      <c r="A83" s="1" t="s">
        <v>15</v>
      </c>
      <c r="B83" s="1" t="s">
        <v>731</v>
      </c>
      <c r="C83" s="1" t="s">
        <v>197</v>
      </c>
      <c r="F83" s="1" t="s">
        <v>731</v>
      </c>
      <c r="I83" s="1" t="s">
        <v>732</v>
      </c>
      <c r="J83" s="1" t="s">
        <v>733</v>
      </c>
      <c r="K83" s="1" t="s">
        <v>734</v>
      </c>
      <c r="L83" s="1" t="s">
        <v>735</v>
      </c>
      <c r="M83" s="1" t="s">
        <v>736</v>
      </c>
      <c r="N83" s="1" t="s">
        <v>737</v>
      </c>
      <c r="O83" s="1" t="s">
        <v>738</v>
      </c>
    </row>
    <row r="84" s="1" customFormat="1" spans="1:15">
      <c r="A84" s="1" t="s">
        <v>15</v>
      </c>
      <c r="B84" s="1" t="s">
        <v>739</v>
      </c>
      <c r="C84" s="1" t="s">
        <v>28</v>
      </c>
      <c r="F84" s="1" t="s">
        <v>740</v>
      </c>
      <c r="G84" s="1" t="e">
        <f>-ible</f>
        <v>#NAME?</v>
      </c>
      <c r="I84" s="1" t="s">
        <v>741</v>
      </c>
      <c r="J84" s="1" t="s">
        <v>742</v>
      </c>
      <c r="K84" s="1" t="s">
        <v>743</v>
      </c>
      <c r="L84" s="1" t="s">
        <v>744</v>
      </c>
      <c r="M84" s="1" t="s">
        <v>745</v>
      </c>
      <c r="N84" s="1" t="s">
        <v>746</v>
      </c>
      <c r="O84" s="1" t="s">
        <v>747</v>
      </c>
    </row>
    <row r="85" s="1" customFormat="1" spans="1:15">
      <c r="A85" s="1" t="s">
        <v>15</v>
      </c>
      <c r="B85" s="1" t="s">
        <v>748</v>
      </c>
      <c r="C85" s="1" t="s">
        <v>28</v>
      </c>
      <c r="D85" s="1" t="s">
        <v>127</v>
      </c>
      <c r="F85" s="1" t="s">
        <v>740</v>
      </c>
      <c r="G85" s="1" t="e">
        <f>-ible</f>
        <v>#NAME?</v>
      </c>
      <c r="I85" s="1" t="s">
        <v>749</v>
      </c>
      <c r="J85" s="1" t="s">
        <v>750</v>
      </c>
      <c r="K85" s="1" t="s">
        <v>751</v>
      </c>
      <c r="L85" s="1" t="s">
        <v>752</v>
      </c>
      <c r="M85" s="1" t="s">
        <v>753</v>
      </c>
      <c r="N85" s="1" t="s">
        <v>754</v>
      </c>
      <c r="O85" s="1" t="s">
        <v>755</v>
      </c>
    </row>
    <row r="86" s="1" customFormat="1" spans="1:15">
      <c r="A86" s="1" t="s">
        <v>15</v>
      </c>
      <c r="B86" s="1" t="s">
        <v>756</v>
      </c>
      <c r="C86" s="1" t="s">
        <v>28</v>
      </c>
      <c r="F86" s="1" t="s">
        <v>740</v>
      </c>
      <c r="G86" s="1" t="e">
        <f>-ul</f>
        <v>#NAME?</v>
      </c>
      <c r="H86" s="1" t="e">
        <f>-ous</f>
        <v>#NAME?</v>
      </c>
      <c r="I86" s="1" t="s">
        <v>757</v>
      </c>
      <c r="J86" s="1" t="s">
        <v>758</v>
      </c>
      <c r="K86" s="1" t="s">
        <v>759</v>
      </c>
      <c r="L86" s="1" t="s">
        <v>760</v>
      </c>
      <c r="M86" s="1" t="s">
        <v>761</v>
      </c>
      <c r="N86" s="1" t="s">
        <v>762</v>
      </c>
      <c r="O86" s="1" t="s">
        <v>763</v>
      </c>
    </row>
    <row r="87" s="1" customFormat="1" spans="1:15">
      <c r="A87" s="1" t="s">
        <v>15</v>
      </c>
      <c r="B87" s="1" t="s">
        <v>764</v>
      </c>
      <c r="C87" s="1" t="s">
        <v>17</v>
      </c>
      <c r="F87" s="1" t="s">
        <v>740</v>
      </c>
      <c r="G87" s="1" t="e">
        <f>-ent</f>
        <v>#NAME?</v>
      </c>
      <c r="H87" s="1" t="e">
        <f>-ial</f>
        <v>#NAME?</v>
      </c>
      <c r="I87" s="1" t="s">
        <v>765</v>
      </c>
      <c r="J87" s="1" t="s">
        <v>766</v>
      </c>
      <c r="K87" s="1" t="s">
        <v>767</v>
      </c>
      <c r="L87" s="1" t="s">
        <v>768</v>
      </c>
      <c r="M87" s="1" t="s">
        <v>769</v>
      </c>
      <c r="N87" s="1" t="s">
        <v>770</v>
      </c>
      <c r="O87" s="1" t="s">
        <v>771</v>
      </c>
    </row>
    <row r="88" s="1" customFormat="1" spans="1:15">
      <c r="A88" s="1" t="s">
        <v>15</v>
      </c>
      <c r="B88" s="1" t="s">
        <v>772</v>
      </c>
      <c r="C88" s="1" t="s">
        <v>17</v>
      </c>
      <c r="F88" s="1" t="s">
        <v>740</v>
      </c>
      <c r="G88" s="1" t="e">
        <f>-ibil</f>
        <v>#NAME?</v>
      </c>
      <c r="H88" s="1" t="e">
        <f>-ity</f>
        <v>#NAME?</v>
      </c>
      <c r="I88" s="1" t="s">
        <v>773</v>
      </c>
      <c r="J88" s="1" t="s">
        <v>774</v>
      </c>
      <c r="K88" s="1" t="s">
        <v>775</v>
      </c>
      <c r="L88" s="1" t="s">
        <v>776</v>
      </c>
      <c r="M88" s="1" t="s">
        <v>777</v>
      </c>
      <c r="N88" s="1" t="s">
        <v>778</v>
      </c>
      <c r="O88" s="1" t="s">
        <v>779</v>
      </c>
    </row>
    <row r="89" s="1" customFormat="1" spans="1:15">
      <c r="A89" s="1" t="s">
        <v>15</v>
      </c>
      <c r="B89" s="1" t="s">
        <v>780</v>
      </c>
      <c r="C89" s="1" t="s">
        <v>126</v>
      </c>
      <c r="D89" s="1" t="s">
        <v>572</v>
      </c>
      <c r="F89" s="1" t="s">
        <v>731</v>
      </c>
      <c r="I89" s="1" t="s">
        <v>781</v>
      </c>
      <c r="J89" s="1" t="s">
        <v>782</v>
      </c>
      <c r="K89" s="1" t="s">
        <v>783</v>
      </c>
      <c r="L89" s="1" t="s">
        <v>784</v>
      </c>
      <c r="M89" s="1" t="s">
        <v>785</v>
      </c>
      <c r="N89" s="1" t="s">
        <v>786</v>
      </c>
      <c r="O89" s="1" t="s">
        <v>787</v>
      </c>
    </row>
    <row r="90" s="1" customFormat="1" spans="1:15">
      <c r="A90" s="1" t="s">
        <v>15</v>
      </c>
      <c r="B90" s="1" t="s">
        <v>788</v>
      </c>
      <c r="C90" s="1" t="s">
        <v>547</v>
      </c>
      <c r="D90" s="1" t="s">
        <v>590</v>
      </c>
      <c r="F90" s="1" t="s">
        <v>731</v>
      </c>
      <c r="I90" s="1" t="s">
        <v>789</v>
      </c>
      <c r="J90" s="1" t="s">
        <v>790</v>
      </c>
      <c r="K90" s="1" t="s">
        <v>791</v>
      </c>
      <c r="L90" s="1" t="s">
        <v>792</v>
      </c>
      <c r="M90" s="1" t="s">
        <v>793</v>
      </c>
      <c r="N90" s="1" t="s">
        <v>794</v>
      </c>
      <c r="O90" s="1" t="s">
        <v>795</v>
      </c>
    </row>
    <row r="91" s="1" customFormat="1" spans="1:15">
      <c r="A91" s="1" t="s">
        <v>15</v>
      </c>
      <c r="B91" s="1" t="s">
        <v>796</v>
      </c>
      <c r="C91" s="1" t="s">
        <v>28</v>
      </c>
      <c r="D91" s="1" t="s">
        <v>127</v>
      </c>
      <c r="F91" s="1" t="s">
        <v>740</v>
      </c>
      <c r="G91" s="1" t="e">
        <f>-ul</f>
        <v>#NAME?</v>
      </c>
      <c r="H91" s="1" t="e">
        <f>-ous</f>
        <v>#NAME?</v>
      </c>
      <c r="I91" s="1" t="s">
        <v>797</v>
      </c>
      <c r="J91" s="1" t="s">
        <v>798</v>
      </c>
      <c r="K91" s="1" t="s">
        <v>799</v>
      </c>
      <c r="L91" s="1" t="s">
        <v>800</v>
      </c>
      <c r="M91" s="1" t="s">
        <v>801</v>
      </c>
      <c r="N91" s="1" t="s">
        <v>802</v>
      </c>
      <c r="O91" s="1" t="s">
        <v>803</v>
      </c>
    </row>
    <row r="92" s="1" customFormat="1" spans="1:15">
      <c r="A92" s="1" t="s">
        <v>15</v>
      </c>
      <c r="B92" s="1" t="s">
        <v>804</v>
      </c>
      <c r="C92" s="1" t="s">
        <v>17</v>
      </c>
      <c r="F92" s="1" t="s">
        <v>804</v>
      </c>
      <c r="I92" s="1" t="s">
        <v>805</v>
      </c>
      <c r="J92" s="1" t="s">
        <v>806</v>
      </c>
      <c r="K92" s="1" t="s">
        <v>807</v>
      </c>
      <c r="L92" s="1" t="s">
        <v>808</v>
      </c>
      <c r="M92" s="1" t="s">
        <v>809</v>
      </c>
      <c r="N92" s="1" t="s">
        <v>810</v>
      </c>
      <c r="O92" s="1" t="s">
        <v>811</v>
      </c>
    </row>
    <row r="93" s="1" customFormat="1" spans="1:15">
      <c r="A93" s="1" t="s">
        <v>15</v>
      </c>
      <c r="B93" s="1" t="s">
        <v>812</v>
      </c>
      <c r="C93" s="1" t="s">
        <v>813</v>
      </c>
      <c r="F93" s="1" t="s">
        <v>814</v>
      </c>
      <c r="G93" s="1" t="e">
        <f>-ent</f>
        <v>#NAME?</v>
      </c>
      <c r="I93" s="1" t="s">
        <v>815</v>
      </c>
      <c r="J93" s="1" t="s">
        <v>816</v>
      </c>
      <c r="K93" s="1" t="s">
        <v>817</v>
      </c>
      <c r="L93" s="1" t="s">
        <v>818</v>
      </c>
      <c r="M93" s="1" t="s">
        <v>819</v>
      </c>
      <c r="N93" s="1" t="s">
        <v>820</v>
      </c>
      <c r="O93" s="1" t="s">
        <v>821</v>
      </c>
    </row>
    <row r="94" s="1" customFormat="1" spans="1:15">
      <c r="A94" s="1" t="s">
        <v>15</v>
      </c>
      <c r="B94" s="1" t="s">
        <v>822</v>
      </c>
      <c r="C94" s="1" t="s">
        <v>17</v>
      </c>
      <c r="F94" s="1" t="s">
        <v>814</v>
      </c>
      <c r="G94" s="1" t="e">
        <f>-ency</f>
        <v>#NAME?</v>
      </c>
      <c r="I94" s="1" t="s">
        <v>823</v>
      </c>
      <c r="J94" s="1" t="s">
        <v>824</v>
      </c>
      <c r="K94" s="1" t="s">
        <v>825</v>
      </c>
      <c r="L94" s="1" t="s">
        <v>826</v>
      </c>
      <c r="M94" s="1" t="s">
        <v>827</v>
      </c>
      <c r="N94" s="1" t="s">
        <v>828</v>
      </c>
      <c r="O94" s="1" t="s">
        <v>829</v>
      </c>
    </row>
    <row r="95" s="1" customFormat="1" spans="1:15">
      <c r="A95" s="1" t="s">
        <v>15</v>
      </c>
      <c r="B95" s="1" t="s">
        <v>830</v>
      </c>
      <c r="C95" s="1" t="s">
        <v>126</v>
      </c>
      <c r="D95" s="1" t="s">
        <v>831</v>
      </c>
      <c r="F95" s="1" t="s">
        <v>832</v>
      </c>
      <c r="I95" s="1" t="s">
        <v>833</v>
      </c>
      <c r="J95" s="1" t="s">
        <v>834</v>
      </c>
      <c r="K95" s="1" t="s">
        <v>835</v>
      </c>
      <c r="L95" s="1" t="s">
        <v>836</v>
      </c>
      <c r="M95" s="1" t="s">
        <v>837</v>
      </c>
      <c r="N95" s="1" t="s">
        <v>838</v>
      </c>
      <c r="O95" s="1" t="s">
        <v>839</v>
      </c>
    </row>
    <row r="96" s="1" customFormat="1" spans="1:15">
      <c r="A96" s="1" t="s">
        <v>15</v>
      </c>
      <c r="B96" s="1" t="s">
        <v>840</v>
      </c>
      <c r="C96" s="1" t="s">
        <v>17</v>
      </c>
      <c r="F96" s="1" t="s">
        <v>841</v>
      </c>
      <c r="G96" s="1" t="e">
        <f>-e</f>
        <v>#NAME?</v>
      </c>
      <c r="I96" s="1" t="s">
        <v>842</v>
      </c>
      <c r="J96" s="1" t="s">
        <v>843</v>
      </c>
      <c r="K96" s="1" t="s">
        <v>844</v>
      </c>
      <c r="L96" s="1" t="s">
        <v>845</v>
      </c>
      <c r="M96" s="1" t="s">
        <v>846</v>
      </c>
      <c r="N96" s="1" t="s">
        <v>847</v>
      </c>
      <c r="O96" s="1" t="s">
        <v>848</v>
      </c>
    </row>
    <row r="97" s="1" customFormat="1" spans="1:15">
      <c r="A97" s="1" t="s">
        <v>15</v>
      </c>
      <c r="B97" s="1" t="s">
        <v>849</v>
      </c>
      <c r="C97" s="1" t="s">
        <v>17</v>
      </c>
      <c r="D97" s="1" t="s">
        <v>495</v>
      </c>
      <c r="F97" s="1" t="s">
        <v>850</v>
      </c>
      <c r="G97" s="1" t="e">
        <f>-ion</f>
        <v>#NAME?</v>
      </c>
      <c r="I97" s="1" t="s">
        <v>851</v>
      </c>
      <c r="J97" s="1" t="s">
        <v>852</v>
      </c>
      <c r="K97" s="1" t="s">
        <v>853</v>
      </c>
      <c r="L97" s="1" t="s">
        <v>854</v>
      </c>
      <c r="M97" s="1" t="s">
        <v>855</v>
      </c>
      <c r="N97" s="1" t="s">
        <v>856</v>
      </c>
      <c r="O97" s="1" t="s">
        <v>857</v>
      </c>
    </row>
    <row r="98" s="1" customFormat="1" spans="1:15">
      <c r="A98" s="1" t="s">
        <v>15</v>
      </c>
      <c r="B98" s="1" t="s">
        <v>858</v>
      </c>
      <c r="C98" s="1" t="s">
        <v>17</v>
      </c>
      <c r="F98" s="1" t="s">
        <v>850</v>
      </c>
      <c r="G98" s="1" t="e">
        <f>-_xleta.or</f>
        <v>#VALUE!</v>
      </c>
      <c r="I98" s="1" t="s">
        <v>859</v>
      </c>
      <c r="J98" s="1" t="s">
        <v>860</v>
      </c>
      <c r="K98" s="1" t="s">
        <v>861</v>
      </c>
      <c r="L98" s="1" t="s">
        <v>862</v>
      </c>
      <c r="M98" s="1" t="s">
        <v>863</v>
      </c>
      <c r="N98" s="1" t="s">
        <v>864</v>
      </c>
      <c r="O98" s="1" t="s">
        <v>865</v>
      </c>
    </row>
    <row r="99" s="1" customFormat="1" spans="1:15">
      <c r="A99" s="1" t="s">
        <v>15</v>
      </c>
      <c r="B99" s="1" t="s">
        <v>866</v>
      </c>
      <c r="C99" s="1" t="s">
        <v>126</v>
      </c>
      <c r="D99" s="1" t="s">
        <v>478</v>
      </c>
      <c r="F99" s="1" t="s">
        <v>832</v>
      </c>
      <c r="I99" s="1" t="s">
        <v>867</v>
      </c>
      <c r="J99" s="1" t="s">
        <v>868</v>
      </c>
      <c r="K99" s="1" t="s">
        <v>869</v>
      </c>
      <c r="L99" s="1" t="s">
        <v>870</v>
      </c>
      <c r="M99" s="1" t="s">
        <v>871</v>
      </c>
      <c r="N99" s="1" t="s">
        <v>872</v>
      </c>
      <c r="O99" s="1" t="s">
        <v>873</v>
      </c>
    </row>
    <row r="100" s="1" customFormat="1" spans="1:15">
      <c r="A100" s="1" t="s">
        <v>15</v>
      </c>
      <c r="B100" s="1" t="s">
        <v>874</v>
      </c>
      <c r="C100" s="1" t="s">
        <v>17</v>
      </c>
      <c r="D100" s="1" t="s">
        <v>468</v>
      </c>
      <c r="F100" s="1" t="s">
        <v>850</v>
      </c>
      <c r="G100" s="1" t="e">
        <f>-_xleta.or</f>
        <v>#VALUE!</v>
      </c>
      <c r="I100" s="1" t="s">
        <v>875</v>
      </c>
      <c r="J100" s="1" t="s">
        <v>876</v>
      </c>
      <c r="K100" s="1" t="s">
        <v>877</v>
      </c>
      <c r="L100" s="1" t="s">
        <v>878</v>
      </c>
      <c r="M100" s="1" t="s">
        <v>879</v>
      </c>
      <c r="N100" s="1" t="s">
        <v>880</v>
      </c>
      <c r="O100" s="1" t="s">
        <v>881</v>
      </c>
    </row>
    <row r="101" s="1" customFormat="1" spans="1:15">
      <c r="A101" s="1" t="s">
        <v>15</v>
      </c>
      <c r="B101" s="1" t="s">
        <v>882</v>
      </c>
      <c r="C101" s="1" t="s">
        <v>28</v>
      </c>
      <c r="D101" s="1" t="s">
        <v>581</v>
      </c>
      <c r="F101" s="1" t="s">
        <v>850</v>
      </c>
      <c r="G101" s="1" t="e">
        <f>-ive</f>
        <v>#NAME?</v>
      </c>
      <c r="I101" s="1" t="s">
        <v>883</v>
      </c>
      <c r="J101" s="1" t="s">
        <v>884</v>
      </c>
      <c r="K101" s="1" t="s">
        <v>885</v>
      </c>
      <c r="L101" s="1" t="s">
        <v>886</v>
      </c>
      <c r="M101" s="1" t="s">
        <v>887</v>
      </c>
      <c r="N101" s="1" t="s">
        <v>888</v>
      </c>
      <c r="O101" s="1" t="s">
        <v>889</v>
      </c>
    </row>
    <row r="102" s="1" customFormat="1" spans="1:15">
      <c r="A102" s="1" t="s">
        <v>15</v>
      </c>
      <c r="B102" s="1" t="s">
        <v>890</v>
      </c>
      <c r="C102" s="1" t="s">
        <v>126</v>
      </c>
      <c r="D102" s="1" t="s">
        <v>127</v>
      </c>
      <c r="F102" s="1" t="s">
        <v>832</v>
      </c>
      <c r="I102" s="1" t="s">
        <v>891</v>
      </c>
      <c r="J102" s="1" t="s">
        <v>892</v>
      </c>
      <c r="K102" s="1" t="s">
        <v>893</v>
      </c>
      <c r="L102" s="1" t="s">
        <v>894</v>
      </c>
      <c r="M102" s="1" t="s">
        <v>895</v>
      </c>
      <c r="N102" s="1" t="s">
        <v>896</v>
      </c>
      <c r="O102" s="1" t="s">
        <v>897</v>
      </c>
    </row>
    <row r="103" s="1" customFormat="1" spans="1:15">
      <c r="A103" s="1" t="s">
        <v>15</v>
      </c>
      <c r="B103" s="1" t="s">
        <v>898</v>
      </c>
      <c r="C103" s="1" t="s">
        <v>28</v>
      </c>
      <c r="D103" s="1" t="s">
        <v>590</v>
      </c>
      <c r="F103" s="1" t="s">
        <v>850</v>
      </c>
      <c r="G103" s="1" t="e">
        <f>-ive</f>
        <v>#NAME?</v>
      </c>
      <c r="I103" s="1" t="s">
        <v>899</v>
      </c>
      <c r="J103" s="1" t="s">
        <v>900</v>
      </c>
      <c r="K103" s="1" t="s">
        <v>901</v>
      </c>
      <c r="L103" s="1" t="s">
        <v>902</v>
      </c>
      <c r="M103" s="1" t="s">
        <v>903</v>
      </c>
      <c r="N103" s="1" t="s">
        <v>904</v>
      </c>
      <c r="O103" s="1" t="s">
        <v>905</v>
      </c>
    </row>
    <row r="104" s="1" customFormat="1" spans="1:15">
      <c r="A104" s="1" t="s">
        <v>15</v>
      </c>
      <c r="B104" s="1" t="s">
        <v>906</v>
      </c>
      <c r="C104" s="1" t="s">
        <v>28</v>
      </c>
      <c r="D104" s="1" t="s">
        <v>581</v>
      </c>
      <c r="F104" s="1" t="s">
        <v>814</v>
      </c>
      <c r="G104" s="1" t="e">
        <f>-ent</f>
        <v>#NAME?</v>
      </c>
      <c r="I104" s="1" t="s">
        <v>907</v>
      </c>
      <c r="J104" s="1" t="s">
        <v>908</v>
      </c>
      <c r="K104" s="1" t="s">
        <v>909</v>
      </c>
      <c r="L104" s="1" t="s">
        <v>910</v>
      </c>
      <c r="M104" s="1" t="s">
        <v>911</v>
      </c>
      <c r="N104" s="1" t="s">
        <v>912</v>
      </c>
      <c r="O104" s="1" t="s">
        <v>913</v>
      </c>
    </row>
    <row r="105" s="1" customFormat="1" spans="1:15">
      <c r="A105" s="1" t="s">
        <v>15</v>
      </c>
      <c r="B105" s="1" t="s">
        <v>914</v>
      </c>
      <c r="C105" s="1" t="s">
        <v>126</v>
      </c>
      <c r="D105" s="1" t="s">
        <v>915</v>
      </c>
      <c r="F105" s="1" t="s">
        <v>916</v>
      </c>
      <c r="G105" s="1" t="e">
        <f>-e</f>
        <v>#NAME?</v>
      </c>
      <c r="I105" s="1" t="s">
        <v>917</v>
      </c>
      <c r="J105" s="1" t="s">
        <v>918</v>
      </c>
      <c r="K105" s="1" t="s">
        <v>919</v>
      </c>
      <c r="L105" s="1" t="s">
        <v>920</v>
      </c>
      <c r="M105" s="1" t="s">
        <v>921</v>
      </c>
      <c r="N105" s="1" t="s">
        <v>922</v>
      </c>
      <c r="O105" s="1" t="s">
        <v>923</v>
      </c>
    </row>
    <row r="106" s="1" customFormat="1" spans="1:15">
      <c r="A106" s="1" t="s">
        <v>15</v>
      </c>
      <c r="B106" s="1" t="s">
        <v>924</v>
      </c>
      <c r="C106" s="1" t="s">
        <v>126</v>
      </c>
      <c r="D106" s="1" t="s">
        <v>925</v>
      </c>
      <c r="F106" s="1" t="s">
        <v>926</v>
      </c>
      <c r="I106" s="1" t="s">
        <v>927</v>
      </c>
      <c r="J106" s="1" t="s">
        <v>928</v>
      </c>
      <c r="K106" s="1" t="s">
        <v>929</v>
      </c>
      <c r="L106" s="1" t="s">
        <v>930</v>
      </c>
      <c r="M106" s="1" t="s">
        <v>931</v>
      </c>
      <c r="N106" s="1" t="s">
        <v>932</v>
      </c>
      <c r="O106" s="1" t="s">
        <v>933</v>
      </c>
    </row>
    <row r="107" s="1" customFormat="1" spans="1:15">
      <c r="A107" s="1" t="s">
        <v>15</v>
      </c>
      <c r="B107" s="1" t="s">
        <v>934</v>
      </c>
      <c r="C107" s="1" t="s">
        <v>126</v>
      </c>
      <c r="D107" s="1" t="s">
        <v>478</v>
      </c>
      <c r="F107" s="1" t="s">
        <v>935</v>
      </c>
      <c r="I107" s="1" t="s">
        <v>936</v>
      </c>
      <c r="J107" s="1" t="s">
        <v>937</v>
      </c>
      <c r="K107" s="1" t="s">
        <v>938</v>
      </c>
      <c r="L107" s="1" t="s">
        <v>939</v>
      </c>
      <c r="M107" s="1" t="s">
        <v>940</v>
      </c>
      <c r="N107" s="1" t="s">
        <v>941</v>
      </c>
      <c r="O107" s="1" t="s">
        <v>942</v>
      </c>
    </row>
    <row r="108" s="1" customFormat="1" spans="1:15">
      <c r="A108" s="1" t="s">
        <v>15</v>
      </c>
      <c r="B108" s="1" t="s">
        <v>943</v>
      </c>
      <c r="C108" s="1" t="s">
        <v>126</v>
      </c>
      <c r="D108" s="1" t="s">
        <v>478</v>
      </c>
      <c r="F108" s="1" t="s">
        <v>944</v>
      </c>
      <c r="G108" s="1" t="e">
        <f>-e</f>
        <v>#NAME?</v>
      </c>
      <c r="I108" s="1" t="s">
        <v>945</v>
      </c>
      <c r="J108" s="1" t="s">
        <v>946</v>
      </c>
      <c r="K108" s="1" t="s">
        <v>947</v>
      </c>
      <c r="L108" s="1" t="s">
        <v>948</v>
      </c>
      <c r="M108" s="1" t="s">
        <v>949</v>
      </c>
      <c r="N108" s="1" t="s">
        <v>950</v>
      </c>
      <c r="O108" s="1" t="s">
        <v>951</v>
      </c>
    </row>
    <row r="109" s="1" customFormat="1" spans="1:15">
      <c r="A109" s="1" t="s">
        <v>15</v>
      </c>
      <c r="B109" s="1" t="s">
        <v>952</v>
      </c>
      <c r="C109" s="1" t="s">
        <v>126</v>
      </c>
      <c r="D109" s="1" t="s">
        <v>478</v>
      </c>
      <c r="F109" s="1" t="s">
        <v>953</v>
      </c>
      <c r="I109" s="1" t="s">
        <v>954</v>
      </c>
      <c r="J109" s="1" t="s">
        <v>955</v>
      </c>
      <c r="K109" s="1" t="s">
        <v>956</v>
      </c>
      <c r="L109" s="1" t="s">
        <v>957</v>
      </c>
      <c r="M109" s="1" t="s">
        <v>958</v>
      </c>
      <c r="N109" s="1" t="s">
        <v>959</v>
      </c>
      <c r="O109" s="1" t="s">
        <v>960</v>
      </c>
    </row>
    <row r="110" s="1" customFormat="1" spans="1:15">
      <c r="A110" s="1" t="s">
        <v>15</v>
      </c>
      <c r="B110" s="1" t="s">
        <v>961</v>
      </c>
      <c r="C110" s="1" t="s">
        <v>126</v>
      </c>
      <c r="D110" s="1" t="s">
        <v>962</v>
      </c>
      <c r="F110" s="1" t="s">
        <v>963</v>
      </c>
      <c r="G110" s="1" t="e">
        <f>-ate</f>
        <v>#NAME?</v>
      </c>
      <c r="I110" s="1" t="s">
        <v>964</v>
      </c>
      <c r="J110" s="1" t="s">
        <v>965</v>
      </c>
      <c r="K110" s="1" t="s">
        <v>966</v>
      </c>
      <c r="L110" s="1" t="s">
        <v>967</v>
      </c>
      <c r="M110" s="1" t="s">
        <v>968</v>
      </c>
      <c r="N110" s="1" t="s">
        <v>969</v>
      </c>
      <c r="O110" s="1" t="s">
        <v>970</v>
      </c>
    </row>
    <row r="111" s="1" customFormat="1" spans="1:15">
      <c r="A111" s="1" t="s">
        <v>15</v>
      </c>
      <c r="B111" s="1" t="s">
        <v>971</v>
      </c>
      <c r="C111" s="1" t="s">
        <v>972</v>
      </c>
      <c r="D111" s="1" t="s">
        <v>973</v>
      </c>
      <c r="F111" s="1" t="s">
        <v>974</v>
      </c>
      <c r="I111" s="1" t="s">
        <v>975</v>
      </c>
      <c r="J111" s="1" t="s">
        <v>976</v>
      </c>
      <c r="K111" s="1" t="s">
        <v>977</v>
      </c>
      <c r="L111" s="1" t="s">
        <v>978</v>
      </c>
      <c r="M111" s="1" t="s">
        <v>979</v>
      </c>
      <c r="N111" s="1" t="s">
        <v>980</v>
      </c>
      <c r="O111" s="1" t="s">
        <v>981</v>
      </c>
    </row>
    <row r="112" s="1" customFormat="1" spans="1:15">
      <c r="A112" s="1" t="s">
        <v>15</v>
      </c>
      <c r="B112" s="1" t="s">
        <v>982</v>
      </c>
      <c r="C112" s="1" t="s">
        <v>126</v>
      </c>
      <c r="D112" s="1" t="s">
        <v>478</v>
      </c>
      <c r="F112" s="1" t="s">
        <v>983</v>
      </c>
      <c r="I112" s="1" t="s">
        <v>984</v>
      </c>
      <c r="J112" s="1" t="s">
        <v>985</v>
      </c>
      <c r="K112" s="1" t="s">
        <v>986</v>
      </c>
      <c r="L112" s="1" t="s">
        <v>987</v>
      </c>
      <c r="M112" s="1" t="s">
        <v>988</v>
      </c>
      <c r="N112" s="1" t="s">
        <v>989</v>
      </c>
      <c r="O112" s="1" t="s">
        <v>990</v>
      </c>
    </row>
    <row r="113" s="1" customFormat="1" spans="1:15">
      <c r="A113" s="1" t="s">
        <v>15</v>
      </c>
      <c r="B113" s="1" t="s">
        <v>991</v>
      </c>
      <c r="C113" s="1" t="s">
        <v>126</v>
      </c>
      <c r="D113" s="1" t="s">
        <v>915</v>
      </c>
      <c r="F113" s="1" t="s">
        <v>992</v>
      </c>
      <c r="G113" s="1" t="e">
        <f>-e</f>
        <v>#NAME?</v>
      </c>
      <c r="I113" s="1" t="s">
        <v>993</v>
      </c>
      <c r="J113" s="1" t="s">
        <v>994</v>
      </c>
      <c r="K113" s="1" t="s">
        <v>995</v>
      </c>
      <c r="L113" s="1" t="s">
        <v>996</v>
      </c>
      <c r="M113" s="1" t="s">
        <v>997</v>
      </c>
      <c r="N113" s="1" t="s">
        <v>998</v>
      </c>
      <c r="O113" s="1" t="s">
        <v>999</v>
      </c>
    </row>
    <row r="114" s="1" customFormat="1" spans="1:15">
      <c r="A114" s="1" t="s">
        <v>15</v>
      </c>
      <c r="B114" s="1" t="s">
        <v>1000</v>
      </c>
      <c r="C114" s="1" t="s">
        <v>126</v>
      </c>
      <c r="D114" s="1" t="s">
        <v>915</v>
      </c>
      <c r="F114" s="1" t="s">
        <v>1001</v>
      </c>
      <c r="G114" s="1" t="e">
        <f>-e</f>
        <v>#NAME?</v>
      </c>
      <c r="I114" s="1" t="s">
        <v>1002</v>
      </c>
      <c r="J114" s="1" t="s">
        <v>1003</v>
      </c>
      <c r="K114" s="1" t="s">
        <v>1004</v>
      </c>
      <c r="L114" s="1" t="s">
        <v>1005</v>
      </c>
      <c r="M114" s="1" t="s">
        <v>1006</v>
      </c>
      <c r="N114" s="1" t="s">
        <v>1007</v>
      </c>
      <c r="O114" s="1" t="s">
        <v>1008</v>
      </c>
    </row>
    <row r="115" s="1" customFormat="1" spans="1:15">
      <c r="A115" s="1" t="s">
        <v>15</v>
      </c>
      <c r="B115" s="1" t="s">
        <v>1009</v>
      </c>
      <c r="C115" s="1" t="s">
        <v>126</v>
      </c>
      <c r="D115" s="1" t="s">
        <v>1010</v>
      </c>
      <c r="F115" s="1" t="s">
        <v>236</v>
      </c>
      <c r="I115" s="1" t="s">
        <v>1011</v>
      </c>
      <c r="J115" s="1" t="s">
        <v>1012</v>
      </c>
      <c r="K115" s="1" t="s">
        <v>1013</v>
      </c>
      <c r="L115" s="1" t="s">
        <v>1014</v>
      </c>
      <c r="M115" s="1" t="s">
        <v>1015</v>
      </c>
      <c r="N115" s="1" t="s">
        <v>1016</v>
      </c>
      <c r="O115" s="1" t="s">
        <v>1017</v>
      </c>
    </row>
    <row r="116" s="1" customFormat="1" spans="1:15">
      <c r="A116" s="1" t="s">
        <v>15</v>
      </c>
      <c r="B116" s="1" t="s">
        <v>1018</v>
      </c>
      <c r="C116" s="1" t="s">
        <v>28</v>
      </c>
      <c r="D116" s="1" t="s">
        <v>1010</v>
      </c>
      <c r="G116" s="1" t="e">
        <f>-ary</f>
        <v>#NAME?</v>
      </c>
      <c r="I116" s="1" t="s">
        <v>1019</v>
      </c>
      <c r="J116" s="1" t="s">
        <v>1020</v>
      </c>
      <c r="K116" s="1" t="s">
        <v>1021</v>
      </c>
      <c r="L116" s="1" t="s">
        <v>1022</v>
      </c>
      <c r="M116" s="1" t="s">
        <v>1023</v>
      </c>
      <c r="N116" s="1" t="s">
        <v>1024</v>
      </c>
      <c r="O116" s="1" t="s">
        <v>1025</v>
      </c>
    </row>
    <row r="117" s="1" customFormat="1" spans="1:15">
      <c r="A117" s="1" t="s">
        <v>15</v>
      </c>
      <c r="B117" s="1" t="s">
        <v>1026</v>
      </c>
      <c r="C117" s="1" t="s">
        <v>547</v>
      </c>
      <c r="D117" s="1" t="s">
        <v>1010</v>
      </c>
      <c r="F117" s="1" t="s">
        <v>1027</v>
      </c>
      <c r="I117" s="1" t="s">
        <v>1028</v>
      </c>
      <c r="J117" s="1" t="s">
        <v>1029</v>
      </c>
      <c r="K117" s="1" t="s">
        <v>1030</v>
      </c>
      <c r="L117" s="1" t="s">
        <v>1031</v>
      </c>
      <c r="M117" s="1" t="s">
        <v>1032</v>
      </c>
      <c r="N117" s="1" t="s">
        <v>1033</v>
      </c>
      <c r="O117" s="1" t="s">
        <v>1034</v>
      </c>
    </row>
    <row r="118" s="1" customFormat="1" spans="1:15">
      <c r="A118" s="1" t="s">
        <v>15</v>
      </c>
      <c r="B118" s="1" t="s">
        <v>1035</v>
      </c>
      <c r="C118" s="1" t="s">
        <v>17</v>
      </c>
      <c r="D118" s="1" t="s">
        <v>1036</v>
      </c>
      <c r="F118" s="1" t="s">
        <v>1037</v>
      </c>
      <c r="I118" s="1" t="s">
        <v>1038</v>
      </c>
      <c r="J118" s="1" t="s">
        <v>1039</v>
      </c>
      <c r="K118" s="1" t="s">
        <v>1040</v>
      </c>
      <c r="L118" s="1" t="s">
        <v>1041</v>
      </c>
      <c r="M118" s="1" t="s">
        <v>1042</v>
      </c>
      <c r="N118" s="1" t="s">
        <v>1043</v>
      </c>
      <c r="O118" s="1" t="s">
        <v>1044</v>
      </c>
    </row>
    <row r="119" s="1" customFormat="1" spans="1:15">
      <c r="A119" s="1" t="s">
        <v>15</v>
      </c>
      <c r="B119" s="1" t="s">
        <v>1045</v>
      </c>
      <c r="C119" s="1" t="s">
        <v>126</v>
      </c>
      <c r="D119" s="1" t="s">
        <v>1036</v>
      </c>
      <c r="F119" s="1" t="s">
        <v>1046</v>
      </c>
      <c r="I119" s="1" t="s">
        <v>1047</v>
      </c>
      <c r="J119" s="1" t="s">
        <v>1048</v>
      </c>
      <c r="K119" s="1" t="s">
        <v>1049</v>
      </c>
      <c r="L119" s="1" t="s">
        <v>1050</v>
      </c>
      <c r="M119" s="1" t="s">
        <v>1051</v>
      </c>
      <c r="N119" s="1" t="s">
        <v>1052</v>
      </c>
      <c r="O119" s="1" t="s">
        <v>1053</v>
      </c>
    </row>
    <row r="120" s="1" customFormat="1" spans="1:15">
      <c r="A120" s="1" t="s">
        <v>15</v>
      </c>
      <c r="B120" s="1" t="s">
        <v>1054</v>
      </c>
      <c r="C120" s="1" t="s">
        <v>197</v>
      </c>
      <c r="D120" s="1" t="s">
        <v>1036</v>
      </c>
      <c r="F120" s="1" t="s">
        <v>1055</v>
      </c>
      <c r="I120" s="1" t="s">
        <v>1056</v>
      </c>
      <c r="J120" s="1" t="s">
        <v>1057</v>
      </c>
      <c r="K120" s="1" t="s">
        <v>1058</v>
      </c>
      <c r="L120" s="1" t="s">
        <v>1059</v>
      </c>
      <c r="M120" s="1" t="s">
        <v>1060</v>
      </c>
      <c r="N120" s="1" t="s">
        <v>1061</v>
      </c>
      <c r="O120" s="1" t="s">
        <v>1062</v>
      </c>
    </row>
    <row r="121" s="1" customFormat="1" spans="1:15">
      <c r="A121" s="1" t="s">
        <v>15</v>
      </c>
      <c r="B121" s="1" t="s">
        <v>1063</v>
      </c>
      <c r="C121" s="1" t="s">
        <v>28</v>
      </c>
      <c r="D121" s="1" t="s">
        <v>1010</v>
      </c>
      <c r="F121" s="1" t="s">
        <v>1064</v>
      </c>
      <c r="G121" s="1" t="e">
        <f>-ial</f>
        <v>#NAME?</v>
      </c>
      <c r="I121" s="1" t="s">
        <v>1065</v>
      </c>
      <c r="J121" s="1" t="s">
        <v>1066</v>
      </c>
      <c r="K121" s="1" t="s">
        <v>1067</v>
      </c>
      <c r="L121" s="1" t="s">
        <v>1068</v>
      </c>
      <c r="M121" s="1" t="s">
        <v>1069</v>
      </c>
      <c r="N121" s="1" t="s">
        <v>1070</v>
      </c>
      <c r="O121" s="1" t="s">
        <v>1071</v>
      </c>
    </row>
    <row r="122" s="1" customFormat="1" spans="1:15">
      <c r="A122" s="1" t="s">
        <v>15</v>
      </c>
      <c r="B122" s="1" t="s">
        <v>1072</v>
      </c>
      <c r="C122" s="1" t="s">
        <v>547</v>
      </c>
      <c r="D122" s="1" t="s">
        <v>425</v>
      </c>
      <c r="F122" s="1" t="s">
        <v>1073</v>
      </c>
      <c r="I122" s="1" t="s">
        <v>1074</v>
      </c>
      <c r="J122" s="1" t="s">
        <v>1075</v>
      </c>
      <c r="K122" s="1" t="s">
        <v>1076</v>
      </c>
      <c r="L122" s="1" t="s">
        <v>1077</v>
      </c>
      <c r="M122" s="1" t="s">
        <v>1078</v>
      </c>
      <c r="N122" s="1" t="s">
        <v>1079</v>
      </c>
      <c r="O122" s="1" t="s">
        <v>1080</v>
      </c>
    </row>
    <row r="123" s="1" customFormat="1" spans="1:15">
      <c r="A123" s="1" t="s">
        <v>15</v>
      </c>
      <c r="B123" s="1" t="s">
        <v>1081</v>
      </c>
      <c r="C123" s="1" t="s">
        <v>972</v>
      </c>
      <c r="D123" s="1" t="s">
        <v>1036</v>
      </c>
      <c r="F123" s="1" t="s">
        <v>1082</v>
      </c>
      <c r="I123" s="1" t="s">
        <v>1083</v>
      </c>
      <c r="J123" s="1" t="s">
        <v>1084</v>
      </c>
      <c r="K123" s="1" t="s">
        <v>1085</v>
      </c>
      <c r="L123" s="1" t="s">
        <v>1086</v>
      </c>
      <c r="M123" s="1" t="s">
        <v>1087</v>
      </c>
      <c r="N123" s="1" t="s">
        <v>1088</v>
      </c>
      <c r="O123" s="1" t="s">
        <v>1089</v>
      </c>
    </row>
    <row r="124" s="1" customFormat="1" spans="1:15">
      <c r="A124" s="1" t="s">
        <v>15</v>
      </c>
      <c r="B124" s="1" t="s">
        <v>1090</v>
      </c>
      <c r="C124" s="1" t="s">
        <v>17</v>
      </c>
      <c r="D124" s="1" t="s">
        <v>1010</v>
      </c>
      <c r="F124" s="1" t="s">
        <v>1091</v>
      </c>
      <c r="G124" s="1" t="e">
        <f>-ion</f>
        <v>#NAME?</v>
      </c>
      <c r="I124" s="1" t="s">
        <v>1092</v>
      </c>
      <c r="J124" s="1" t="s">
        <v>1093</v>
      </c>
      <c r="K124" s="1" t="s">
        <v>1094</v>
      </c>
      <c r="L124" s="1" t="s">
        <v>1095</v>
      </c>
      <c r="M124" s="1" t="s">
        <v>1096</v>
      </c>
      <c r="N124" s="1" t="s">
        <v>1097</v>
      </c>
      <c r="O124" s="1" t="s">
        <v>1098</v>
      </c>
    </row>
    <row r="125" s="1" customFormat="1" spans="1:15">
      <c r="A125" s="1" t="s">
        <v>15</v>
      </c>
      <c r="B125" s="1" t="s">
        <v>1099</v>
      </c>
      <c r="C125" s="1" t="s">
        <v>17</v>
      </c>
      <c r="F125" s="1" t="s">
        <v>1100</v>
      </c>
      <c r="G125" s="1" t="e">
        <f>-os</f>
        <v>#NAME?</v>
      </c>
      <c r="I125" s="1" t="s">
        <v>1101</v>
      </c>
      <c r="J125" s="1" t="s">
        <v>1102</v>
      </c>
      <c r="K125" s="1" t="s">
        <v>1103</v>
      </c>
      <c r="L125" s="1" t="s">
        <v>1104</v>
      </c>
      <c r="M125" s="1" t="s">
        <v>1105</v>
      </c>
      <c r="N125" s="1" t="s">
        <v>1106</v>
      </c>
      <c r="O125" s="1" t="s">
        <v>1107</v>
      </c>
    </row>
    <row r="126" s="1" customFormat="1" spans="1:15">
      <c r="A126" s="1" t="s">
        <v>15</v>
      </c>
      <c r="B126" s="1" t="s">
        <v>1108</v>
      </c>
      <c r="C126" s="1" t="s">
        <v>28</v>
      </c>
      <c r="F126" s="1" t="s">
        <v>1100</v>
      </c>
      <c r="G126" s="1" t="e">
        <f>-ic</f>
        <v>#NAME?</v>
      </c>
      <c r="I126" s="1" t="s">
        <v>1109</v>
      </c>
      <c r="J126" s="1" t="s">
        <v>1110</v>
      </c>
      <c r="K126" s="1" t="s">
        <v>1111</v>
      </c>
      <c r="L126" s="1" t="s">
        <v>1112</v>
      </c>
      <c r="M126" s="1" t="s">
        <v>1113</v>
      </c>
      <c r="N126" s="1" t="s">
        <v>1114</v>
      </c>
      <c r="O126" s="1" t="s">
        <v>1115</v>
      </c>
    </row>
    <row r="127" s="1" customFormat="1" spans="1:15">
      <c r="A127" s="1" t="s">
        <v>15</v>
      </c>
      <c r="B127" s="1" t="s">
        <v>1116</v>
      </c>
      <c r="C127" s="1" t="s">
        <v>17</v>
      </c>
      <c r="F127" s="1" t="s">
        <v>1117</v>
      </c>
      <c r="G127" s="1" t="e">
        <f>-logy</f>
        <v>#NAME?</v>
      </c>
      <c r="I127" s="1" t="s">
        <v>1118</v>
      </c>
      <c r="J127" s="1" t="s">
        <v>1119</v>
      </c>
      <c r="K127" s="1" t="s">
        <v>1120</v>
      </c>
      <c r="L127" s="1" t="s">
        <v>1121</v>
      </c>
      <c r="M127" s="1" t="s">
        <v>1122</v>
      </c>
      <c r="N127" s="1" t="s">
        <v>1123</v>
      </c>
      <c r="O127" s="1" t="s">
        <v>1124</v>
      </c>
    </row>
    <row r="128" s="1" customFormat="1" spans="1:15">
      <c r="A128" s="1" t="s">
        <v>15</v>
      </c>
      <c r="B128" s="1" t="s">
        <v>1125</v>
      </c>
      <c r="C128" s="1" t="s">
        <v>28</v>
      </c>
      <c r="F128" s="1" t="s">
        <v>1117</v>
      </c>
      <c r="G128" s="1" t="s">
        <v>1126</v>
      </c>
      <c r="H128" s="1" t="e">
        <f>-an</f>
        <v>#NAME?</v>
      </c>
      <c r="I128" s="1" t="s">
        <v>1127</v>
      </c>
      <c r="J128" s="1" t="s">
        <v>1128</v>
      </c>
      <c r="K128" s="1" t="s">
        <v>1129</v>
      </c>
      <c r="L128" s="1" t="s">
        <v>1130</v>
      </c>
      <c r="M128" s="1" t="s">
        <v>1131</v>
      </c>
      <c r="N128" s="1" t="s">
        <v>1132</v>
      </c>
      <c r="O128" s="1" t="s">
        <v>1133</v>
      </c>
    </row>
    <row r="129" s="1" customFormat="1" spans="1:15">
      <c r="A129" s="1" t="s">
        <v>15</v>
      </c>
      <c r="B129" s="1" t="s">
        <v>1134</v>
      </c>
      <c r="C129" s="1" t="s">
        <v>17</v>
      </c>
      <c r="F129" s="1" t="s">
        <v>1117</v>
      </c>
      <c r="G129" s="1" t="s">
        <v>1135</v>
      </c>
      <c r="I129" s="1" t="s">
        <v>1136</v>
      </c>
      <c r="J129" s="1" t="s">
        <v>1137</v>
      </c>
      <c r="K129" s="1" t="s">
        <v>1138</v>
      </c>
      <c r="L129" s="1" t="s">
        <v>1139</v>
      </c>
      <c r="M129" s="1" t="s">
        <v>1140</v>
      </c>
      <c r="N129" s="1" t="s">
        <v>1141</v>
      </c>
      <c r="O129" s="1" t="s">
        <v>1142</v>
      </c>
    </row>
    <row r="130" s="1" customFormat="1" spans="1:15">
      <c r="A130" s="1" t="s">
        <v>15</v>
      </c>
      <c r="B130" s="1" t="s">
        <v>1143</v>
      </c>
      <c r="C130" s="1" t="s">
        <v>17</v>
      </c>
      <c r="D130" s="1" t="s">
        <v>1144</v>
      </c>
      <c r="F130" s="1" t="s">
        <v>1100</v>
      </c>
      <c r="I130" s="1" t="s">
        <v>1145</v>
      </c>
      <c r="J130" s="1" t="s">
        <v>1146</v>
      </c>
      <c r="K130" s="1" t="s">
        <v>1147</v>
      </c>
      <c r="L130" s="1" t="s">
        <v>1148</v>
      </c>
      <c r="M130" s="1" t="s">
        <v>1149</v>
      </c>
      <c r="N130" s="1" t="s">
        <v>1150</v>
      </c>
      <c r="O130" s="1" t="s">
        <v>1151</v>
      </c>
    </row>
    <row r="131" s="1" customFormat="1" spans="1:15">
      <c r="A131" s="1" t="s">
        <v>15</v>
      </c>
      <c r="B131" s="1" t="s">
        <v>1152</v>
      </c>
      <c r="C131" s="1" t="s">
        <v>17</v>
      </c>
      <c r="D131" s="1" t="s">
        <v>1153</v>
      </c>
      <c r="F131" s="1" t="s">
        <v>1100</v>
      </c>
      <c r="I131" s="1" t="s">
        <v>1154</v>
      </c>
      <c r="J131" s="1" t="s">
        <v>1155</v>
      </c>
      <c r="K131" s="1" t="s">
        <v>1156</v>
      </c>
      <c r="L131" s="1" t="s">
        <v>1157</v>
      </c>
      <c r="M131" s="1" t="s">
        <v>1158</v>
      </c>
      <c r="N131" s="1" t="s">
        <v>1159</v>
      </c>
      <c r="O131" s="1" t="s">
        <v>1160</v>
      </c>
    </row>
    <row r="132" s="1" customFormat="1" spans="1:15">
      <c r="A132" s="1" t="s">
        <v>15</v>
      </c>
      <c r="B132" s="1" t="s">
        <v>1161</v>
      </c>
      <c r="C132" s="1" t="s">
        <v>406</v>
      </c>
      <c r="F132" s="1" t="s">
        <v>1100</v>
      </c>
      <c r="G132" s="1" t="e">
        <f>-etic</f>
        <v>#NAME?</v>
      </c>
      <c r="I132" s="1" t="s">
        <v>1162</v>
      </c>
      <c r="J132" s="1" t="s">
        <v>1163</v>
      </c>
      <c r="K132" s="1" t="s">
        <v>1164</v>
      </c>
      <c r="L132" s="1" t="s">
        <v>1165</v>
      </c>
      <c r="M132" s="1" t="s">
        <v>1166</v>
      </c>
      <c r="N132" s="1" t="s">
        <v>1167</v>
      </c>
      <c r="O132" s="1" t="s">
        <v>1168</v>
      </c>
    </row>
    <row r="133" s="1" customFormat="1" spans="1:15">
      <c r="A133" s="1" t="s">
        <v>15</v>
      </c>
      <c r="B133" s="1" t="s">
        <v>1169</v>
      </c>
      <c r="C133" s="1" t="s">
        <v>17</v>
      </c>
      <c r="F133" s="1" t="s">
        <v>1170</v>
      </c>
      <c r="G133" s="1" t="e">
        <f>-ology</f>
        <v>#NAME?</v>
      </c>
      <c r="I133" s="1" t="s">
        <v>1171</v>
      </c>
      <c r="J133" s="1" t="s">
        <v>1172</v>
      </c>
      <c r="K133" s="1" t="s">
        <v>1173</v>
      </c>
      <c r="L133" s="1" t="s">
        <v>1174</v>
      </c>
      <c r="M133" s="1" t="s">
        <v>1175</v>
      </c>
      <c r="N133" s="1" t="s">
        <v>1176</v>
      </c>
      <c r="O133" s="1" t="s">
        <v>1177</v>
      </c>
    </row>
    <row r="134" s="1" customFormat="1" spans="1:15">
      <c r="A134" s="1" t="s">
        <v>15</v>
      </c>
      <c r="B134" s="1" t="s">
        <v>1178</v>
      </c>
      <c r="C134" s="1" t="s">
        <v>17</v>
      </c>
      <c r="F134" s="1" t="s">
        <v>1117</v>
      </c>
      <c r="G134" s="1" t="e">
        <f>-graphy</f>
        <v>#NAME?</v>
      </c>
      <c r="I134" s="1" t="s">
        <v>1179</v>
      </c>
      <c r="J134" s="1" t="s">
        <v>1180</v>
      </c>
      <c r="K134" s="1" t="s">
        <v>1181</v>
      </c>
      <c r="L134" s="1" t="s">
        <v>1182</v>
      </c>
      <c r="M134" s="1" t="s">
        <v>1183</v>
      </c>
      <c r="N134" s="1" t="s">
        <v>1184</v>
      </c>
      <c r="O134" s="1" t="s">
        <v>1185</v>
      </c>
    </row>
    <row r="135" s="1" customFormat="1" spans="1:15">
      <c r="A135" s="1" t="s">
        <v>15</v>
      </c>
      <c r="B135" s="1" t="s">
        <v>1186</v>
      </c>
      <c r="C135" s="1" t="s">
        <v>28</v>
      </c>
      <c r="F135" s="1" t="s">
        <v>1186</v>
      </c>
      <c r="I135" s="1" t="s">
        <v>1187</v>
      </c>
      <c r="J135" s="1" t="s">
        <v>1188</v>
      </c>
      <c r="K135" s="1" t="s">
        <v>1189</v>
      </c>
      <c r="L135" s="1" t="s">
        <v>1190</v>
      </c>
      <c r="M135" s="1" t="s">
        <v>1191</v>
      </c>
      <c r="N135" s="1" t="s">
        <v>1192</v>
      </c>
      <c r="O135" s="1" t="s">
        <v>1193</v>
      </c>
    </row>
    <row r="136" s="1" customFormat="1" spans="1:15">
      <c r="A136" s="1" t="s">
        <v>15</v>
      </c>
      <c r="B136" s="1" t="s">
        <v>1194</v>
      </c>
      <c r="C136" s="1" t="s">
        <v>17</v>
      </c>
      <c r="F136" s="1" t="s">
        <v>1195</v>
      </c>
      <c r="G136" s="1" t="e">
        <f>-ity</f>
        <v>#NAME?</v>
      </c>
      <c r="I136" s="1" t="s">
        <v>1196</v>
      </c>
      <c r="J136" s="1" t="s">
        <v>1197</v>
      </c>
      <c r="K136" s="1" t="s">
        <v>1198</v>
      </c>
      <c r="L136" s="1" t="s">
        <v>1199</v>
      </c>
      <c r="M136" s="1" t="s">
        <v>1200</v>
      </c>
      <c r="N136" s="1" t="s">
        <v>1201</v>
      </c>
      <c r="O136" s="1" t="s">
        <v>1202</v>
      </c>
    </row>
    <row r="137" s="1" customFormat="1" spans="1:15">
      <c r="A137" s="1" t="s">
        <v>15</v>
      </c>
      <c r="B137" s="1" t="s">
        <v>1203</v>
      </c>
      <c r="C137" s="1" t="s">
        <v>126</v>
      </c>
      <c r="F137" s="1" t="s">
        <v>1195</v>
      </c>
      <c r="G137" s="1" t="e">
        <f>-icate</f>
        <v>#NAME?</v>
      </c>
      <c r="I137" s="1" t="s">
        <v>1204</v>
      </c>
      <c r="J137" s="1" t="s">
        <v>1205</v>
      </c>
      <c r="K137" s="1" t="s">
        <v>1206</v>
      </c>
      <c r="L137" s="1" t="s">
        <v>1207</v>
      </c>
      <c r="M137" s="1" t="s">
        <v>1208</v>
      </c>
      <c r="N137" s="1" t="s">
        <v>1209</v>
      </c>
      <c r="O137" s="1" t="s">
        <v>1210</v>
      </c>
    </row>
    <row r="138" s="1" customFormat="1" spans="1:15">
      <c r="A138" s="1" t="s">
        <v>15</v>
      </c>
      <c r="B138" s="1" t="s">
        <v>1211</v>
      </c>
      <c r="C138" s="1" t="s">
        <v>17</v>
      </c>
      <c r="F138" s="1" t="s">
        <v>1195</v>
      </c>
      <c r="G138" s="1" t="s">
        <v>1212</v>
      </c>
      <c r="H138" s="1" t="e">
        <f>-ation</f>
        <v>#NAME?</v>
      </c>
      <c r="I138" s="1" t="s">
        <v>1213</v>
      </c>
      <c r="J138" s="1" t="s">
        <v>1214</v>
      </c>
      <c r="K138" s="1" t="s">
        <v>1215</v>
      </c>
      <c r="L138" s="1" t="s">
        <v>1216</v>
      </c>
      <c r="M138" s="1" t="s">
        <v>1217</v>
      </c>
      <c r="N138" s="1" t="s">
        <v>1218</v>
      </c>
      <c r="O138" s="1" t="s">
        <v>1219</v>
      </c>
    </row>
    <row r="139" s="1" customFormat="1" spans="1:15">
      <c r="A139" s="1" t="s">
        <v>15</v>
      </c>
      <c r="B139" s="1" t="s">
        <v>1220</v>
      </c>
      <c r="C139" s="1" t="s">
        <v>28</v>
      </c>
      <c r="F139" s="1" t="s">
        <v>1195</v>
      </c>
      <c r="G139" s="1" t="s">
        <v>1212</v>
      </c>
      <c r="H139" s="1" t="e">
        <f>-ative</f>
        <v>#NAME?</v>
      </c>
      <c r="I139" s="1" t="s">
        <v>1221</v>
      </c>
      <c r="J139" s="1" t="s">
        <v>1222</v>
      </c>
      <c r="K139" s="1" t="s">
        <v>1223</v>
      </c>
      <c r="L139" s="1" t="s">
        <v>1224</v>
      </c>
      <c r="M139" s="1" t="s">
        <v>1225</v>
      </c>
      <c r="N139" s="1" t="s">
        <v>1226</v>
      </c>
      <c r="O139" s="1" t="s">
        <v>1227</v>
      </c>
    </row>
    <row r="140" s="1" customFormat="1" spans="1:15">
      <c r="A140" s="1" t="s">
        <v>15</v>
      </c>
      <c r="B140" s="1" t="s">
        <v>1228</v>
      </c>
      <c r="C140" s="1" t="s">
        <v>28</v>
      </c>
      <c r="F140" s="1" t="s">
        <v>1195</v>
      </c>
      <c r="G140" s="1" t="e">
        <f>-al</f>
        <v>#NAME?</v>
      </c>
      <c r="I140" s="1" t="s">
        <v>1229</v>
      </c>
      <c r="J140" s="1" t="s">
        <v>1230</v>
      </c>
      <c r="K140" s="1" t="s">
        <v>1231</v>
      </c>
      <c r="L140" s="1" t="s">
        <v>1232</v>
      </c>
      <c r="M140" s="1" t="s">
        <v>1233</v>
      </c>
      <c r="N140" s="1" t="s">
        <v>1234</v>
      </c>
      <c r="O140" s="1" t="s">
        <v>1235</v>
      </c>
    </row>
    <row r="141" s="1" customFormat="1" spans="1:15">
      <c r="A141" s="1" t="s">
        <v>15</v>
      </c>
      <c r="B141" s="1" t="s">
        <v>1236</v>
      </c>
      <c r="C141" s="1" t="s">
        <v>17</v>
      </c>
      <c r="F141" s="1" t="s">
        <v>1195</v>
      </c>
      <c r="G141" s="1" t="e">
        <f>-ism</f>
        <v>#NAME?</v>
      </c>
      <c r="I141" s="1" t="s">
        <v>1237</v>
      </c>
      <c r="J141" s="1" t="s">
        <v>1238</v>
      </c>
      <c r="K141" s="1" t="s">
        <v>1239</v>
      </c>
      <c r="L141" s="1" t="s">
        <v>1240</v>
      </c>
      <c r="M141" s="1" t="s">
        <v>1241</v>
      </c>
      <c r="N141" s="1" t="s">
        <v>1242</v>
      </c>
      <c r="O141" s="1" t="s">
        <v>1243</v>
      </c>
    </row>
    <row r="142" s="1" customFormat="1" spans="1:15">
      <c r="A142" s="1" t="s">
        <v>15</v>
      </c>
      <c r="B142" s="1" t="s">
        <v>1244</v>
      </c>
      <c r="C142" s="1" t="s">
        <v>17</v>
      </c>
      <c r="F142" s="1" t="s">
        <v>1195</v>
      </c>
      <c r="G142" s="1" t="e">
        <f>-ion</f>
        <v>#NAME?</v>
      </c>
      <c r="I142" s="1" t="s">
        <v>1245</v>
      </c>
      <c r="J142" s="1" t="s">
        <v>1246</v>
      </c>
      <c r="K142" s="1" t="s">
        <v>1247</v>
      </c>
      <c r="L142" s="1" t="s">
        <v>1248</v>
      </c>
      <c r="M142" s="1" t="s">
        <v>1249</v>
      </c>
      <c r="N142" s="1" t="s">
        <v>1250</v>
      </c>
      <c r="O142" s="1" t="s">
        <v>1251</v>
      </c>
    </row>
    <row r="143" s="1" customFormat="1" spans="1:15">
      <c r="A143" s="1" t="s">
        <v>15</v>
      </c>
      <c r="B143" s="1" t="s">
        <v>1252</v>
      </c>
      <c r="C143" s="1" t="s">
        <v>126</v>
      </c>
      <c r="D143" s="1" t="s">
        <v>495</v>
      </c>
      <c r="F143" s="1" t="s">
        <v>1195</v>
      </c>
      <c r="G143" s="1" t="e">
        <f>-icate</f>
        <v>#NAME?</v>
      </c>
      <c r="I143" s="1" t="s">
        <v>1253</v>
      </c>
      <c r="J143" s="1" t="s">
        <v>1254</v>
      </c>
      <c r="K143" s="1" t="s">
        <v>1255</v>
      </c>
      <c r="L143" s="1" t="s">
        <v>1256</v>
      </c>
      <c r="M143" s="1" t="s">
        <v>1257</v>
      </c>
      <c r="N143" s="1" t="s">
        <v>1258</v>
      </c>
      <c r="O143" s="1" t="s">
        <v>1259</v>
      </c>
    </row>
    <row r="144" s="1" customFormat="1" spans="1:15">
      <c r="A144" s="1" t="s">
        <v>15</v>
      </c>
      <c r="B144" s="1" t="s">
        <v>1260</v>
      </c>
      <c r="C144" s="1" t="s">
        <v>17</v>
      </c>
      <c r="F144" s="1" t="s">
        <v>1186</v>
      </c>
      <c r="G144" s="1" t="s">
        <v>1261</v>
      </c>
      <c r="I144" s="1" t="s">
        <v>1262</v>
      </c>
      <c r="J144" s="1" t="s">
        <v>1263</v>
      </c>
      <c r="K144" s="1" t="s">
        <v>1264</v>
      </c>
      <c r="L144" s="1" t="s">
        <v>1265</v>
      </c>
      <c r="M144" s="1" t="s">
        <v>1266</v>
      </c>
      <c r="N144" s="1" t="s">
        <v>1267</v>
      </c>
      <c r="O144" s="1" t="s">
        <v>1268</v>
      </c>
    </row>
    <row r="145" s="1" customFormat="1" spans="1:15">
      <c r="A145" s="1" t="s">
        <v>15</v>
      </c>
      <c r="B145" s="1" t="s">
        <v>1269</v>
      </c>
      <c r="C145" s="1" t="s">
        <v>547</v>
      </c>
      <c r="D145" s="1" t="s">
        <v>458</v>
      </c>
      <c r="F145" s="1" t="s">
        <v>1270</v>
      </c>
      <c r="I145" s="1" t="s">
        <v>1271</v>
      </c>
      <c r="J145" s="1" t="s">
        <v>1272</v>
      </c>
      <c r="K145" s="1" t="s">
        <v>1273</v>
      </c>
      <c r="L145" s="1" t="s">
        <v>1274</v>
      </c>
      <c r="M145" s="1" t="s">
        <v>1275</v>
      </c>
      <c r="N145" s="1" t="s">
        <v>1276</v>
      </c>
      <c r="O145" s="1" t="s">
        <v>1277</v>
      </c>
    </row>
    <row r="146" s="1" customFormat="1" spans="1:15">
      <c r="A146" s="1" t="s">
        <v>15</v>
      </c>
      <c r="B146" s="1" t="s">
        <v>1278</v>
      </c>
      <c r="C146" s="1" t="s">
        <v>547</v>
      </c>
      <c r="D146" s="1" t="s">
        <v>127</v>
      </c>
      <c r="F146" s="1" t="s">
        <v>1270</v>
      </c>
      <c r="I146" s="1" t="s">
        <v>1279</v>
      </c>
      <c r="J146" s="1" t="s">
        <v>1280</v>
      </c>
      <c r="K146" s="1" t="s">
        <v>1281</v>
      </c>
      <c r="L146" s="1" t="s">
        <v>1282</v>
      </c>
      <c r="M146" s="1" t="s">
        <v>1283</v>
      </c>
      <c r="N146" s="1" t="s">
        <v>1284</v>
      </c>
      <c r="O146" s="1" t="s">
        <v>1285</v>
      </c>
    </row>
    <row r="147" s="1" customFormat="1" spans="1:15">
      <c r="A147" s="1" t="s">
        <v>15</v>
      </c>
      <c r="B147" s="1" t="s">
        <v>1286</v>
      </c>
      <c r="C147" s="1" t="s">
        <v>126</v>
      </c>
      <c r="D147" s="1" t="s">
        <v>581</v>
      </c>
      <c r="F147" s="1" t="s">
        <v>1270</v>
      </c>
      <c r="I147" s="1" t="s">
        <v>1287</v>
      </c>
      <c r="J147" s="1" t="s">
        <v>1288</v>
      </c>
      <c r="K147" s="1" t="s">
        <v>1289</v>
      </c>
      <c r="L147" s="1" t="s">
        <v>1290</v>
      </c>
      <c r="M147" s="1" t="s">
        <v>1291</v>
      </c>
      <c r="N147" s="1" t="s">
        <v>1292</v>
      </c>
      <c r="O147" s="1" t="s">
        <v>1293</v>
      </c>
    </row>
    <row r="148" s="1" customFormat="1" spans="1:15">
      <c r="A148" s="1" t="s">
        <v>15</v>
      </c>
      <c r="B148" s="1" t="s">
        <v>1294</v>
      </c>
      <c r="C148" s="1" t="s">
        <v>17</v>
      </c>
      <c r="F148" s="1" t="s">
        <v>1295</v>
      </c>
      <c r="G148" s="1" t="e">
        <f>-ic</f>
        <v>#NAME?</v>
      </c>
      <c r="I148" s="1" t="s">
        <v>1296</v>
      </c>
      <c r="J148" s="1" t="s">
        <v>1297</v>
      </c>
      <c r="K148" s="1" t="s">
        <v>1298</v>
      </c>
      <c r="L148" s="1" t="s">
        <v>1299</v>
      </c>
      <c r="M148" s="1" t="s">
        <v>1300</v>
      </c>
      <c r="N148" s="1" t="s">
        <v>1301</v>
      </c>
      <c r="O148" s="1" t="s">
        <v>1302</v>
      </c>
    </row>
    <row r="149" s="1" customFormat="1" spans="1:15">
      <c r="A149" s="1" t="s">
        <v>15</v>
      </c>
      <c r="B149" s="1" t="s">
        <v>1303</v>
      </c>
      <c r="C149" s="1" t="s">
        <v>28</v>
      </c>
      <c r="F149" s="1" t="s">
        <v>1295</v>
      </c>
      <c r="G149" s="1" t="e">
        <f>-ic</f>
        <v>#NAME?</v>
      </c>
      <c r="H149" s="1" t="e">
        <f>-al</f>
        <v>#NAME?</v>
      </c>
      <c r="I149" s="1" t="s">
        <v>1304</v>
      </c>
      <c r="J149" s="1" t="s">
        <v>1305</v>
      </c>
      <c r="K149" s="1" t="s">
        <v>1306</v>
      </c>
      <c r="L149" s="1" t="s">
        <v>1307</v>
      </c>
      <c r="M149" s="1" t="s">
        <v>1308</v>
      </c>
      <c r="N149" s="1" t="s">
        <v>1309</v>
      </c>
      <c r="O149" s="1" t="s">
        <v>1310</v>
      </c>
    </row>
    <row r="150" s="1" customFormat="1" spans="1:15">
      <c r="A150" s="1" t="s">
        <v>15</v>
      </c>
      <c r="B150" s="1" t="s">
        <v>1311</v>
      </c>
      <c r="C150" s="1" t="s">
        <v>17</v>
      </c>
      <c r="D150" s="1" t="s">
        <v>127</v>
      </c>
      <c r="F150" s="1" t="s">
        <v>1295</v>
      </c>
      <c r="G150" s="1" t="e">
        <f>-ation</f>
        <v>#NAME?</v>
      </c>
      <c r="I150" s="1" t="s">
        <v>1312</v>
      </c>
      <c r="J150" s="1" t="s">
        <v>1313</v>
      </c>
      <c r="K150" s="1" t="s">
        <v>1314</v>
      </c>
      <c r="L150" s="1" t="s">
        <v>1315</v>
      </c>
      <c r="M150" s="1" t="s">
        <v>1316</v>
      </c>
      <c r="N150" s="1" t="s">
        <v>1317</v>
      </c>
      <c r="O150" s="1" t="s">
        <v>1318</v>
      </c>
    </row>
    <row r="151" s="1" customFormat="1" spans="1:15">
      <c r="A151" s="1" t="s">
        <v>15</v>
      </c>
      <c r="B151" s="1" t="s">
        <v>1319</v>
      </c>
      <c r="C151" s="1" t="s">
        <v>17</v>
      </c>
      <c r="D151" s="1" t="s">
        <v>289</v>
      </c>
      <c r="F151" s="1" t="s">
        <v>1320</v>
      </c>
      <c r="G151" s="1" t="e">
        <f>-ity</f>
        <v>#NAME?</v>
      </c>
      <c r="I151" s="1" t="s">
        <v>1321</v>
      </c>
      <c r="J151" s="1" t="s">
        <v>1322</v>
      </c>
      <c r="K151" s="1" t="s">
        <v>1323</v>
      </c>
      <c r="L151" s="1" t="s">
        <v>1324</v>
      </c>
      <c r="M151" s="1" t="s">
        <v>1325</v>
      </c>
      <c r="N151" s="1" t="s">
        <v>1326</v>
      </c>
      <c r="O151" s="1" t="s">
        <v>1327</v>
      </c>
    </row>
    <row r="152" s="1" customFormat="1" spans="1:15">
      <c r="A152" s="1" t="s">
        <v>15</v>
      </c>
      <c r="B152" s="1" t="s">
        <v>1328</v>
      </c>
      <c r="C152" s="1" t="s">
        <v>126</v>
      </c>
      <c r="D152" s="1" t="s">
        <v>590</v>
      </c>
      <c r="E152" s="1" t="s">
        <v>127</v>
      </c>
      <c r="F152" s="1" t="s">
        <v>1270</v>
      </c>
      <c r="I152" s="1" t="s">
        <v>1329</v>
      </c>
      <c r="J152" s="1" t="s">
        <v>1330</v>
      </c>
      <c r="K152" s="1" t="s">
        <v>1331</v>
      </c>
      <c r="L152" s="1" t="s">
        <v>1332</v>
      </c>
      <c r="M152" s="1" t="s">
        <v>1333</v>
      </c>
      <c r="N152" s="1" t="s">
        <v>1334</v>
      </c>
      <c r="O152" s="1" t="s">
        <v>1335</v>
      </c>
    </row>
    <row r="153" s="1" customFormat="1" spans="1:15">
      <c r="A153" s="1" t="s">
        <v>15</v>
      </c>
      <c r="B153" s="1" t="s">
        <v>1336</v>
      </c>
      <c r="C153" s="1" t="s">
        <v>17</v>
      </c>
      <c r="D153" s="1" t="s">
        <v>572</v>
      </c>
      <c r="F153" s="1" t="s">
        <v>1320</v>
      </c>
      <c r="G153" s="1" t="e">
        <f>-ity</f>
        <v>#NAME?</v>
      </c>
      <c r="I153" s="1" t="s">
        <v>1337</v>
      </c>
      <c r="J153" s="1" t="s">
        <v>1338</v>
      </c>
      <c r="K153" s="1" t="s">
        <v>1339</v>
      </c>
      <c r="L153" s="1" t="s">
        <v>1340</v>
      </c>
      <c r="M153" s="1" t="s">
        <v>1341</v>
      </c>
      <c r="N153" s="1" t="s">
        <v>1342</v>
      </c>
      <c r="O153" s="1" t="s">
        <v>1343</v>
      </c>
    </row>
    <row r="154" s="1" customFormat="1" spans="1:15">
      <c r="A154" s="1" t="s">
        <v>15</v>
      </c>
      <c r="B154" s="1" t="s">
        <v>1344</v>
      </c>
      <c r="C154" s="1" t="s">
        <v>17</v>
      </c>
      <c r="D154" s="1" t="s">
        <v>458</v>
      </c>
      <c r="F154" s="1" t="s">
        <v>1320</v>
      </c>
      <c r="G154" s="1" t="e">
        <f>-ity</f>
        <v>#NAME?</v>
      </c>
      <c r="I154" s="1" t="s">
        <v>1345</v>
      </c>
      <c r="J154" s="1" t="s">
        <v>1346</v>
      </c>
      <c r="K154" s="1" t="s">
        <v>1347</v>
      </c>
      <c r="L154" s="1" t="s">
        <v>1348</v>
      </c>
      <c r="M154" s="1" t="s">
        <v>1349</v>
      </c>
      <c r="N154" s="1" t="s">
        <v>1350</v>
      </c>
      <c r="O154" s="1" t="s">
        <v>1351</v>
      </c>
    </row>
    <row r="155" s="1" customFormat="1" spans="1:15">
      <c r="A155" s="1" t="s">
        <v>15</v>
      </c>
      <c r="B155" s="1" t="s">
        <v>1352</v>
      </c>
      <c r="C155" s="1" t="s">
        <v>17</v>
      </c>
      <c r="D155" s="1" t="s">
        <v>458</v>
      </c>
      <c r="F155" s="1" t="s">
        <v>1295</v>
      </c>
      <c r="G155" s="1" t="e">
        <f>-ation</f>
        <v>#NAME?</v>
      </c>
      <c r="I155" s="1" t="s">
        <v>1353</v>
      </c>
      <c r="J155" s="1" t="s">
        <v>1354</v>
      </c>
      <c r="K155" s="1" t="s">
        <v>1355</v>
      </c>
      <c r="L155" s="1" t="s">
        <v>1356</v>
      </c>
      <c r="M155" s="1" t="s">
        <v>1357</v>
      </c>
      <c r="N155" s="1" t="s">
        <v>1358</v>
      </c>
      <c r="O155" s="1" t="s">
        <v>1359</v>
      </c>
    </row>
    <row r="156" s="1" customFormat="1" spans="1:15">
      <c r="A156" s="1" t="s">
        <v>15</v>
      </c>
      <c r="B156" s="1" t="s">
        <v>1360</v>
      </c>
      <c r="C156" s="1" t="s">
        <v>17</v>
      </c>
      <c r="F156" s="1" t="s">
        <v>1295</v>
      </c>
      <c r="G156" s="1" t="e">
        <f>-ic</f>
        <v>#NAME?</v>
      </c>
      <c r="H156" s="1" t="e">
        <f>-ian</f>
        <v>#NAME?</v>
      </c>
      <c r="I156" s="1" t="s">
        <v>1361</v>
      </c>
      <c r="J156" s="1" t="s">
        <v>1362</v>
      </c>
      <c r="K156" s="1" t="s">
        <v>1363</v>
      </c>
      <c r="L156" s="1" t="s">
        <v>1364</v>
      </c>
      <c r="M156" s="1" t="s">
        <v>1365</v>
      </c>
      <c r="N156" s="1" t="s">
        <v>1366</v>
      </c>
      <c r="O156" s="1" t="s">
        <v>1367</v>
      </c>
    </row>
    <row r="157" s="1" customFormat="1" spans="1:15">
      <c r="A157" s="1" t="s">
        <v>15</v>
      </c>
      <c r="B157" s="1" t="s">
        <v>1368</v>
      </c>
      <c r="C157" s="1" t="s">
        <v>126</v>
      </c>
      <c r="D157" s="1" t="s">
        <v>127</v>
      </c>
      <c r="F157" s="1" t="s">
        <v>944</v>
      </c>
      <c r="G157" s="1" t="e">
        <f>-e</f>
        <v>#NAME?</v>
      </c>
      <c r="I157" s="1" t="s">
        <v>1369</v>
      </c>
      <c r="J157" s="1" t="s">
        <v>1370</v>
      </c>
      <c r="K157" s="1" t="s">
        <v>1371</v>
      </c>
      <c r="L157" s="1" t="s">
        <v>1372</v>
      </c>
      <c r="M157" s="1" t="s">
        <v>1373</v>
      </c>
      <c r="N157" s="1" t="s">
        <v>1374</v>
      </c>
      <c r="O157" s="1" t="s">
        <v>1375</v>
      </c>
    </row>
    <row r="158" s="1" customFormat="1" spans="1:15">
      <c r="A158" s="1" t="s">
        <v>15</v>
      </c>
      <c r="B158" s="1" t="s">
        <v>1376</v>
      </c>
      <c r="C158" s="1" t="s">
        <v>126</v>
      </c>
      <c r="D158" s="1" t="s">
        <v>495</v>
      </c>
      <c r="F158" s="1" t="s">
        <v>944</v>
      </c>
      <c r="G158" s="1" t="e">
        <f>-e</f>
        <v>#NAME?</v>
      </c>
      <c r="I158" s="1" t="s">
        <v>1377</v>
      </c>
      <c r="J158" s="1" t="s">
        <v>1378</v>
      </c>
      <c r="K158" s="1" t="s">
        <v>1379</v>
      </c>
      <c r="L158" s="1" t="s">
        <v>1380</v>
      </c>
      <c r="M158" s="1" t="s">
        <v>1381</v>
      </c>
      <c r="N158" s="1" t="s">
        <v>1382</v>
      </c>
      <c r="O158" s="1" t="s">
        <v>1383</v>
      </c>
    </row>
    <row r="159" s="1" customFormat="1" spans="1:15">
      <c r="A159" s="1" t="s">
        <v>15</v>
      </c>
      <c r="B159" s="1" t="s">
        <v>943</v>
      </c>
      <c r="C159" s="1" t="s">
        <v>126</v>
      </c>
      <c r="D159" s="1" t="s">
        <v>478</v>
      </c>
      <c r="F159" s="1" t="s">
        <v>944</v>
      </c>
      <c r="G159" s="1" t="e">
        <f>-e</f>
        <v>#NAME?</v>
      </c>
      <c r="I159" s="1" t="s">
        <v>1384</v>
      </c>
      <c r="J159" s="1" t="s">
        <v>946</v>
      </c>
      <c r="K159" s="1" t="s">
        <v>947</v>
      </c>
      <c r="L159" s="1" t="s">
        <v>1385</v>
      </c>
      <c r="M159" s="1" t="s">
        <v>1386</v>
      </c>
      <c r="N159" s="1" t="s">
        <v>1387</v>
      </c>
      <c r="O159" s="1" t="s">
        <v>1388</v>
      </c>
    </row>
    <row r="160" s="1" customFormat="1" spans="1:15">
      <c r="A160" s="1" t="s">
        <v>15</v>
      </c>
      <c r="B160" s="1" t="s">
        <v>1389</v>
      </c>
      <c r="C160" s="1" t="s">
        <v>126</v>
      </c>
      <c r="D160" s="1" t="s">
        <v>468</v>
      </c>
      <c r="F160" s="1" t="s">
        <v>944</v>
      </c>
      <c r="G160" s="1" t="e">
        <f>-e</f>
        <v>#NAME?</v>
      </c>
      <c r="I160" s="1" t="s">
        <v>1390</v>
      </c>
      <c r="J160" s="1" t="s">
        <v>1391</v>
      </c>
      <c r="K160" s="1" t="s">
        <v>1392</v>
      </c>
      <c r="L160" s="1" t="s">
        <v>1393</v>
      </c>
      <c r="M160" s="1" t="s">
        <v>1394</v>
      </c>
      <c r="N160" s="1" t="s">
        <v>1395</v>
      </c>
      <c r="O160" s="1" t="s">
        <v>1396</v>
      </c>
    </row>
    <row r="161" s="1" customFormat="1" spans="1:15">
      <c r="A161" s="1" t="s">
        <v>15</v>
      </c>
      <c r="B161" s="1" t="s">
        <v>1397</v>
      </c>
      <c r="C161" s="1" t="s">
        <v>126</v>
      </c>
      <c r="D161" s="1" t="s">
        <v>1398</v>
      </c>
      <c r="F161" s="1" t="s">
        <v>944</v>
      </c>
      <c r="G161" s="1" t="e">
        <f>-e</f>
        <v>#NAME?</v>
      </c>
      <c r="I161" s="1" t="s">
        <v>1399</v>
      </c>
      <c r="J161" s="1" t="s">
        <v>1400</v>
      </c>
      <c r="K161" s="1" t="s">
        <v>1401</v>
      </c>
      <c r="L161" s="1" t="s">
        <v>1402</v>
      </c>
      <c r="M161" s="1" t="s">
        <v>1403</v>
      </c>
      <c r="N161" s="1" t="s">
        <v>1404</v>
      </c>
      <c r="O161" s="1" t="s">
        <v>1405</v>
      </c>
    </row>
    <row r="162" s="1" customFormat="1" spans="1:15">
      <c r="A162" s="1" t="s">
        <v>15</v>
      </c>
      <c r="B162" s="1" t="s">
        <v>1406</v>
      </c>
      <c r="C162" s="1" t="s">
        <v>17</v>
      </c>
      <c r="D162" s="1" t="s">
        <v>478</v>
      </c>
      <c r="F162" s="1" t="s">
        <v>1407</v>
      </c>
      <c r="G162" s="1" t="e">
        <f>-ion</f>
        <v>#NAME?</v>
      </c>
      <c r="I162" s="1" t="s">
        <v>1408</v>
      </c>
      <c r="J162" s="1" t="s">
        <v>1409</v>
      </c>
      <c r="K162" s="1" t="s">
        <v>1410</v>
      </c>
      <c r="L162" s="1" t="s">
        <v>1411</v>
      </c>
      <c r="M162" s="1" t="s">
        <v>1412</v>
      </c>
      <c r="N162" s="1" t="s">
        <v>1413</v>
      </c>
      <c r="O162" s="1" t="s">
        <v>1414</v>
      </c>
    </row>
    <row r="163" s="1" customFormat="1" spans="1:15">
      <c r="A163" s="1" t="s">
        <v>15</v>
      </c>
      <c r="B163" s="1" t="s">
        <v>1415</v>
      </c>
      <c r="C163" s="1" t="s">
        <v>28</v>
      </c>
      <c r="D163" s="1" t="s">
        <v>495</v>
      </c>
      <c r="F163" s="1" t="s">
        <v>1407</v>
      </c>
      <c r="G163" s="1" t="e">
        <f>-ive</f>
        <v>#NAME?</v>
      </c>
      <c r="I163" s="1" t="s">
        <v>1416</v>
      </c>
      <c r="J163" s="1" t="s">
        <v>1417</v>
      </c>
      <c r="K163" s="1" t="s">
        <v>1418</v>
      </c>
      <c r="L163" s="1" t="s">
        <v>1419</v>
      </c>
      <c r="M163" s="1" t="s">
        <v>1420</v>
      </c>
      <c r="N163" s="1" t="s">
        <v>1421</v>
      </c>
      <c r="O163" s="1" t="s">
        <v>1422</v>
      </c>
    </row>
    <row r="164" s="1" customFormat="1" spans="1:15">
      <c r="A164" s="1" t="s">
        <v>15</v>
      </c>
      <c r="B164" s="1" t="s">
        <v>1423</v>
      </c>
      <c r="C164" s="1" t="s">
        <v>28</v>
      </c>
      <c r="D164" s="1" t="s">
        <v>127</v>
      </c>
      <c r="F164" s="1" t="s">
        <v>1407</v>
      </c>
      <c r="G164" s="1" t="e">
        <f>-ive</f>
        <v>#NAME?</v>
      </c>
      <c r="I164" s="1" t="s">
        <v>1424</v>
      </c>
      <c r="J164" s="1" t="s">
        <v>1425</v>
      </c>
      <c r="K164" s="1" t="s">
        <v>1426</v>
      </c>
      <c r="L164" s="1" t="s">
        <v>1427</v>
      </c>
      <c r="M164" s="1" t="s">
        <v>1428</v>
      </c>
      <c r="N164" s="1" t="s">
        <v>1429</v>
      </c>
      <c r="O164" s="1" t="s">
        <v>1430</v>
      </c>
    </row>
    <row r="165" s="1" customFormat="1" spans="1:15">
      <c r="A165" s="1" t="s">
        <v>15</v>
      </c>
      <c r="B165" s="1" t="s">
        <v>1431</v>
      </c>
      <c r="C165" s="1" t="s">
        <v>17</v>
      </c>
      <c r="D165" s="1" t="s">
        <v>581</v>
      </c>
      <c r="F165" s="1" t="s">
        <v>1432</v>
      </c>
      <c r="I165" s="1" t="s">
        <v>1433</v>
      </c>
      <c r="J165" s="1" t="s">
        <v>1434</v>
      </c>
      <c r="K165" s="1" t="s">
        <v>1435</v>
      </c>
      <c r="L165" s="1" t="s">
        <v>1436</v>
      </c>
      <c r="M165" s="1" t="s">
        <v>1437</v>
      </c>
      <c r="N165" s="1" t="s">
        <v>1438</v>
      </c>
      <c r="O165" s="1" t="s">
        <v>1439</v>
      </c>
    </row>
    <row r="166" s="1" customFormat="1" spans="1:15">
      <c r="A166" s="1" t="s">
        <v>15</v>
      </c>
      <c r="B166" s="1" t="s">
        <v>1440</v>
      </c>
      <c r="C166" s="1" t="s">
        <v>126</v>
      </c>
      <c r="D166" s="1" t="s">
        <v>425</v>
      </c>
      <c r="F166" s="1" t="s">
        <v>1441</v>
      </c>
      <c r="G166" s="1" t="e">
        <f>-e</f>
        <v>#NAME?</v>
      </c>
      <c r="I166" s="1" t="s">
        <v>1442</v>
      </c>
      <c r="J166" s="1" t="s">
        <v>1443</v>
      </c>
      <c r="K166" s="1" t="s">
        <v>1444</v>
      </c>
      <c r="L166" s="1" t="s">
        <v>1445</v>
      </c>
      <c r="M166" s="1" t="s">
        <v>1446</v>
      </c>
      <c r="N166" s="1" t="s">
        <v>1447</v>
      </c>
      <c r="O166" s="1" t="s">
        <v>1448</v>
      </c>
    </row>
    <row r="167" s="1" customFormat="1" spans="1:15">
      <c r="A167" s="1" t="s">
        <v>15</v>
      </c>
      <c r="B167" s="1" t="s">
        <v>1449</v>
      </c>
      <c r="C167" s="1" t="s">
        <v>126</v>
      </c>
      <c r="D167" s="1" t="s">
        <v>581</v>
      </c>
      <c r="F167" s="1" t="s">
        <v>1450</v>
      </c>
      <c r="G167" s="1" t="e">
        <f>-ize</f>
        <v>#NAME?</v>
      </c>
      <c r="I167" s="1" t="s">
        <v>1451</v>
      </c>
      <c r="J167" s="1" t="s">
        <v>1452</v>
      </c>
      <c r="K167" s="1" t="s">
        <v>1453</v>
      </c>
      <c r="L167" s="1" t="s">
        <v>1454</v>
      </c>
      <c r="M167" s="1" t="s">
        <v>1455</v>
      </c>
      <c r="N167" s="1" t="s">
        <v>1456</v>
      </c>
      <c r="O167" s="1" t="s">
        <v>1457</v>
      </c>
    </row>
    <row r="168" s="1" customFormat="1" spans="1:15">
      <c r="A168" s="1" t="s">
        <v>15</v>
      </c>
      <c r="B168" s="1" t="s">
        <v>1458</v>
      </c>
      <c r="C168" s="1" t="s">
        <v>17</v>
      </c>
      <c r="F168" s="1" t="s">
        <v>1450</v>
      </c>
      <c r="G168" s="1" t="e">
        <f>-ition</f>
        <v>#NAME?</v>
      </c>
      <c r="I168" s="1" t="s">
        <v>1459</v>
      </c>
      <c r="J168" s="1" t="s">
        <v>1460</v>
      </c>
      <c r="K168" s="1" t="s">
        <v>1461</v>
      </c>
      <c r="L168" s="1" t="s">
        <v>1462</v>
      </c>
      <c r="M168" s="1" t="s">
        <v>1463</v>
      </c>
      <c r="N168" s="1" t="s">
        <v>1464</v>
      </c>
      <c r="O168" s="1" t="s">
        <v>1465</v>
      </c>
    </row>
    <row r="169" s="1" customFormat="1" spans="1:15">
      <c r="A169" s="1" t="s">
        <v>15</v>
      </c>
      <c r="B169" s="1" t="s">
        <v>1466</v>
      </c>
      <c r="C169" s="1" t="s">
        <v>28</v>
      </c>
      <c r="F169" s="1" t="s">
        <v>1450</v>
      </c>
      <c r="G169" s="1" t="e">
        <f>-itive</f>
        <v>#NAME?</v>
      </c>
      <c r="I169" s="1" t="s">
        <v>1467</v>
      </c>
      <c r="J169" s="1" t="s">
        <v>1468</v>
      </c>
      <c r="K169" s="1" t="s">
        <v>1469</v>
      </c>
      <c r="L169" s="1" t="s">
        <v>1470</v>
      </c>
      <c r="M169" s="1" t="s">
        <v>1471</v>
      </c>
      <c r="N169" s="1" t="s">
        <v>1472</v>
      </c>
      <c r="O169" s="1" t="s">
        <v>1473</v>
      </c>
    </row>
    <row r="170" s="1" customFormat="1" spans="1:15">
      <c r="A170" s="1" t="s">
        <v>15</v>
      </c>
      <c r="B170" s="1" t="s">
        <v>1474</v>
      </c>
      <c r="C170" s="1" t="s">
        <v>17</v>
      </c>
      <c r="D170" s="1" t="s">
        <v>581</v>
      </c>
      <c r="F170" s="1" t="s">
        <v>1450</v>
      </c>
      <c r="G170" s="1" t="e">
        <f>-ition</f>
        <v>#NAME?</v>
      </c>
      <c r="I170" s="1" t="s">
        <v>1475</v>
      </c>
      <c r="J170" s="1" t="s">
        <v>1476</v>
      </c>
      <c r="K170" s="1" t="s">
        <v>1477</v>
      </c>
      <c r="L170" s="1" t="s">
        <v>1478</v>
      </c>
      <c r="M170" s="1" t="s">
        <v>1479</v>
      </c>
      <c r="N170" s="1" t="s">
        <v>1480</v>
      </c>
      <c r="O170" s="1" t="s">
        <v>1481</v>
      </c>
    </row>
    <row r="171" s="1" customFormat="1" spans="1:15">
      <c r="A171" s="1" t="s">
        <v>15</v>
      </c>
      <c r="B171" s="1" t="s">
        <v>1482</v>
      </c>
      <c r="C171" s="1" t="s">
        <v>1483</v>
      </c>
      <c r="D171" s="1" t="s">
        <v>127</v>
      </c>
      <c r="F171" s="1" t="s">
        <v>1450</v>
      </c>
      <c r="G171" s="1" t="e">
        <f>-ito</f>
        <v>#NAME?</v>
      </c>
      <c r="I171" s="1" t="s">
        <v>1484</v>
      </c>
      <c r="J171" s="1" t="s">
        <v>1485</v>
      </c>
      <c r="K171" s="1" t="s">
        <v>1486</v>
      </c>
      <c r="L171" s="1" t="s">
        <v>1487</v>
      </c>
      <c r="M171" s="1" t="s">
        <v>1488</v>
      </c>
      <c r="N171" s="1" t="s">
        <v>1489</v>
      </c>
      <c r="O171" s="1" t="s">
        <v>1490</v>
      </c>
    </row>
    <row r="172" s="1" customFormat="1" spans="1:15">
      <c r="A172" s="1" t="s">
        <v>15</v>
      </c>
      <c r="B172" s="1" t="s">
        <v>1491</v>
      </c>
      <c r="C172" s="1" t="s">
        <v>28</v>
      </c>
      <c r="F172" s="1" t="s">
        <v>1450</v>
      </c>
      <c r="G172" s="1" t="e">
        <f>-izant</f>
        <v>#NAME?</v>
      </c>
      <c r="I172" s="1" t="s">
        <v>1492</v>
      </c>
      <c r="J172" s="1" t="s">
        <v>1493</v>
      </c>
      <c r="K172" s="1" t="s">
        <v>1494</v>
      </c>
      <c r="L172" s="1" t="s">
        <v>1495</v>
      </c>
      <c r="M172" s="1" t="s">
        <v>1496</v>
      </c>
      <c r="N172" s="1" t="s">
        <v>1497</v>
      </c>
      <c r="O172" s="1" t="s">
        <v>1498</v>
      </c>
    </row>
    <row r="173" s="1" customFormat="1" spans="1:15">
      <c r="A173" s="1" t="s">
        <v>15</v>
      </c>
      <c r="B173" s="1" t="s">
        <v>1499</v>
      </c>
      <c r="C173" s="1" t="s">
        <v>17</v>
      </c>
      <c r="D173" s="1" t="s">
        <v>468</v>
      </c>
      <c r="F173" s="1" t="s">
        <v>1450</v>
      </c>
      <c r="G173" s="1" t="e">
        <f>-ition</f>
        <v>#NAME?</v>
      </c>
      <c r="I173" s="1" t="s">
        <v>1500</v>
      </c>
      <c r="J173" s="1" t="s">
        <v>1501</v>
      </c>
      <c r="K173" s="1" t="s">
        <v>1502</v>
      </c>
      <c r="L173" s="1" t="s">
        <v>1503</v>
      </c>
      <c r="M173" s="1" t="s">
        <v>1504</v>
      </c>
      <c r="N173" s="1" t="s">
        <v>1505</v>
      </c>
      <c r="O173" s="1" t="s">
        <v>1506</v>
      </c>
    </row>
    <row r="174" s="1" customFormat="1" spans="1:15">
      <c r="A174" s="1" t="s">
        <v>15</v>
      </c>
      <c r="B174" s="1" t="s">
        <v>1507</v>
      </c>
      <c r="C174" s="1" t="s">
        <v>17</v>
      </c>
      <c r="D174" s="1" t="s">
        <v>581</v>
      </c>
      <c r="F174" s="1" t="s">
        <v>1450</v>
      </c>
      <c r="G174" s="1" t="e">
        <f>-ize</f>
        <v>#NAME?</v>
      </c>
      <c r="H174" s="1" t="e">
        <f>-er</f>
        <v>#NAME?</v>
      </c>
      <c r="I174" s="1" t="s">
        <v>1508</v>
      </c>
      <c r="J174" s="1" t="s">
        <v>1509</v>
      </c>
      <c r="K174" s="1" t="s">
        <v>1510</v>
      </c>
      <c r="L174" s="1" t="s">
        <v>1511</v>
      </c>
      <c r="M174" s="1" t="s">
        <v>1512</v>
      </c>
      <c r="N174" s="1" t="s">
        <v>1513</v>
      </c>
      <c r="O174" s="1" t="s">
        <v>1514</v>
      </c>
    </row>
    <row r="175" s="1" customFormat="1" spans="1:15">
      <c r="A175" s="1" t="s">
        <v>15</v>
      </c>
      <c r="B175" s="1" t="s">
        <v>1515</v>
      </c>
      <c r="C175" s="1" t="s">
        <v>28</v>
      </c>
      <c r="F175" s="1" t="s">
        <v>1450</v>
      </c>
      <c r="G175" s="1" t="e">
        <f>-iz</f>
        <v>#NAME?</v>
      </c>
      <c r="H175" s="1" t="e">
        <f>-able</f>
        <v>#NAME?</v>
      </c>
      <c r="I175" s="1" t="s">
        <v>1516</v>
      </c>
      <c r="J175" s="1" t="s">
        <v>1517</v>
      </c>
      <c r="K175" s="1" t="s">
        <v>1518</v>
      </c>
      <c r="L175" s="1" t="s">
        <v>1519</v>
      </c>
      <c r="M175" s="1" t="s">
        <v>1520</v>
      </c>
      <c r="N175" s="1" t="s">
        <v>1521</v>
      </c>
      <c r="O175" s="1" t="s">
        <v>1522</v>
      </c>
    </row>
    <row r="176" s="1" customFormat="1" spans="1:15">
      <c r="A176" s="1" t="s">
        <v>15</v>
      </c>
      <c r="B176" s="1" t="s">
        <v>1523</v>
      </c>
      <c r="C176" s="1" t="s">
        <v>126</v>
      </c>
      <c r="D176" s="1" t="s">
        <v>364</v>
      </c>
      <c r="F176" s="1" t="s">
        <v>1524</v>
      </c>
      <c r="G176" s="1" t="e">
        <f>-e</f>
        <v>#NAME?</v>
      </c>
      <c r="I176" s="1" t="s">
        <v>1525</v>
      </c>
      <c r="J176" s="1" t="s">
        <v>1526</v>
      </c>
      <c r="K176" s="1" t="s">
        <v>1527</v>
      </c>
      <c r="L176" s="1" t="s">
        <v>1528</v>
      </c>
      <c r="M176" s="1" t="s">
        <v>1529</v>
      </c>
      <c r="N176" s="1" t="s">
        <v>1530</v>
      </c>
      <c r="O176" s="1" t="s">
        <v>1531</v>
      </c>
    </row>
    <row r="177" s="1" customFormat="1" spans="1:15">
      <c r="A177" s="1" t="s">
        <v>15</v>
      </c>
      <c r="B177" s="1" t="s">
        <v>457</v>
      </c>
      <c r="C177" s="1" t="s">
        <v>126</v>
      </c>
      <c r="D177" s="1" t="s">
        <v>458</v>
      </c>
      <c r="F177" s="1" t="s">
        <v>1532</v>
      </c>
      <c r="G177" s="1" t="e">
        <f>-e</f>
        <v>#NAME?</v>
      </c>
      <c r="I177" s="1" t="s">
        <v>1533</v>
      </c>
      <c r="J177" s="1" t="s">
        <v>461</v>
      </c>
      <c r="K177" s="1" t="s">
        <v>462</v>
      </c>
      <c r="L177" s="1" t="s">
        <v>1534</v>
      </c>
      <c r="M177" s="1" t="s">
        <v>1535</v>
      </c>
      <c r="N177" s="1" t="s">
        <v>1536</v>
      </c>
      <c r="O177" s="1" t="s">
        <v>1537</v>
      </c>
    </row>
    <row r="178" s="1" customFormat="1" spans="1:15">
      <c r="A178" s="1" t="s">
        <v>15</v>
      </c>
      <c r="B178" s="1" t="s">
        <v>477</v>
      </c>
      <c r="C178" s="1" t="s">
        <v>28</v>
      </c>
      <c r="D178" s="1" t="s">
        <v>478</v>
      </c>
      <c r="F178" s="1" t="s">
        <v>469</v>
      </c>
      <c r="G178" s="1" t="e">
        <f>-e</f>
        <v>#NAME?</v>
      </c>
      <c r="I178" s="1" t="s">
        <v>1538</v>
      </c>
      <c r="J178" s="1" t="s">
        <v>1539</v>
      </c>
      <c r="K178" s="1" t="s">
        <v>481</v>
      </c>
      <c r="L178" s="1" t="s">
        <v>1540</v>
      </c>
      <c r="M178" s="1" t="s">
        <v>1541</v>
      </c>
      <c r="N178" s="1" t="s">
        <v>1542</v>
      </c>
      <c r="O178" s="1" t="s">
        <v>1543</v>
      </c>
    </row>
    <row r="179" s="1" customFormat="1" spans="1:15">
      <c r="A179" s="1" t="s">
        <v>15</v>
      </c>
      <c r="B179" s="1" t="s">
        <v>467</v>
      </c>
      <c r="C179" s="1" t="s">
        <v>28</v>
      </c>
      <c r="D179" s="1" t="s">
        <v>468</v>
      </c>
      <c r="F179" s="1" t="s">
        <v>469</v>
      </c>
      <c r="G179" s="1" t="e">
        <f>-e</f>
        <v>#NAME?</v>
      </c>
      <c r="I179" s="1" t="s">
        <v>1544</v>
      </c>
      <c r="J179" s="1" t="s">
        <v>1545</v>
      </c>
      <c r="K179" s="1" t="s">
        <v>472</v>
      </c>
      <c r="L179" s="1" t="s">
        <v>1546</v>
      </c>
      <c r="M179" s="1" t="s">
        <v>1547</v>
      </c>
      <c r="N179" s="1" t="s">
        <v>1548</v>
      </c>
      <c r="O179" s="1" t="s">
        <v>1549</v>
      </c>
    </row>
    <row r="180" s="1" customFormat="1" spans="1:15">
      <c r="A180" s="1" t="s">
        <v>15</v>
      </c>
      <c r="B180" s="1" t="s">
        <v>511</v>
      </c>
      <c r="C180" s="1" t="s">
        <v>197</v>
      </c>
      <c r="D180" s="1" t="s">
        <v>512</v>
      </c>
      <c r="F180" s="1" t="s">
        <v>1532</v>
      </c>
      <c r="G180" s="1" t="e">
        <f>-e</f>
        <v>#NAME?</v>
      </c>
      <c r="I180" s="1" t="s">
        <v>1550</v>
      </c>
      <c r="J180" s="1" t="s">
        <v>514</v>
      </c>
      <c r="K180" s="1" t="s">
        <v>515</v>
      </c>
      <c r="L180" s="1" t="s">
        <v>1551</v>
      </c>
      <c r="M180" s="1" t="s">
        <v>1552</v>
      </c>
      <c r="N180" s="1" t="s">
        <v>1553</v>
      </c>
      <c r="O180" s="1" t="s">
        <v>1554</v>
      </c>
    </row>
    <row r="181" s="1" customFormat="1" spans="1:15">
      <c r="A181" s="1" t="s">
        <v>15</v>
      </c>
      <c r="B181" s="1" t="s">
        <v>520</v>
      </c>
      <c r="C181" s="1" t="s">
        <v>17</v>
      </c>
      <c r="D181" s="1" t="s">
        <v>1555</v>
      </c>
      <c r="F181" s="1" t="s">
        <v>1532</v>
      </c>
      <c r="G181" s="1" t="e">
        <f>-e</f>
        <v>#NAME?</v>
      </c>
      <c r="I181" s="1" t="s">
        <v>1556</v>
      </c>
      <c r="J181" s="1" t="s">
        <v>523</v>
      </c>
      <c r="K181" s="1" t="s">
        <v>524</v>
      </c>
      <c r="L181" s="1" t="s">
        <v>1557</v>
      </c>
      <c r="M181" s="1" t="s">
        <v>1558</v>
      </c>
      <c r="N181" s="1" t="s">
        <v>1559</v>
      </c>
      <c r="O181" s="1" t="s">
        <v>1560</v>
      </c>
    </row>
    <row r="182" s="1" customFormat="1" spans="1:15">
      <c r="A182" s="1" t="s">
        <v>15</v>
      </c>
      <c r="B182" s="1" t="s">
        <v>503</v>
      </c>
      <c r="C182" s="1" t="s">
        <v>17</v>
      </c>
      <c r="D182" s="1" t="s">
        <v>127</v>
      </c>
      <c r="F182" s="1" t="s">
        <v>469</v>
      </c>
      <c r="G182" s="1" t="e">
        <f>-ion</f>
        <v>#NAME?</v>
      </c>
      <c r="I182" s="1" t="s">
        <v>1561</v>
      </c>
      <c r="J182" s="1" t="s">
        <v>1562</v>
      </c>
      <c r="K182" s="1" t="s">
        <v>506</v>
      </c>
      <c r="L182" s="1" t="s">
        <v>1563</v>
      </c>
      <c r="M182" s="1" t="s">
        <v>1564</v>
      </c>
      <c r="N182" s="1" t="s">
        <v>1565</v>
      </c>
      <c r="O182" s="1" t="s">
        <v>1566</v>
      </c>
    </row>
    <row r="183" s="1" customFormat="1" spans="1:15">
      <c r="A183" s="1" t="s">
        <v>15</v>
      </c>
      <c r="B183" s="1" t="s">
        <v>494</v>
      </c>
      <c r="C183" s="1" t="s">
        <v>126</v>
      </c>
      <c r="D183" s="1" t="s">
        <v>495</v>
      </c>
      <c r="F183" s="1" t="s">
        <v>469</v>
      </c>
      <c r="G183" s="1" t="e">
        <f>-e</f>
        <v>#NAME?</v>
      </c>
      <c r="I183" s="1" t="s">
        <v>1567</v>
      </c>
      <c r="J183" s="1" t="s">
        <v>1568</v>
      </c>
      <c r="K183" s="1" t="s">
        <v>498</v>
      </c>
      <c r="L183" s="1" t="s">
        <v>499</v>
      </c>
      <c r="M183" s="1" t="s">
        <v>1569</v>
      </c>
      <c r="N183" s="1" t="s">
        <v>1570</v>
      </c>
      <c r="O183" s="1" t="s">
        <v>1571</v>
      </c>
    </row>
    <row r="184" s="1" customFormat="1" spans="1:15">
      <c r="A184" s="1" t="s">
        <v>15</v>
      </c>
      <c r="B184" s="1" t="s">
        <v>538</v>
      </c>
      <c r="C184" s="1" t="s">
        <v>28</v>
      </c>
      <c r="D184" s="1" t="s">
        <v>458</v>
      </c>
      <c r="F184" s="1" t="s">
        <v>469</v>
      </c>
      <c r="G184" s="1" t="e">
        <f>-ive</f>
        <v>#NAME?</v>
      </c>
      <c r="I184" s="1" t="s">
        <v>1572</v>
      </c>
      <c r="J184" s="1" t="s">
        <v>1573</v>
      </c>
      <c r="K184" s="1" t="s">
        <v>541</v>
      </c>
      <c r="L184" s="1" t="s">
        <v>1574</v>
      </c>
      <c r="M184" s="1" t="s">
        <v>1575</v>
      </c>
      <c r="N184" s="1" t="s">
        <v>1576</v>
      </c>
      <c r="O184" s="1" t="s">
        <v>1577</v>
      </c>
    </row>
    <row r="185" s="1" customFormat="1" spans="1:15">
      <c r="A185" s="1" t="s">
        <v>15</v>
      </c>
      <c r="B185" s="1" t="s">
        <v>529</v>
      </c>
      <c r="C185" s="1" t="s">
        <v>17</v>
      </c>
      <c r="D185" s="1" t="s">
        <v>1578</v>
      </c>
      <c r="F185" s="1" t="s">
        <v>1532</v>
      </c>
      <c r="G185" s="1" t="e">
        <f>-e</f>
        <v>#NAME?</v>
      </c>
      <c r="I185" s="1" t="s">
        <v>1579</v>
      </c>
      <c r="J185" s="1" t="s">
        <v>1580</v>
      </c>
      <c r="K185" s="1" t="s">
        <v>533</v>
      </c>
      <c r="L185" s="1" t="s">
        <v>1581</v>
      </c>
      <c r="M185" s="1" t="s">
        <v>1582</v>
      </c>
      <c r="N185" s="1" t="s">
        <v>1583</v>
      </c>
      <c r="O185" s="1" t="s">
        <v>1584</v>
      </c>
    </row>
    <row r="186" s="1" customFormat="1" spans="1:15">
      <c r="A186" s="1" t="s">
        <v>15</v>
      </c>
      <c r="B186" s="1" t="s">
        <v>1585</v>
      </c>
      <c r="C186" s="1" t="s">
        <v>17</v>
      </c>
      <c r="D186" s="1" t="s">
        <v>1586</v>
      </c>
      <c r="F186" s="1" t="s">
        <v>1532</v>
      </c>
      <c r="G186" s="1" t="e">
        <f>-e</f>
        <v>#NAME?</v>
      </c>
      <c r="I186" s="1" t="s">
        <v>1587</v>
      </c>
      <c r="J186" s="1" t="s">
        <v>1588</v>
      </c>
      <c r="K186" s="1" t="s">
        <v>1589</v>
      </c>
      <c r="L186" s="1" t="s">
        <v>1590</v>
      </c>
      <c r="M186" s="1" t="s">
        <v>1591</v>
      </c>
      <c r="N186" s="1" t="s">
        <v>1592</v>
      </c>
      <c r="O186" s="1" t="s">
        <v>1593</v>
      </c>
    </row>
    <row r="187" s="1" customFormat="1" spans="1:15">
      <c r="A187" s="1" t="s">
        <v>15</v>
      </c>
      <c r="B187" s="1" t="s">
        <v>1594</v>
      </c>
      <c r="C187" s="1" t="s">
        <v>28</v>
      </c>
      <c r="F187" s="1" t="s">
        <v>1594</v>
      </c>
      <c r="I187" s="1" t="s">
        <v>1595</v>
      </c>
      <c r="J187" s="1" t="s">
        <v>1596</v>
      </c>
      <c r="K187" s="1" t="s">
        <v>1597</v>
      </c>
      <c r="L187" s="1" t="s">
        <v>1598</v>
      </c>
      <c r="M187" s="1" t="s">
        <v>1599</v>
      </c>
      <c r="N187" s="1" t="s">
        <v>1600</v>
      </c>
      <c r="O187" s="1" t="s">
        <v>1601</v>
      </c>
    </row>
    <row r="188" s="1" customFormat="1" spans="1:15">
      <c r="A188" s="1" t="s">
        <v>15</v>
      </c>
      <c r="B188" s="1" t="s">
        <v>1602</v>
      </c>
      <c r="C188" s="1" t="s">
        <v>28</v>
      </c>
      <c r="F188" s="1" t="s">
        <v>1603</v>
      </c>
      <c r="G188" s="1" t="e">
        <f>-ic</f>
        <v>#NAME?</v>
      </c>
      <c r="I188" s="1" t="s">
        <v>1604</v>
      </c>
      <c r="J188" s="1" t="s">
        <v>1605</v>
      </c>
      <c r="K188" s="1" t="s">
        <v>1606</v>
      </c>
      <c r="L188" s="1" t="s">
        <v>1607</v>
      </c>
      <c r="M188" s="1" t="s">
        <v>1608</v>
      </c>
      <c r="N188" s="1" t="s">
        <v>1609</v>
      </c>
      <c r="O188" s="1" t="s">
        <v>1610</v>
      </c>
    </row>
    <row r="189" s="1" customFormat="1" spans="1:15">
      <c r="A189" s="1" t="s">
        <v>15</v>
      </c>
      <c r="B189" s="1" t="s">
        <v>1611</v>
      </c>
      <c r="C189" s="1" t="s">
        <v>17</v>
      </c>
      <c r="F189" s="1" t="s">
        <v>1594</v>
      </c>
      <c r="G189" s="1" t="e">
        <f>-ian</f>
        <v>#NAME?</v>
      </c>
      <c r="I189" s="1" t="s">
        <v>1612</v>
      </c>
      <c r="J189" s="1" t="s">
        <v>1613</v>
      </c>
      <c r="K189" s="1" t="s">
        <v>1614</v>
      </c>
      <c r="L189" s="1" t="s">
        <v>1615</v>
      </c>
      <c r="M189" s="1" t="s">
        <v>1616</v>
      </c>
      <c r="N189" s="1" t="s">
        <v>1617</v>
      </c>
      <c r="O189" s="1" t="s">
        <v>1618</v>
      </c>
    </row>
    <row r="190" s="1" customFormat="1" spans="1:15">
      <c r="A190" s="1" t="s">
        <v>15</v>
      </c>
      <c r="B190" s="1" t="s">
        <v>1619</v>
      </c>
      <c r="C190" s="1" t="s">
        <v>17</v>
      </c>
      <c r="F190" s="1" t="s">
        <v>1594</v>
      </c>
      <c r="G190" s="1" t="e">
        <f>-iz</f>
        <v>#NAME?</v>
      </c>
      <c r="H190" s="1" t="e">
        <f>-ation</f>
        <v>#NAME?</v>
      </c>
      <c r="I190" s="1" t="s">
        <v>1620</v>
      </c>
      <c r="J190" s="1" t="s">
        <v>1621</v>
      </c>
      <c r="K190" s="1" t="s">
        <v>1622</v>
      </c>
      <c r="L190" s="1" t="s">
        <v>1623</v>
      </c>
      <c r="M190" s="1" t="s">
        <v>1624</v>
      </c>
      <c r="N190" s="1" t="s">
        <v>1625</v>
      </c>
      <c r="O190" s="1" t="s">
        <v>1626</v>
      </c>
    </row>
    <row r="191" s="1" customFormat="1" spans="1:15">
      <c r="A191" s="1" t="s">
        <v>15</v>
      </c>
      <c r="B191" s="1" t="s">
        <v>1627</v>
      </c>
      <c r="C191" s="1" t="s">
        <v>126</v>
      </c>
      <c r="F191" s="1" t="s">
        <v>1594</v>
      </c>
      <c r="G191" s="1" t="e">
        <f>-ize</f>
        <v>#NAME?</v>
      </c>
      <c r="I191" s="1" t="s">
        <v>1628</v>
      </c>
      <c r="J191" s="1" t="s">
        <v>1629</v>
      </c>
      <c r="K191" s="1" t="s">
        <v>1630</v>
      </c>
      <c r="L191" s="1" t="s">
        <v>1631</v>
      </c>
      <c r="M191" s="1" t="s">
        <v>1632</v>
      </c>
      <c r="N191" s="1" t="s">
        <v>1633</v>
      </c>
      <c r="O191" s="1" t="s">
        <v>1634</v>
      </c>
    </row>
    <row r="192" s="1" customFormat="1" spans="1:15">
      <c r="A192" s="1" t="s">
        <v>15</v>
      </c>
      <c r="B192" s="1" t="s">
        <v>1635</v>
      </c>
      <c r="C192" s="1" t="s">
        <v>17</v>
      </c>
      <c r="F192" s="1" t="s">
        <v>1594</v>
      </c>
      <c r="G192" s="1" t="e">
        <f>-ity</f>
        <v>#NAME?</v>
      </c>
      <c r="I192" s="1" t="s">
        <v>1636</v>
      </c>
      <c r="J192" s="1" t="s">
        <v>1637</v>
      </c>
      <c r="K192" s="1" t="s">
        <v>1638</v>
      </c>
      <c r="L192" s="1" t="s">
        <v>1639</v>
      </c>
      <c r="M192" s="1" t="s">
        <v>1640</v>
      </c>
      <c r="N192" s="1" t="s">
        <v>1641</v>
      </c>
      <c r="O192" s="1" t="s">
        <v>1642</v>
      </c>
    </row>
    <row r="193" s="1" customFormat="1" spans="1:15">
      <c r="A193" s="1" t="s">
        <v>15</v>
      </c>
      <c r="B193" s="1" t="s">
        <v>1643</v>
      </c>
      <c r="C193" s="1" t="s">
        <v>28</v>
      </c>
      <c r="D193" s="1" t="s">
        <v>1644</v>
      </c>
      <c r="F193" s="1" t="s">
        <v>1594</v>
      </c>
      <c r="I193" s="1" t="s">
        <v>1645</v>
      </c>
      <c r="J193" s="1" t="s">
        <v>1646</v>
      </c>
      <c r="K193" s="1" t="s">
        <v>1647</v>
      </c>
      <c r="L193" s="1" t="s">
        <v>1648</v>
      </c>
      <c r="M193" s="1" t="s">
        <v>1649</v>
      </c>
      <c r="N193" s="1" t="s">
        <v>1650</v>
      </c>
      <c r="O193" s="1" t="s">
        <v>1651</v>
      </c>
    </row>
    <row r="194" s="1" customFormat="1" spans="1:15">
      <c r="A194" s="1" t="s">
        <v>15</v>
      </c>
      <c r="B194" s="1" t="s">
        <v>1652</v>
      </c>
      <c r="C194" s="1" t="s">
        <v>17</v>
      </c>
      <c r="D194" s="1" t="s">
        <v>127</v>
      </c>
      <c r="F194" s="1" t="s">
        <v>1594</v>
      </c>
      <c r="G194" s="1" t="e">
        <f>-ity</f>
        <v>#NAME?</v>
      </c>
      <c r="I194" s="1" t="s">
        <v>1653</v>
      </c>
      <c r="J194" s="1" t="s">
        <v>1654</v>
      </c>
      <c r="K194" s="1" t="s">
        <v>1655</v>
      </c>
      <c r="L194" s="1" t="s">
        <v>1656</v>
      </c>
      <c r="M194" s="1" t="s">
        <v>1657</v>
      </c>
      <c r="N194" s="1" t="s">
        <v>1658</v>
      </c>
      <c r="O194" s="1" t="s">
        <v>1659</v>
      </c>
    </row>
    <row r="195" s="1" customFormat="1" spans="1:15">
      <c r="A195" s="1" t="s">
        <v>15</v>
      </c>
      <c r="B195" s="1" t="s">
        <v>1660</v>
      </c>
      <c r="C195" s="1" t="s">
        <v>28</v>
      </c>
      <c r="D195" s="1" t="s">
        <v>1644</v>
      </c>
      <c r="F195" s="1" t="s">
        <v>1594</v>
      </c>
      <c r="G195" s="1" t="e">
        <f>-iz</f>
        <v>#NAME?</v>
      </c>
      <c r="H195" s="1" t="e">
        <f>-ed</f>
        <v>#NAME?</v>
      </c>
      <c r="I195" s="1" t="s">
        <v>1661</v>
      </c>
      <c r="J195" s="1" t="s">
        <v>1662</v>
      </c>
      <c r="K195" s="1" t="s">
        <v>1663</v>
      </c>
      <c r="L195" s="1" t="s">
        <v>1664</v>
      </c>
      <c r="M195" s="1" t="s">
        <v>1665</v>
      </c>
      <c r="N195" s="1" t="s">
        <v>1666</v>
      </c>
      <c r="O195" s="1" t="s">
        <v>1667</v>
      </c>
    </row>
    <row r="196" s="1" customFormat="1" spans="1:15">
      <c r="A196" s="1" t="s">
        <v>15</v>
      </c>
      <c r="B196" s="1" t="s">
        <v>1668</v>
      </c>
      <c r="C196" s="1" t="s">
        <v>17</v>
      </c>
      <c r="F196" s="1" t="s">
        <v>1603</v>
      </c>
      <c r="G196" s="1" t="e">
        <f>-ic</f>
        <v>#NAME?</v>
      </c>
      <c r="H196" s="1" t="e">
        <f>-s</f>
        <v>#NAME?</v>
      </c>
      <c r="I196" s="1" t="s">
        <v>1669</v>
      </c>
      <c r="J196" s="1" t="s">
        <v>1670</v>
      </c>
      <c r="K196" s="1" t="s">
        <v>1671</v>
      </c>
      <c r="L196" s="1" t="s">
        <v>1672</v>
      </c>
      <c r="M196" s="1" t="s">
        <v>1673</v>
      </c>
      <c r="N196" s="1" t="s">
        <v>1674</v>
      </c>
      <c r="O196" s="1" t="s">
        <v>1675</v>
      </c>
    </row>
    <row r="197" s="1" customFormat="1" spans="1:15">
      <c r="A197" s="1" t="s">
        <v>15</v>
      </c>
      <c r="B197" s="1" t="s">
        <v>546</v>
      </c>
      <c r="C197" s="1" t="s">
        <v>547</v>
      </c>
      <c r="F197" s="1" t="s">
        <v>546</v>
      </c>
      <c r="I197" s="1" t="s">
        <v>1676</v>
      </c>
      <c r="J197" s="1" t="s">
        <v>549</v>
      </c>
      <c r="K197" s="1" t="s">
        <v>550</v>
      </c>
      <c r="L197" s="1" t="s">
        <v>1677</v>
      </c>
      <c r="M197" s="1" t="s">
        <v>1678</v>
      </c>
      <c r="N197" s="1" t="s">
        <v>1679</v>
      </c>
      <c r="O197" s="1" t="s">
        <v>1680</v>
      </c>
    </row>
    <row r="198" s="1" customFormat="1" spans="1:15">
      <c r="A198" s="1" t="s">
        <v>15</v>
      </c>
      <c r="B198" s="1" t="s">
        <v>555</v>
      </c>
      <c r="C198" s="1" t="s">
        <v>126</v>
      </c>
      <c r="D198" s="1" t="s">
        <v>495</v>
      </c>
      <c r="F198" s="1" t="s">
        <v>546</v>
      </c>
      <c r="I198" s="1" t="s">
        <v>1681</v>
      </c>
      <c r="J198" s="1" t="s">
        <v>557</v>
      </c>
      <c r="K198" s="1" t="s">
        <v>558</v>
      </c>
      <c r="L198" s="1" t="s">
        <v>1682</v>
      </c>
      <c r="M198" s="1" t="s">
        <v>1683</v>
      </c>
      <c r="N198" s="1" t="s">
        <v>1684</v>
      </c>
      <c r="O198" s="1" t="s">
        <v>1685</v>
      </c>
    </row>
    <row r="199" s="1" customFormat="1" spans="1:15">
      <c r="A199" s="1" t="s">
        <v>15</v>
      </c>
      <c r="B199" s="1" t="s">
        <v>563</v>
      </c>
      <c r="C199" s="1" t="s">
        <v>126</v>
      </c>
      <c r="D199" s="1" t="s">
        <v>289</v>
      </c>
      <c r="F199" s="1" t="s">
        <v>546</v>
      </c>
      <c r="I199" s="1" t="s">
        <v>1686</v>
      </c>
      <c r="J199" s="1" t="s">
        <v>1687</v>
      </c>
      <c r="K199" s="1" t="s">
        <v>566</v>
      </c>
      <c r="L199" s="1" t="s">
        <v>1688</v>
      </c>
      <c r="M199" s="1" t="s">
        <v>1689</v>
      </c>
      <c r="N199" s="1" t="s">
        <v>1690</v>
      </c>
      <c r="O199" s="1" t="s">
        <v>1691</v>
      </c>
    </row>
    <row r="200" s="1" customFormat="1" spans="1:15">
      <c r="A200" s="1" t="s">
        <v>15</v>
      </c>
      <c r="B200" s="1" t="s">
        <v>571</v>
      </c>
      <c r="C200" s="1" t="s">
        <v>547</v>
      </c>
      <c r="D200" s="1" t="s">
        <v>572</v>
      </c>
      <c r="F200" s="1" t="s">
        <v>546</v>
      </c>
      <c r="I200" s="1" t="s">
        <v>1692</v>
      </c>
      <c r="J200" s="1" t="s">
        <v>1693</v>
      </c>
      <c r="K200" s="1" t="s">
        <v>575</v>
      </c>
      <c r="L200" s="1" t="s">
        <v>1694</v>
      </c>
      <c r="M200" s="1" t="s">
        <v>1695</v>
      </c>
      <c r="N200" s="1" t="s">
        <v>1696</v>
      </c>
      <c r="O200" s="1" t="s">
        <v>1697</v>
      </c>
    </row>
    <row r="201" s="1" customFormat="1" spans="1:15">
      <c r="A201" s="1" t="s">
        <v>15</v>
      </c>
      <c r="B201" s="1" t="s">
        <v>580</v>
      </c>
      <c r="C201" s="1" t="s">
        <v>126</v>
      </c>
      <c r="D201" s="1" t="s">
        <v>581</v>
      </c>
      <c r="F201" s="1" t="s">
        <v>546</v>
      </c>
      <c r="I201" s="1" t="s">
        <v>1698</v>
      </c>
      <c r="J201" s="1" t="s">
        <v>1699</v>
      </c>
      <c r="K201" s="1" t="s">
        <v>584</v>
      </c>
      <c r="L201" s="1" t="s">
        <v>1700</v>
      </c>
      <c r="M201" s="1" t="s">
        <v>1701</v>
      </c>
      <c r="N201" s="1" t="s">
        <v>1702</v>
      </c>
      <c r="O201" s="1" t="s">
        <v>1703</v>
      </c>
    </row>
    <row r="202" s="1" customFormat="1" spans="1:15">
      <c r="A202" s="1" t="s">
        <v>15</v>
      </c>
      <c r="B202" s="1" t="s">
        <v>598</v>
      </c>
      <c r="C202" s="1" t="s">
        <v>197</v>
      </c>
      <c r="F202" s="1" t="s">
        <v>599</v>
      </c>
      <c r="G202" s="1" t="e">
        <f>-_xleta.or</f>
        <v>#VALUE!</v>
      </c>
      <c r="I202" s="1" t="s">
        <v>1704</v>
      </c>
      <c r="J202" s="1" t="s">
        <v>1705</v>
      </c>
      <c r="K202" s="1" t="s">
        <v>602</v>
      </c>
      <c r="L202" s="1" t="s">
        <v>1706</v>
      </c>
      <c r="M202" s="1" t="s">
        <v>1707</v>
      </c>
      <c r="N202" s="1" t="s">
        <v>1708</v>
      </c>
      <c r="O202" s="1" t="s">
        <v>1709</v>
      </c>
    </row>
    <row r="203" s="1" customFormat="1" spans="1:15">
      <c r="A203" s="1" t="s">
        <v>15</v>
      </c>
      <c r="B203" s="1" t="s">
        <v>589</v>
      </c>
      <c r="C203" s="1" t="s">
        <v>126</v>
      </c>
      <c r="D203" s="1" t="s">
        <v>590</v>
      </c>
      <c r="F203" s="1" t="s">
        <v>546</v>
      </c>
      <c r="I203" s="1" t="s">
        <v>1710</v>
      </c>
      <c r="J203" s="1" t="s">
        <v>592</v>
      </c>
      <c r="K203" s="1" t="s">
        <v>593</v>
      </c>
      <c r="L203" s="1" t="s">
        <v>1711</v>
      </c>
      <c r="M203" s="1" t="s">
        <v>1712</v>
      </c>
      <c r="N203" s="1" t="s">
        <v>1713</v>
      </c>
      <c r="O203" s="1" t="s">
        <v>1714</v>
      </c>
    </row>
    <row r="204" s="1" customFormat="1" spans="1:15">
      <c r="A204" s="1" t="s">
        <v>15</v>
      </c>
      <c r="B204" s="1" t="s">
        <v>623</v>
      </c>
      <c r="C204" s="1" t="s">
        <v>126</v>
      </c>
      <c r="D204" s="1" t="s">
        <v>458</v>
      </c>
      <c r="F204" s="1" t="s">
        <v>546</v>
      </c>
      <c r="I204" s="1" t="s">
        <v>1715</v>
      </c>
      <c r="J204" s="1" t="s">
        <v>1716</v>
      </c>
      <c r="K204" s="1" t="s">
        <v>626</v>
      </c>
      <c r="L204" s="1" t="s">
        <v>1717</v>
      </c>
      <c r="M204" s="1" t="s">
        <v>1718</v>
      </c>
      <c r="N204" s="1" t="s">
        <v>1719</v>
      </c>
      <c r="O204" s="1" t="s">
        <v>1720</v>
      </c>
    </row>
    <row r="205" s="1" customFormat="1" spans="1:15">
      <c r="A205" s="1" t="s">
        <v>15</v>
      </c>
      <c r="B205" s="1" t="s">
        <v>639</v>
      </c>
      <c r="C205" s="1" t="s">
        <v>17</v>
      </c>
      <c r="D205" s="1" t="s">
        <v>289</v>
      </c>
      <c r="F205" s="1" t="s">
        <v>599</v>
      </c>
      <c r="G205" s="1" t="e">
        <f>-ation</f>
        <v>#NAME?</v>
      </c>
      <c r="I205" s="1" t="s">
        <v>1721</v>
      </c>
      <c r="J205" s="1" t="s">
        <v>1722</v>
      </c>
      <c r="K205" s="1" t="s">
        <v>642</v>
      </c>
      <c r="L205" s="1" t="s">
        <v>1723</v>
      </c>
      <c r="M205" s="1" t="s">
        <v>1724</v>
      </c>
      <c r="N205" s="1" t="s">
        <v>1725</v>
      </c>
      <c r="O205" s="1" t="s">
        <v>1726</v>
      </c>
    </row>
    <row r="206" s="1" customFormat="1" spans="1:15">
      <c r="A206" s="1" t="s">
        <v>15</v>
      </c>
      <c r="B206" s="1" t="s">
        <v>607</v>
      </c>
      <c r="C206" s="1" t="s">
        <v>17</v>
      </c>
      <c r="D206" s="1" t="s">
        <v>495</v>
      </c>
      <c r="F206" s="1" t="s">
        <v>599</v>
      </c>
      <c r="G206" s="1" t="e">
        <f>-ation</f>
        <v>#NAME?</v>
      </c>
      <c r="I206" s="1" t="s">
        <v>1727</v>
      </c>
      <c r="J206" s="1" t="s">
        <v>1728</v>
      </c>
      <c r="K206" s="1" t="s">
        <v>610</v>
      </c>
      <c r="L206" s="1" t="s">
        <v>1729</v>
      </c>
      <c r="M206" s="1" t="s">
        <v>1730</v>
      </c>
      <c r="N206" s="1" t="s">
        <v>1731</v>
      </c>
      <c r="O206" s="1" t="s">
        <v>1732</v>
      </c>
    </row>
    <row r="207" s="1" customFormat="1" spans="1:15">
      <c r="A207" s="1" t="s">
        <v>15</v>
      </c>
      <c r="B207" s="1" t="s">
        <v>1733</v>
      </c>
      <c r="C207" s="1" t="s">
        <v>28</v>
      </c>
      <c r="F207" s="1" t="s">
        <v>1734</v>
      </c>
      <c r="G207" s="1" t="e">
        <f>-ain</f>
        <v>#NAME?</v>
      </c>
      <c r="I207" s="1" t="s">
        <v>1735</v>
      </c>
      <c r="J207" s="1" t="s">
        <v>1736</v>
      </c>
      <c r="K207" s="1" t="s">
        <v>1737</v>
      </c>
      <c r="L207" s="1" t="s">
        <v>1738</v>
      </c>
      <c r="M207" s="1" t="s">
        <v>1739</v>
      </c>
      <c r="N207" s="1" t="s">
        <v>1740</v>
      </c>
      <c r="O207" s="1" t="s">
        <v>1741</v>
      </c>
    </row>
    <row r="208" s="1" customFormat="1" spans="1:15">
      <c r="A208" s="1" t="s">
        <v>15</v>
      </c>
      <c r="B208" s="1" t="s">
        <v>1742</v>
      </c>
      <c r="C208" s="1" t="s">
        <v>547</v>
      </c>
      <c r="D208" s="1" t="s">
        <v>478</v>
      </c>
      <c r="F208" s="1" t="s">
        <v>1743</v>
      </c>
      <c r="I208" s="1" t="s">
        <v>1744</v>
      </c>
      <c r="J208" s="1" t="s">
        <v>1745</v>
      </c>
      <c r="K208" s="1" t="s">
        <v>1746</v>
      </c>
      <c r="L208" s="1" t="s">
        <v>1747</v>
      </c>
      <c r="M208" s="1" t="s">
        <v>1748</v>
      </c>
      <c r="N208" s="1" t="s">
        <v>1749</v>
      </c>
      <c r="O208" s="1" t="s">
        <v>1750</v>
      </c>
    </row>
    <row r="209" s="1" customFormat="1" spans="1:15">
      <c r="A209" s="1" t="s">
        <v>15</v>
      </c>
      <c r="B209" s="1" t="s">
        <v>1751</v>
      </c>
      <c r="C209" s="1" t="s">
        <v>126</v>
      </c>
      <c r="D209" s="1" t="s">
        <v>590</v>
      </c>
      <c r="F209" s="1" t="s">
        <v>1743</v>
      </c>
      <c r="I209" s="1" t="s">
        <v>1752</v>
      </c>
      <c r="J209" s="1" t="s">
        <v>1753</v>
      </c>
      <c r="K209" s="1" t="s">
        <v>1754</v>
      </c>
      <c r="L209" s="1" t="s">
        <v>1755</v>
      </c>
      <c r="M209" s="1" t="s">
        <v>1756</v>
      </c>
      <c r="N209" s="1" t="s">
        <v>1757</v>
      </c>
      <c r="O209" s="1" t="s">
        <v>1758</v>
      </c>
    </row>
    <row r="210" s="1" customFormat="1" spans="1:15">
      <c r="A210" s="1" t="s">
        <v>15</v>
      </c>
      <c r="B210" s="1" t="s">
        <v>1759</v>
      </c>
      <c r="C210" s="1" t="s">
        <v>17</v>
      </c>
      <c r="F210" s="1" t="s">
        <v>1734</v>
      </c>
      <c r="G210" s="1" t="e">
        <f>-ific</f>
        <v>#NAME?</v>
      </c>
      <c r="H210" s="1" t="e">
        <f>-ate</f>
        <v>#NAME?</v>
      </c>
      <c r="I210" s="1" t="s">
        <v>1760</v>
      </c>
      <c r="J210" s="1" t="s">
        <v>1761</v>
      </c>
      <c r="K210" s="1" t="s">
        <v>1762</v>
      </c>
      <c r="L210" s="1" t="s">
        <v>1763</v>
      </c>
      <c r="M210" s="1" t="s">
        <v>1764</v>
      </c>
      <c r="N210" s="1" t="s">
        <v>1765</v>
      </c>
      <c r="O210" s="1" t="s">
        <v>1766</v>
      </c>
    </row>
    <row r="211" s="1" customFormat="1" spans="1:15">
      <c r="A211" s="1" t="s">
        <v>15</v>
      </c>
      <c r="B211" s="1" t="s">
        <v>1767</v>
      </c>
      <c r="C211" s="1" t="s">
        <v>126</v>
      </c>
      <c r="F211" s="1" t="s">
        <v>1734</v>
      </c>
      <c r="G211" s="1" t="e">
        <f>-ify</f>
        <v>#NAME?</v>
      </c>
      <c r="I211" s="1" t="s">
        <v>1768</v>
      </c>
      <c r="J211" s="1" t="s">
        <v>1769</v>
      </c>
      <c r="K211" s="1" t="s">
        <v>1770</v>
      </c>
      <c r="L211" s="1" t="s">
        <v>1771</v>
      </c>
      <c r="M211" s="1" t="s">
        <v>1772</v>
      </c>
      <c r="N211" s="1" t="s">
        <v>1773</v>
      </c>
      <c r="O211" s="1" t="s">
        <v>1774</v>
      </c>
    </row>
    <row r="212" s="1" customFormat="1" spans="1:15">
      <c r="A212" s="1" t="s">
        <v>15</v>
      </c>
      <c r="B212" s="1" t="s">
        <v>1775</v>
      </c>
      <c r="C212" s="1" t="s">
        <v>17</v>
      </c>
      <c r="D212" s="1" t="s">
        <v>1644</v>
      </c>
      <c r="F212" s="1" t="s">
        <v>1734</v>
      </c>
      <c r="G212" s="1" t="e">
        <f>-ain</f>
        <v>#NAME?</v>
      </c>
      <c r="H212" s="1" t="e">
        <f>-ty</f>
        <v>#NAME?</v>
      </c>
      <c r="I212" s="1" t="s">
        <v>1776</v>
      </c>
      <c r="J212" s="1" t="s">
        <v>1777</v>
      </c>
      <c r="K212" s="1" t="s">
        <v>1778</v>
      </c>
      <c r="L212" s="1" t="s">
        <v>1779</v>
      </c>
      <c r="M212" s="1" t="s">
        <v>1780</v>
      </c>
      <c r="N212" s="1" t="s">
        <v>1781</v>
      </c>
      <c r="O212" s="1" t="s">
        <v>1782</v>
      </c>
    </row>
    <row r="213" s="1" customFormat="1" spans="1:15">
      <c r="A213" s="1" t="s">
        <v>15</v>
      </c>
      <c r="B213" s="1" t="s">
        <v>1783</v>
      </c>
      <c r="C213" s="1" t="s">
        <v>126</v>
      </c>
      <c r="D213" s="1" t="s">
        <v>1784</v>
      </c>
      <c r="F213" s="1" t="s">
        <v>1734</v>
      </c>
      <c r="G213" s="1" t="e">
        <f>-ain</f>
        <v>#NAME?</v>
      </c>
      <c r="I213" s="1" t="s">
        <v>1785</v>
      </c>
      <c r="J213" s="1" t="s">
        <v>1786</v>
      </c>
      <c r="K213" s="1" t="s">
        <v>1787</v>
      </c>
      <c r="L213" s="1" t="s">
        <v>1788</v>
      </c>
      <c r="M213" s="1" t="s">
        <v>1789</v>
      </c>
      <c r="N213" s="1" t="s">
        <v>1790</v>
      </c>
      <c r="O213" s="1" t="s">
        <v>1791</v>
      </c>
    </row>
    <row r="214" s="1" customFormat="1" spans="1:15">
      <c r="A214" s="1" t="s">
        <v>15</v>
      </c>
      <c r="B214" s="1" t="s">
        <v>1792</v>
      </c>
      <c r="C214" s="1" t="s">
        <v>17</v>
      </c>
      <c r="D214" s="1" t="s">
        <v>478</v>
      </c>
      <c r="F214" s="1" t="s">
        <v>1734</v>
      </c>
      <c r="I214" s="1" t="s">
        <v>1793</v>
      </c>
      <c r="J214" s="1" t="s">
        <v>1794</v>
      </c>
      <c r="K214" s="1" t="s">
        <v>1795</v>
      </c>
      <c r="L214" s="1" t="s">
        <v>1796</v>
      </c>
      <c r="M214" s="1" t="s">
        <v>1797</v>
      </c>
      <c r="N214" s="1" t="s">
        <v>1798</v>
      </c>
      <c r="O214" s="1" t="s">
        <v>1799</v>
      </c>
    </row>
    <row r="215" s="1" customFormat="1" spans="1:15">
      <c r="A215" s="1" t="s">
        <v>15</v>
      </c>
      <c r="B215" s="1" t="s">
        <v>1800</v>
      </c>
      <c r="C215" s="1" t="s">
        <v>126</v>
      </c>
      <c r="D215" s="1" t="s">
        <v>590</v>
      </c>
      <c r="F215" s="1" t="s">
        <v>478</v>
      </c>
      <c r="G215" s="1" t="s">
        <v>1734</v>
      </c>
      <c r="I215" s="1" t="s">
        <v>1801</v>
      </c>
      <c r="J215" s="1" t="s">
        <v>1802</v>
      </c>
      <c r="K215" s="1" t="s">
        <v>1803</v>
      </c>
      <c r="L215" s="1" t="s">
        <v>1804</v>
      </c>
      <c r="M215" s="1" t="s">
        <v>1805</v>
      </c>
      <c r="N215" s="1" t="s">
        <v>1806</v>
      </c>
      <c r="O215" s="1" t="s">
        <v>1807</v>
      </c>
    </row>
    <row r="216" s="1" customFormat="1" spans="1:15">
      <c r="A216" s="1" t="s">
        <v>15</v>
      </c>
      <c r="B216" s="1" t="s">
        <v>1808</v>
      </c>
      <c r="C216" s="1" t="s">
        <v>28</v>
      </c>
      <c r="D216" s="1" t="s">
        <v>478</v>
      </c>
      <c r="F216" s="1" t="s">
        <v>1743</v>
      </c>
      <c r="G216" s="1" t="e">
        <f>-ed</f>
        <v>#NAME?</v>
      </c>
      <c r="I216" s="1" t="s">
        <v>1809</v>
      </c>
      <c r="J216" s="1" t="s">
        <v>1810</v>
      </c>
      <c r="K216" s="1" t="s">
        <v>1811</v>
      </c>
      <c r="L216" s="1" t="s">
        <v>1812</v>
      </c>
      <c r="M216" s="1" t="s">
        <v>1813</v>
      </c>
      <c r="N216" s="1" t="s">
        <v>1814</v>
      </c>
      <c r="O216" s="1" t="s">
        <v>1815</v>
      </c>
    </row>
    <row r="217" s="1" customFormat="1" spans="1:15">
      <c r="A217" s="1" t="s">
        <v>15</v>
      </c>
      <c r="B217" s="1" t="s">
        <v>1816</v>
      </c>
      <c r="C217" s="1" t="s">
        <v>813</v>
      </c>
      <c r="D217" s="1" t="s">
        <v>1817</v>
      </c>
      <c r="F217" s="1" t="s">
        <v>1818</v>
      </c>
      <c r="G217" s="1" t="e">
        <f>-e</f>
        <v>#NAME?</v>
      </c>
      <c r="I217" s="1" t="s">
        <v>1819</v>
      </c>
      <c r="J217" s="1" t="s">
        <v>1820</v>
      </c>
      <c r="K217" s="1" t="s">
        <v>1821</v>
      </c>
      <c r="L217" s="1" t="s">
        <v>1822</v>
      </c>
      <c r="M217" s="1" t="s">
        <v>1823</v>
      </c>
      <c r="N217" s="1" t="s">
        <v>1824</v>
      </c>
      <c r="O217" s="1" t="s">
        <v>1825</v>
      </c>
    </row>
    <row r="218" s="1" customFormat="1" spans="1:15">
      <c r="A218" s="1" t="s">
        <v>15</v>
      </c>
      <c r="B218" s="1" t="s">
        <v>1826</v>
      </c>
      <c r="C218" s="1" t="s">
        <v>28</v>
      </c>
      <c r="F218" s="1" t="s">
        <v>1818</v>
      </c>
      <c r="G218" s="1" t="e">
        <f>-atic</f>
        <v>#NAME?</v>
      </c>
      <c r="I218" s="1" t="s">
        <v>1827</v>
      </c>
      <c r="J218" s="1" t="s">
        <v>1828</v>
      </c>
      <c r="K218" s="1" t="s">
        <v>1829</v>
      </c>
      <c r="L218" s="1" t="s">
        <v>1830</v>
      </c>
      <c r="M218" s="1" t="s">
        <v>1831</v>
      </c>
      <c r="N218" s="1" t="s">
        <v>1832</v>
      </c>
      <c r="O218" s="1" t="s">
        <v>1833</v>
      </c>
    </row>
    <row r="219" s="1" customFormat="1" spans="1:15">
      <c r="A219" s="1" t="s">
        <v>15</v>
      </c>
      <c r="B219" s="1" t="s">
        <v>1834</v>
      </c>
      <c r="C219" s="1" t="s">
        <v>17</v>
      </c>
      <c r="F219" s="1" t="s">
        <v>1835</v>
      </c>
      <c r="G219" s="1" t="e">
        <f>-some</f>
        <v>#NAME?</v>
      </c>
      <c r="I219" s="1" t="s">
        <v>1836</v>
      </c>
      <c r="J219" s="1" t="s">
        <v>1837</v>
      </c>
      <c r="K219" s="1" t="s">
        <v>1838</v>
      </c>
      <c r="L219" s="1" t="s">
        <v>1839</v>
      </c>
      <c r="M219" s="1" t="s">
        <v>1840</v>
      </c>
      <c r="N219" s="1" t="s">
        <v>1841</v>
      </c>
      <c r="O219" s="1" t="s">
        <v>1842</v>
      </c>
    </row>
    <row r="220" s="1" customFormat="1" spans="1:15">
      <c r="A220" s="1" t="s">
        <v>15</v>
      </c>
      <c r="B220" s="1" t="s">
        <v>1843</v>
      </c>
      <c r="C220" s="1" t="s">
        <v>813</v>
      </c>
      <c r="D220" s="1" t="s">
        <v>1844</v>
      </c>
      <c r="F220" s="1" t="s">
        <v>1818</v>
      </c>
      <c r="G220" s="1" t="e">
        <f>-e</f>
        <v>#NAME?</v>
      </c>
      <c r="I220" s="1" t="s">
        <v>1845</v>
      </c>
      <c r="J220" s="1" t="s">
        <v>1846</v>
      </c>
      <c r="K220" s="1" t="s">
        <v>1847</v>
      </c>
      <c r="L220" s="1" t="s">
        <v>1848</v>
      </c>
      <c r="M220" s="1" t="s">
        <v>1849</v>
      </c>
      <c r="N220" s="1" t="s">
        <v>1850</v>
      </c>
      <c r="O220" s="1" t="s">
        <v>1851</v>
      </c>
    </row>
    <row r="221" s="1" customFormat="1" spans="1:15">
      <c r="A221" s="1" t="s">
        <v>15</v>
      </c>
      <c r="B221" s="1" t="s">
        <v>1852</v>
      </c>
      <c r="C221" s="1" t="s">
        <v>17</v>
      </c>
      <c r="F221" s="1" t="s">
        <v>1818</v>
      </c>
      <c r="G221" s="1" t="e">
        <f>-ium</f>
        <v>#NAME?</v>
      </c>
      <c r="I221" s="1" t="s">
        <v>1853</v>
      </c>
      <c r="J221" s="1" t="s">
        <v>1854</v>
      </c>
      <c r="K221" s="1" t="s">
        <v>1855</v>
      </c>
      <c r="L221" s="1" t="s">
        <v>1856</v>
      </c>
      <c r="M221" s="1" t="s">
        <v>1857</v>
      </c>
      <c r="N221" s="1" t="s">
        <v>1858</v>
      </c>
      <c r="O221" s="1" t="s">
        <v>1859</v>
      </c>
    </row>
    <row r="222" s="1" customFormat="1" spans="1:15">
      <c r="A222" s="1" t="s">
        <v>15</v>
      </c>
      <c r="B222" s="1" t="s">
        <v>1860</v>
      </c>
      <c r="C222" s="1" t="s">
        <v>28</v>
      </c>
      <c r="D222" s="1" t="s">
        <v>1861</v>
      </c>
      <c r="F222" s="1" t="s">
        <v>1818</v>
      </c>
      <c r="G222" s="1" t="e">
        <f>-atic</f>
        <v>#NAME?</v>
      </c>
      <c r="I222" s="1" t="s">
        <v>1862</v>
      </c>
      <c r="J222" s="1" t="s">
        <v>1863</v>
      </c>
      <c r="K222" s="1" t="s">
        <v>1864</v>
      </c>
      <c r="L222" s="1" t="s">
        <v>1865</v>
      </c>
      <c r="M222" s="1" t="s">
        <v>1866</v>
      </c>
      <c r="N222" s="1" t="s">
        <v>1867</v>
      </c>
      <c r="O222" s="1" t="s">
        <v>1868</v>
      </c>
    </row>
    <row r="223" s="1" customFormat="1" spans="1:15">
      <c r="A223" s="1" t="s">
        <v>15</v>
      </c>
      <c r="B223" s="1" t="s">
        <v>1869</v>
      </c>
      <c r="C223" s="1" t="s">
        <v>17</v>
      </c>
      <c r="F223" s="1" t="s">
        <v>1870</v>
      </c>
      <c r="G223" s="1" t="e">
        <f>-graphy</f>
        <v>#NAME?</v>
      </c>
      <c r="I223" s="1" t="s">
        <v>1871</v>
      </c>
      <c r="J223" s="1" t="s">
        <v>1872</v>
      </c>
      <c r="K223" s="1" t="s">
        <v>1873</v>
      </c>
      <c r="L223" s="1" t="s">
        <v>1874</v>
      </c>
      <c r="M223" s="1" t="s">
        <v>1875</v>
      </c>
      <c r="N223" s="1" t="s">
        <v>1876</v>
      </c>
      <c r="O223" s="1" t="s">
        <v>1877</v>
      </c>
    </row>
    <row r="224" s="1" customFormat="1" spans="1:15">
      <c r="A224" s="1" t="s">
        <v>15</v>
      </c>
      <c r="B224" s="1" t="s">
        <v>1878</v>
      </c>
      <c r="C224" s="1" t="s">
        <v>28</v>
      </c>
      <c r="D224" s="1" t="s">
        <v>416</v>
      </c>
      <c r="F224" s="1" t="s">
        <v>1818</v>
      </c>
      <c r="G224" s="1" t="e">
        <f>-atic</f>
        <v>#NAME?</v>
      </c>
      <c r="I224" s="1" t="s">
        <v>1879</v>
      </c>
      <c r="J224" s="1" t="s">
        <v>1880</v>
      </c>
      <c r="K224" s="1" t="s">
        <v>1881</v>
      </c>
      <c r="L224" s="1" t="s">
        <v>1882</v>
      </c>
      <c r="M224" s="1" t="s">
        <v>1883</v>
      </c>
      <c r="N224" s="1" t="s">
        <v>1884</v>
      </c>
      <c r="O224" s="1" t="s">
        <v>1885</v>
      </c>
    </row>
    <row r="225" s="1" customFormat="1" spans="1:15">
      <c r="A225" s="1" t="s">
        <v>15</v>
      </c>
      <c r="B225" s="1" t="s">
        <v>1886</v>
      </c>
      <c r="C225" s="1" t="s">
        <v>28</v>
      </c>
      <c r="D225" s="1" t="s">
        <v>29</v>
      </c>
      <c r="F225" s="1" t="s">
        <v>1818</v>
      </c>
      <c r="G225" s="1" t="e">
        <f>-ic</f>
        <v>#NAME?</v>
      </c>
      <c r="I225" s="1" t="s">
        <v>1887</v>
      </c>
      <c r="J225" s="1" t="s">
        <v>1888</v>
      </c>
      <c r="K225" s="1" t="s">
        <v>1889</v>
      </c>
      <c r="L225" s="1" t="s">
        <v>1890</v>
      </c>
      <c r="M225" s="1" t="s">
        <v>1891</v>
      </c>
      <c r="N225" s="1" t="s">
        <v>1892</v>
      </c>
      <c r="O225" s="1" t="s">
        <v>1893</v>
      </c>
    </row>
    <row r="226" s="1" customFormat="1" spans="1:15">
      <c r="A226" s="1" t="s">
        <v>15</v>
      </c>
      <c r="B226" s="1" t="s">
        <v>1894</v>
      </c>
      <c r="C226" s="1" t="s">
        <v>28</v>
      </c>
      <c r="F226" s="1" t="s">
        <v>1818</v>
      </c>
      <c r="G226" s="1" t="s">
        <v>1895</v>
      </c>
      <c r="H226" s="1" t="e">
        <f>-genic</f>
        <v>#NAME?</v>
      </c>
      <c r="I226" s="1" t="s">
        <v>1896</v>
      </c>
      <c r="J226" s="1" t="s">
        <v>1897</v>
      </c>
      <c r="K226" s="1" t="s">
        <v>1898</v>
      </c>
      <c r="L226" s="1" t="s">
        <v>1899</v>
      </c>
      <c r="M226" s="1" t="s">
        <v>1900</v>
      </c>
      <c r="N226" s="1" t="s">
        <v>1901</v>
      </c>
      <c r="O226" s="1" t="s">
        <v>1902</v>
      </c>
    </row>
    <row r="227" s="1" customFormat="1" spans="1:15">
      <c r="A227" s="1" t="s">
        <v>15</v>
      </c>
      <c r="B227" s="1" t="s">
        <v>1903</v>
      </c>
      <c r="C227" s="1" t="s">
        <v>28</v>
      </c>
      <c r="F227" s="1" t="s">
        <v>1904</v>
      </c>
      <c r="G227" s="1" t="e">
        <f>-ic</f>
        <v>#NAME?</v>
      </c>
      <c r="I227" s="1" t="s">
        <v>1905</v>
      </c>
      <c r="J227" s="1" t="s">
        <v>1906</v>
      </c>
      <c r="K227" s="1" t="s">
        <v>1907</v>
      </c>
      <c r="L227" s="1" t="s">
        <v>1908</v>
      </c>
      <c r="M227" s="1" t="s">
        <v>1909</v>
      </c>
      <c r="N227" s="1" t="s">
        <v>1910</v>
      </c>
      <c r="O227" s="1" t="s">
        <v>1911</v>
      </c>
    </row>
    <row r="228" s="1" customFormat="1" spans="1:15">
      <c r="A228" s="1" t="s">
        <v>15</v>
      </c>
      <c r="B228" s="1" t="s">
        <v>1912</v>
      </c>
      <c r="C228" s="1" t="s">
        <v>17</v>
      </c>
      <c r="F228" s="1" t="s">
        <v>1904</v>
      </c>
      <c r="G228" s="1" t="e">
        <f>-icle</f>
        <v>#NAME?</v>
      </c>
      <c r="I228" s="1" t="s">
        <v>1913</v>
      </c>
      <c r="J228" s="1" t="s">
        <v>1914</v>
      </c>
      <c r="K228" s="1" t="s">
        <v>1915</v>
      </c>
      <c r="L228" s="1" t="s">
        <v>1916</v>
      </c>
      <c r="M228" s="1" t="s">
        <v>1917</v>
      </c>
      <c r="N228" s="1" t="s">
        <v>1918</v>
      </c>
      <c r="O228" s="1" t="s">
        <v>1919</v>
      </c>
    </row>
    <row r="229" s="1" customFormat="1" spans="1:15">
      <c r="A229" s="1" t="s">
        <v>15</v>
      </c>
      <c r="B229" s="1" t="s">
        <v>1920</v>
      </c>
      <c r="C229" s="1" t="s">
        <v>126</v>
      </c>
      <c r="D229" s="1" t="s">
        <v>1921</v>
      </c>
      <c r="F229" s="1" t="s">
        <v>1904</v>
      </c>
      <c r="G229" s="1" t="e">
        <f>-ize</f>
        <v>#NAME?</v>
      </c>
      <c r="I229" s="1" t="s">
        <v>1922</v>
      </c>
      <c r="J229" s="1" t="s">
        <v>1923</v>
      </c>
      <c r="K229" s="1" t="s">
        <v>1924</v>
      </c>
      <c r="L229" s="1" t="s">
        <v>1925</v>
      </c>
      <c r="M229" s="1" t="s">
        <v>1926</v>
      </c>
      <c r="N229" s="1" t="s">
        <v>1927</v>
      </c>
      <c r="O229" s="1" t="s">
        <v>1928</v>
      </c>
    </row>
    <row r="230" s="1" customFormat="1" spans="1:15">
      <c r="A230" s="1" t="s">
        <v>15</v>
      </c>
      <c r="B230" s="1" t="s">
        <v>1929</v>
      </c>
      <c r="C230" s="1" t="s">
        <v>17</v>
      </c>
      <c r="F230" s="1" t="s">
        <v>1904</v>
      </c>
      <c r="G230" s="1" t="e">
        <f>-ology</f>
        <v>#NAME?</v>
      </c>
      <c r="I230" s="1" t="s">
        <v>1930</v>
      </c>
      <c r="J230" s="1" t="s">
        <v>1931</v>
      </c>
      <c r="K230" s="1" t="s">
        <v>1932</v>
      </c>
      <c r="L230" s="1" t="s">
        <v>1933</v>
      </c>
      <c r="M230" s="1" t="s">
        <v>1934</v>
      </c>
      <c r="N230" s="1" t="s">
        <v>1935</v>
      </c>
      <c r="O230" s="1" t="s">
        <v>1936</v>
      </c>
    </row>
    <row r="231" s="1" customFormat="1" spans="1:15">
      <c r="A231" s="1" t="s">
        <v>15</v>
      </c>
      <c r="B231" s="1" t="s">
        <v>1937</v>
      </c>
      <c r="C231" s="1" t="s">
        <v>17</v>
      </c>
      <c r="D231" s="1" t="s">
        <v>337</v>
      </c>
      <c r="F231" s="1" t="s">
        <v>1904</v>
      </c>
      <c r="G231" s="1" t="e">
        <f>-ism</f>
        <v>#NAME?</v>
      </c>
      <c r="I231" s="1" t="s">
        <v>1938</v>
      </c>
      <c r="J231" s="1" t="s">
        <v>1939</v>
      </c>
      <c r="K231" s="1" t="s">
        <v>1940</v>
      </c>
      <c r="L231" s="1" t="s">
        <v>1941</v>
      </c>
      <c r="M231" s="1" t="s">
        <v>1942</v>
      </c>
      <c r="N231" s="1" t="s">
        <v>1943</v>
      </c>
      <c r="O231" s="1" t="s">
        <v>1944</v>
      </c>
    </row>
    <row r="232" s="1" customFormat="1" spans="1:15">
      <c r="A232" s="1" t="s">
        <v>15</v>
      </c>
      <c r="B232" s="1" t="s">
        <v>1945</v>
      </c>
      <c r="C232" s="1" t="s">
        <v>17</v>
      </c>
      <c r="F232" s="1" t="s">
        <v>1904</v>
      </c>
      <c r="G232" s="1" t="e">
        <f>-meter</f>
        <v>#NAME?</v>
      </c>
      <c r="I232" s="1" t="s">
        <v>1946</v>
      </c>
      <c r="J232" s="1" t="s">
        <v>1947</v>
      </c>
      <c r="K232" s="1" t="s">
        <v>1948</v>
      </c>
      <c r="L232" s="1" t="s">
        <v>1949</v>
      </c>
      <c r="M232" s="1" t="s">
        <v>1950</v>
      </c>
      <c r="N232" s="1" t="s">
        <v>1951</v>
      </c>
      <c r="O232" s="1" t="s">
        <v>1952</v>
      </c>
    </row>
    <row r="233" s="1" customFormat="1" spans="1:15">
      <c r="A233" s="1" t="s">
        <v>15</v>
      </c>
      <c r="B233" s="1" t="s">
        <v>1953</v>
      </c>
      <c r="C233" s="1" t="s">
        <v>28</v>
      </c>
      <c r="D233" s="1" t="s">
        <v>1861</v>
      </c>
      <c r="E233" s="1" t="s">
        <v>1921</v>
      </c>
      <c r="F233" s="1" t="s">
        <v>1904</v>
      </c>
      <c r="G233" s="1" t="e">
        <f>-ous</f>
        <v>#NAME?</v>
      </c>
      <c r="I233" s="1" t="s">
        <v>1954</v>
      </c>
      <c r="J233" s="1" t="s">
        <v>1955</v>
      </c>
      <c r="K233" s="1" t="s">
        <v>1956</v>
      </c>
      <c r="L233" s="1" t="s">
        <v>1957</v>
      </c>
      <c r="M233" s="1" t="s">
        <v>1958</v>
      </c>
      <c r="N233" s="1" t="s">
        <v>1959</v>
      </c>
      <c r="O233" s="1" t="s">
        <v>1960</v>
      </c>
    </row>
    <row r="234" s="1" customFormat="1" spans="1:15">
      <c r="A234" s="1" t="s">
        <v>15</v>
      </c>
      <c r="B234" s="1" t="s">
        <v>1961</v>
      </c>
      <c r="C234" s="1" t="s">
        <v>28</v>
      </c>
      <c r="D234" s="1" t="s">
        <v>364</v>
      </c>
      <c r="F234" s="1" t="s">
        <v>1904</v>
      </c>
      <c r="G234" s="1" t="e">
        <f>-ic</f>
        <v>#NAME?</v>
      </c>
      <c r="I234" s="1" t="s">
        <v>1962</v>
      </c>
      <c r="J234" s="1" t="s">
        <v>1963</v>
      </c>
      <c r="K234" s="1" t="s">
        <v>1964</v>
      </c>
      <c r="L234" s="1" t="s">
        <v>1965</v>
      </c>
      <c r="M234" s="1" t="s">
        <v>1966</v>
      </c>
      <c r="N234" s="1" t="s">
        <v>1967</v>
      </c>
      <c r="O234" s="1" t="s">
        <v>1968</v>
      </c>
    </row>
    <row r="235" s="1" customFormat="1" spans="1:15">
      <c r="A235" s="1" t="s">
        <v>15</v>
      </c>
      <c r="B235" s="1" t="s">
        <v>1969</v>
      </c>
      <c r="C235" s="1" t="s">
        <v>28</v>
      </c>
      <c r="F235" s="1" t="s">
        <v>1970</v>
      </c>
      <c r="G235" s="1" t="e">
        <f>-ac</f>
        <v>#NAME?</v>
      </c>
      <c r="I235" s="1" t="s">
        <v>1971</v>
      </c>
      <c r="J235" s="1" t="s">
        <v>1972</v>
      </c>
      <c r="K235" s="1" t="s">
        <v>1973</v>
      </c>
      <c r="L235" s="1" t="s">
        <v>1974</v>
      </c>
      <c r="M235" s="1" t="s">
        <v>1975</v>
      </c>
      <c r="N235" s="1" t="s">
        <v>1976</v>
      </c>
      <c r="O235" s="1" t="s">
        <v>1977</v>
      </c>
    </row>
    <row r="236" s="1" customFormat="1" spans="1:15">
      <c r="A236" s="1" t="s">
        <v>15</v>
      </c>
      <c r="B236" s="1" t="s">
        <v>1978</v>
      </c>
      <c r="C236" s="1" t="s">
        <v>17</v>
      </c>
      <c r="F236" s="1" t="s">
        <v>1979</v>
      </c>
      <c r="G236" s="1" t="e">
        <f>-logy</f>
        <v>#NAME?</v>
      </c>
      <c r="I236" s="1" t="s">
        <v>1980</v>
      </c>
      <c r="J236" s="1" t="s">
        <v>1981</v>
      </c>
      <c r="K236" s="1" t="s">
        <v>1982</v>
      </c>
      <c r="L236" s="1" t="s">
        <v>1983</v>
      </c>
      <c r="M236" s="1" t="s">
        <v>1984</v>
      </c>
      <c r="N236" s="1" t="s">
        <v>1985</v>
      </c>
      <c r="O236" s="1" t="s">
        <v>1986</v>
      </c>
    </row>
    <row r="237" s="1" customFormat="1" spans="1:15">
      <c r="A237" s="1" t="s">
        <v>15</v>
      </c>
      <c r="B237" s="1" t="s">
        <v>1987</v>
      </c>
      <c r="C237" s="1" t="s">
        <v>17</v>
      </c>
      <c r="F237" s="1" t="s">
        <v>1979</v>
      </c>
      <c r="G237" s="1" t="e">
        <f>-_xleta.log</f>
        <v>#VALUE!</v>
      </c>
      <c r="H237" s="1" t="e">
        <f>-ist</f>
        <v>#NAME?</v>
      </c>
      <c r="I237" s="1" t="s">
        <v>1988</v>
      </c>
      <c r="J237" s="1" t="s">
        <v>1989</v>
      </c>
      <c r="K237" s="1" t="s">
        <v>1990</v>
      </c>
      <c r="L237" s="1" t="s">
        <v>1991</v>
      </c>
      <c r="M237" s="1" t="s">
        <v>1992</v>
      </c>
      <c r="N237" s="1" t="s">
        <v>1993</v>
      </c>
      <c r="O237" s="1" t="s">
        <v>1994</v>
      </c>
    </row>
    <row r="238" s="1" customFormat="1" spans="1:15">
      <c r="A238" s="1" t="s">
        <v>15</v>
      </c>
      <c r="B238" s="1" t="s">
        <v>1995</v>
      </c>
      <c r="C238" s="1" t="s">
        <v>28</v>
      </c>
      <c r="F238" s="1" t="s">
        <v>1996</v>
      </c>
      <c r="G238" s="1" t="e">
        <f>-ar</f>
        <v>#NAME?</v>
      </c>
      <c r="I238" s="1" t="s">
        <v>1997</v>
      </c>
      <c r="J238" s="1" t="s">
        <v>1998</v>
      </c>
      <c r="K238" s="1" t="s">
        <v>1999</v>
      </c>
      <c r="L238" s="1" t="s">
        <v>2000</v>
      </c>
      <c r="M238" s="1" t="s">
        <v>2001</v>
      </c>
      <c r="N238" s="1" t="s">
        <v>2002</v>
      </c>
      <c r="O238" s="1" t="s">
        <v>2003</v>
      </c>
    </row>
    <row r="239" s="1" customFormat="1" spans="1:15">
      <c r="A239" s="1" t="s">
        <v>15</v>
      </c>
      <c r="B239" s="1" t="s">
        <v>2004</v>
      </c>
      <c r="C239" s="1" t="s">
        <v>17</v>
      </c>
      <c r="F239" s="1" t="s">
        <v>1979</v>
      </c>
      <c r="G239" s="1" t="e">
        <f>-gram</f>
        <v>#NAME?</v>
      </c>
      <c r="I239" s="1" t="s">
        <v>2005</v>
      </c>
      <c r="J239" s="1" t="s">
        <v>2006</v>
      </c>
      <c r="K239" s="1" t="s">
        <v>2007</v>
      </c>
      <c r="L239" s="1" t="s">
        <v>2008</v>
      </c>
      <c r="M239" s="1" t="s">
        <v>2009</v>
      </c>
      <c r="N239" s="1" t="s">
        <v>2010</v>
      </c>
      <c r="O239" s="1" t="s">
        <v>2011</v>
      </c>
    </row>
    <row r="240" s="1" customFormat="1" spans="1:15">
      <c r="A240" s="1" t="s">
        <v>15</v>
      </c>
      <c r="B240" s="1" t="s">
        <v>2012</v>
      </c>
      <c r="C240" s="1" t="s">
        <v>17</v>
      </c>
      <c r="D240" s="1" t="s">
        <v>2013</v>
      </c>
      <c r="F240" s="1" t="s">
        <v>1979</v>
      </c>
      <c r="G240" s="1" t="e">
        <f>-gram</f>
        <v>#NAME?</v>
      </c>
      <c r="I240" s="1" t="s">
        <v>2014</v>
      </c>
      <c r="J240" s="1" t="s">
        <v>2006</v>
      </c>
      <c r="K240" s="1" t="s">
        <v>2015</v>
      </c>
      <c r="L240" s="1" t="s">
        <v>2016</v>
      </c>
      <c r="M240" s="1" t="s">
        <v>2017</v>
      </c>
      <c r="N240" s="1" t="s">
        <v>2018</v>
      </c>
      <c r="O240" s="1" t="s">
        <v>2019</v>
      </c>
    </row>
    <row r="241" s="1" customFormat="1" spans="1:15">
      <c r="A241" s="1" t="s">
        <v>15</v>
      </c>
      <c r="B241" s="1" t="s">
        <v>2020</v>
      </c>
      <c r="C241" s="1" t="s">
        <v>17</v>
      </c>
      <c r="D241" s="1" t="s">
        <v>171</v>
      </c>
      <c r="F241" s="1" t="s">
        <v>1970</v>
      </c>
      <c r="G241" s="1" t="e">
        <f>-um</f>
        <v>#NAME?</v>
      </c>
      <c r="I241" s="1" t="s">
        <v>2021</v>
      </c>
      <c r="J241" s="1" t="s">
        <v>2022</v>
      </c>
      <c r="K241" s="1" t="s">
        <v>2023</v>
      </c>
      <c r="L241" s="1" t="s">
        <v>2024</v>
      </c>
      <c r="M241" s="1" t="s">
        <v>2025</v>
      </c>
      <c r="N241" s="1" t="s">
        <v>2026</v>
      </c>
      <c r="O241" s="1" t="s">
        <v>2027</v>
      </c>
    </row>
    <row r="242" s="1" customFormat="1" spans="1:15">
      <c r="A242" s="1" t="s">
        <v>15</v>
      </c>
      <c r="B242" s="1" t="s">
        <v>2028</v>
      </c>
      <c r="C242" s="1" t="s">
        <v>17</v>
      </c>
      <c r="F242" s="1" t="s">
        <v>1979</v>
      </c>
      <c r="G242" s="1" t="e">
        <f>-pathy</f>
        <v>#NAME?</v>
      </c>
      <c r="I242" s="1" t="s">
        <v>2029</v>
      </c>
      <c r="J242" s="1" t="s">
        <v>2030</v>
      </c>
      <c r="K242" s="1" t="s">
        <v>2031</v>
      </c>
      <c r="L242" s="1" t="s">
        <v>2032</v>
      </c>
      <c r="M242" s="1" t="s">
        <v>2033</v>
      </c>
      <c r="N242" s="1" t="s">
        <v>2034</v>
      </c>
      <c r="O242" s="1" t="s">
        <v>2035</v>
      </c>
    </row>
    <row r="243" s="1" customFormat="1" spans="1:15">
      <c r="A243" s="1" t="s">
        <v>15</v>
      </c>
      <c r="B243" s="1" t="s">
        <v>2036</v>
      </c>
      <c r="C243" s="1" t="s">
        <v>17</v>
      </c>
      <c r="F243" s="1" t="s">
        <v>1970</v>
      </c>
      <c r="G243" s="1" t="e">
        <f>-algia</f>
        <v>#NAME?</v>
      </c>
      <c r="I243" s="1" t="s">
        <v>2037</v>
      </c>
      <c r="J243" s="1" t="s">
        <v>2038</v>
      </c>
      <c r="K243" s="1" t="s">
        <v>2039</v>
      </c>
      <c r="L243" s="1" t="s">
        <v>2040</v>
      </c>
      <c r="M243" s="1" t="s">
        <v>2041</v>
      </c>
      <c r="N243" s="1" t="s">
        <v>2042</v>
      </c>
      <c r="O243" s="1" t="s">
        <v>2043</v>
      </c>
    </row>
    <row r="244" s="1" customFormat="1" spans="1:15">
      <c r="A244" s="1" t="s">
        <v>15</v>
      </c>
      <c r="B244" s="1" t="s">
        <v>2044</v>
      </c>
      <c r="C244" s="1" t="s">
        <v>28</v>
      </c>
      <c r="F244" s="1" t="s">
        <v>2045</v>
      </c>
      <c r="G244" s="1" t="e">
        <f>-ary</f>
        <v>#NAME?</v>
      </c>
      <c r="I244" s="1" t="s">
        <v>2046</v>
      </c>
      <c r="J244" s="1" t="s">
        <v>2047</v>
      </c>
      <c r="K244" s="1" t="s">
        <v>2048</v>
      </c>
      <c r="L244" s="1" t="s">
        <v>2049</v>
      </c>
      <c r="M244" s="1" t="s">
        <v>2050</v>
      </c>
      <c r="N244" s="1" t="s">
        <v>2051</v>
      </c>
      <c r="O244" s="1" t="s">
        <v>2052</v>
      </c>
    </row>
    <row r="245" s="1" customFormat="1" spans="1:15">
      <c r="A245" s="1" t="s">
        <v>15</v>
      </c>
      <c r="B245" s="1" t="s">
        <v>2053</v>
      </c>
      <c r="C245" s="1" t="s">
        <v>197</v>
      </c>
      <c r="D245" s="1" t="s">
        <v>346</v>
      </c>
      <c r="F245" s="1" t="s">
        <v>2054</v>
      </c>
      <c r="I245" s="1" t="s">
        <v>2055</v>
      </c>
      <c r="J245" s="1" t="s">
        <v>2056</v>
      </c>
      <c r="K245" s="1" t="s">
        <v>2057</v>
      </c>
      <c r="L245" s="1" t="s">
        <v>2058</v>
      </c>
      <c r="M245" s="1" t="s">
        <v>2059</v>
      </c>
      <c r="N245" s="1" t="s">
        <v>2060</v>
      </c>
      <c r="O245" s="1" t="s">
        <v>2061</v>
      </c>
    </row>
    <row r="246" s="1" customFormat="1" spans="1:15">
      <c r="A246" s="1" t="s">
        <v>15</v>
      </c>
      <c r="B246" s="1" t="s">
        <v>2062</v>
      </c>
      <c r="C246" s="1" t="s">
        <v>17</v>
      </c>
      <c r="D246" s="1" t="s">
        <v>346</v>
      </c>
      <c r="F246" s="1" t="s">
        <v>2063</v>
      </c>
      <c r="I246" s="1" t="s">
        <v>2064</v>
      </c>
      <c r="J246" s="1" t="s">
        <v>2065</v>
      </c>
      <c r="K246" s="1" t="s">
        <v>2066</v>
      </c>
      <c r="L246" s="1" t="s">
        <v>2067</v>
      </c>
      <c r="M246" s="1" t="s">
        <v>2068</v>
      </c>
      <c r="N246" s="1" t="s">
        <v>2069</v>
      </c>
      <c r="O246" s="1" t="s">
        <v>2070</v>
      </c>
    </row>
    <row r="247" s="1" customFormat="1" spans="1:15">
      <c r="A247" s="1" t="s">
        <v>15</v>
      </c>
      <c r="B247" s="1" t="s">
        <v>2071</v>
      </c>
      <c r="C247" s="1" t="s">
        <v>17</v>
      </c>
      <c r="D247" s="1" t="s">
        <v>346</v>
      </c>
      <c r="F247" s="1" t="s">
        <v>2072</v>
      </c>
      <c r="G247" s="1" t="e">
        <f>-st</f>
        <v>#NAME?</v>
      </c>
      <c r="I247" s="1" t="s">
        <v>2073</v>
      </c>
      <c r="J247" s="1" t="s">
        <v>2074</v>
      </c>
      <c r="K247" s="1" t="s">
        <v>2075</v>
      </c>
      <c r="L247" s="1" t="s">
        <v>2076</v>
      </c>
      <c r="M247" s="1" t="s">
        <v>2077</v>
      </c>
      <c r="N247" s="1" t="s">
        <v>2078</v>
      </c>
      <c r="O247" s="1" t="s">
        <v>2079</v>
      </c>
    </row>
    <row r="248" s="1" customFormat="1" spans="1:15">
      <c r="A248" s="1" t="s">
        <v>15</v>
      </c>
      <c r="B248" s="1" t="s">
        <v>2080</v>
      </c>
      <c r="C248" s="1" t="s">
        <v>17</v>
      </c>
      <c r="D248" s="1" t="s">
        <v>2081</v>
      </c>
      <c r="F248" s="1" t="s">
        <v>2082</v>
      </c>
      <c r="G248" s="1" t="e">
        <f>-y</f>
        <v>#NAME?</v>
      </c>
      <c r="I248" s="1" t="s">
        <v>2083</v>
      </c>
      <c r="J248" s="1" t="s">
        <v>2084</v>
      </c>
      <c r="K248" s="1" t="s">
        <v>2085</v>
      </c>
      <c r="L248" s="1" t="s">
        <v>2086</v>
      </c>
      <c r="M248" s="1" t="s">
        <v>2087</v>
      </c>
      <c r="N248" s="1" t="s">
        <v>2088</v>
      </c>
      <c r="O248" s="1" t="s">
        <v>2089</v>
      </c>
    </row>
    <row r="249" s="1" customFormat="1" spans="1:15">
      <c r="A249" s="1" t="s">
        <v>15</v>
      </c>
      <c r="B249" s="1" t="s">
        <v>2090</v>
      </c>
      <c r="C249" s="1" t="s">
        <v>197</v>
      </c>
      <c r="D249" s="1" t="s">
        <v>346</v>
      </c>
      <c r="F249" s="1" t="s">
        <v>2091</v>
      </c>
      <c r="I249" s="1" t="s">
        <v>2092</v>
      </c>
      <c r="J249" s="1" t="s">
        <v>2093</v>
      </c>
      <c r="K249" s="1" t="s">
        <v>2094</v>
      </c>
      <c r="L249" s="1" t="s">
        <v>2095</v>
      </c>
      <c r="M249" s="1" t="s">
        <v>2096</v>
      </c>
      <c r="N249" s="1" t="s">
        <v>2097</v>
      </c>
      <c r="O249" s="1" t="s">
        <v>2098</v>
      </c>
    </row>
    <row r="250" s="1" customFormat="1" spans="1:15">
      <c r="A250" s="1" t="s">
        <v>15</v>
      </c>
      <c r="B250" s="1" t="s">
        <v>2099</v>
      </c>
      <c r="C250" s="1" t="s">
        <v>17</v>
      </c>
      <c r="D250" s="1" t="s">
        <v>346</v>
      </c>
      <c r="F250" s="1" t="s">
        <v>2100</v>
      </c>
      <c r="I250" s="1" t="s">
        <v>2101</v>
      </c>
      <c r="J250" s="1" t="s">
        <v>2102</v>
      </c>
      <c r="K250" s="1" t="s">
        <v>2103</v>
      </c>
      <c r="L250" s="1" t="s">
        <v>2104</v>
      </c>
      <c r="M250" s="1" t="s">
        <v>2105</v>
      </c>
      <c r="N250" s="1" t="s">
        <v>2106</v>
      </c>
      <c r="O250" s="1" t="s">
        <v>2107</v>
      </c>
    </row>
    <row r="251" s="1" customFormat="1" spans="1:15">
      <c r="A251" s="1" t="s">
        <v>15</v>
      </c>
      <c r="B251" s="1" t="s">
        <v>2108</v>
      </c>
      <c r="C251" s="1" t="s">
        <v>17</v>
      </c>
      <c r="D251" s="1" t="s">
        <v>346</v>
      </c>
      <c r="F251" s="1" t="s">
        <v>2109</v>
      </c>
      <c r="I251" s="1" t="s">
        <v>2110</v>
      </c>
      <c r="J251" s="1" t="s">
        <v>2111</v>
      </c>
      <c r="K251" s="1" t="s">
        <v>2112</v>
      </c>
      <c r="L251" s="1" t="s">
        <v>2113</v>
      </c>
      <c r="M251" s="1" t="s">
        <v>2114</v>
      </c>
      <c r="N251" s="1" t="s">
        <v>2115</v>
      </c>
      <c r="O251" s="1" t="s">
        <v>2116</v>
      </c>
    </row>
    <row r="252" s="1" customFormat="1" spans="1:15">
      <c r="A252" s="1" t="s">
        <v>15</v>
      </c>
      <c r="B252" s="1" t="s">
        <v>345</v>
      </c>
      <c r="C252" s="1" t="s">
        <v>17</v>
      </c>
      <c r="D252" s="1" t="s">
        <v>346</v>
      </c>
      <c r="F252" s="1" t="s">
        <v>280</v>
      </c>
      <c r="G252" s="1" t="e">
        <f>-ism</f>
        <v>#NAME?</v>
      </c>
      <c r="I252" s="1" t="s">
        <v>2117</v>
      </c>
      <c r="J252" s="1" t="s">
        <v>348</v>
      </c>
      <c r="K252" s="1" t="s">
        <v>349</v>
      </c>
      <c r="L252" s="1" t="s">
        <v>2118</v>
      </c>
      <c r="M252" s="1" t="s">
        <v>2119</v>
      </c>
      <c r="N252" s="1" t="s">
        <v>2120</v>
      </c>
      <c r="O252" s="1" t="s">
        <v>2121</v>
      </c>
    </row>
    <row r="253" s="1" customFormat="1" spans="1:15">
      <c r="A253" s="1" t="s">
        <v>15</v>
      </c>
      <c r="B253" s="1" t="s">
        <v>2122</v>
      </c>
      <c r="C253" s="1" t="s">
        <v>28</v>
      </c>
      <c r="D253" s="1" t="s">
        <v>2123</v>
      </c>
      <c r="F253" s="1" t="s">
        <v>2124</v>
      </c>
      <c r="G253" s="1" t="e">
        <f>-ic</f>
        <v>#NAME?</v>
      </c>
      <c r="I253" s="1" t="s">
        <v>2125</v>
      </c>
      <c r="J253" s="1" t="s">
        <v>2126</v>
      </c>
      <c r="K253" s="1" t="s">
        <v>2127</v>
      </c>
      <c r="L253" s="1" t="s">
        <v>2128</v>
      </c>
      <c r="M253" s="1" t="s">
        <v>2129</v>
      </c>
      <c r="N253" s="1" t="s">
        <v>2130</v>
      </c>
      <c r="O253" s="1" t="s">
        <v>2131</v>
      </c>
    </row>
    <row r="254" s="1" customFormat="1" spans="1:15">
      <c r="A254" s="1" t="s">
        <v>15</v>
      </c>
      <c r="B254" s="1" t="s">
        <v>2132</v>
      </c>
      <c r="C254" s="1" t="s">
        <v>28</v>
      </c>
      <c r="D254" s="1" t="s">
        <v>346</v>
      </c>
      <c r="F254" s="1" t="s">
        <v>2133</v>
      </c>
      <c r="G254" s="1" t="e">
        <f>-ic</f>
        <v>#NAME?</v>
      </c>
      <c r="I254" s="1" t="s">
        <v>2134</v>
      </c>
      <c r="J254" s="1" t="s">
        <v>2135</v>
      </c>
      <c r="K254" s="1" t="s">
        <v>2136</v>
      </c>
      <c r="L254" s="1" t="s">
        <v>2137</v>
      </c>
      <c r="M254" s="1" t="s">
        <v>2138</v>
      </c>
      <c r="N254" s="1" t="s">
        <v>2139</v>
      </c>
      <c r="O254" s="1" t="s">
        <v>2140</v>
      </c>
    </row>
    <row r="255" s="1" customFormat="1" spans="1:15">
      <c r="A255" s="1" t="s">
        <v>15</v>
      </c>
      <c r="B255" s="1" t="s">
        <v>2141</v>
      </c>
      <c r="C255" s="1" t="s">
        <v>28</v>
      </c>
      <c r="F255" s="1" t="s">
        <v>2142</v>
      </c>
      <c r="G255" s="1" t="e">
        <f>-al</f>
        <v>#NAME?</v>
      </c>
      <c r="I255" s="1" t="s">
        <v>2143</v>
      </c>
      <c r="J255" s="1" t="s">
        <v>2144</v>
      </c>
      <c r="K255" s="1" t="s">
        <v>2145</v>
      </c>
      <c r="L255" s="1" t="s">
        <v>2146</v>
      </c>
      <c r="M255" s="1" t="s">
        <v>2147</v>
      </c>
      <c r="N255" s="1" t="s">
        <v>2148</v>
      </c>
      <c r="O255" s="1" t="s">
        <v>2149</v>
      </c>
    </row>
    <row r="256" s="1" customFormat="1" spans="1:15">
      <c r="A256" s="1" t="s">
        <v>15</v>
      </c>
      <c r="B256" s="1" t="s">
        <v>2150</v>
      </c>
      <c r="C256" s="1" t="s">
        <v>126</v>
      </c>
      <c r="D256" s="1" t="s">
        <v>478</v>
      </c>
      <c r="F256" s="1" t="s">
        <v>2142</v>
      </c>
      <c r="G256" s="1" t="e">
        <f>-ate</f>
        <v>#NAME?</v>
      </c>
      <c r="I256" s="1" t="s">
        <v>2151</v>
      </c>
      <c r="J256" s="1" t="s">
        <v>2152</v>
      </c>
      <c r="K256" s="1" t="s">
        <v>2153</v>
      </c>
      <c r="L256" s="1" t="s">
        <v>2154</v>
      </c>
      <c r="M256" s="1" t="s">
        <v>2155</v>
      </c>
      <c r="N256" s="1" t="s">
        <v>2156</v>
      </c>
      <c r="O256" s="1" t="s">
        <v>2157</v>
      </c>
    </row>
    <row r="257" s="1" customFormat="1" spans="1:15">
      <c r="A257" s="1" t="s">
        <v>15</v>
      </c>
      <c r="B257" s="1" t="s">
        <v>2158</v>
      </c>
      <c r="C257" s="1" t="s">
        <v>28</v>
      </c>
      <c r="D257" s="1" t="s">
        <v>2159</v>
      </c>
      <c r="F257" s="1" t="s">
        <v>2142</v>
      </c>
      <c r="G257" s="1" t="e">
        <f>-ic</f>
        <v>#NAME?</v>
      </c>
      <c r="I257" s="1" t="s">
        <v>2160</v>
      </c>
      <c r="J257" s="1" t="s">
        <v>2161</v>
      </c>
      <c r="K257" s="1" t="s">
        <v>2162</v>
      </c>
      <c r="L257" s="1" t="s">
        <v>2163</v>
      </c>
      <c r="M257" s="1" t="s">
        <v>2164</v>
      </c>
      <c r="N257" s="1" t="s">
        <v>2165</v>
      </c>
      <c r="O257" s="1" t="s">
        <v>2166</v>
      </c>
    </row>
    <row r="258" s="1" customFormat="1" spans="1:15">
      <c r="A258" s="1" t="s">
        <v>15</v>
      </c>
      <c r="B258" s="1" t="s">
        <v>2167</v>
      </c>
      <c r="C258" s="1" t="s">
        <v>28</v>
      </c>
      <c r="D258" s="1" t="s">
        <v>2168</v>
      </c>
      <c r="F258" s="1" t="s">
        <v>2142</v>
      </c>
      <c r="G258" s="1" t="e">
        <f>-ic</f>
        <v>#NAME?</v>
      </c>
      <c r="I258" s="1" t="s">
        <v>2169</v>
      </c>
      <c r="J258" s="1" t="s">
        <v>2170</v>
      </c>
      <c r="K258" s="1" t="s">
        <v>2171</v>
      </c>
      <c r="L258" s="1" t="s">
        <v>2172</v>
      </c>
      <c r="M258" s="1" t="s">
        <v>2173</v>
      </c>
      <c r="N258" s="1" t="s">
        <v>2174</v>
      </c>
      <c r="O258" s="1" t="s">
        <v>2175</v>
      </c>
    </row>
    <row r="259" s="1" customFormat="1" spans="1:15">
      <c r="A259" s="1" t="s">
        <v>15</v>
      </c>
      <c r="B259" s="1" t="s">
        <v>2176</v>
      </c>
      <c r="C259" s="1" t="s">
        <v>126</v>
      </c>
      <c r="D259" s="1" t="s">
        <v>458</v>
      </c>
      <c r="F259" s="1" t="s">
        <v>2142</v>
      </c>
      <c r="G259" s="1" t="e">
        <f>-al</f>
        <v>#NAME?</v>
      </c>
      <c r="H259" s="1" t="e">
        <f>-ize</f>
        <v>#NAME?</v>
      </c>
      <c r="I259" s="1" t="s">
        <v>2177</v>
      </c>
      <c r="J259" s="1" t="s">
        <v>2178</v>
      </c>
      <c r="K259" s="1" t="s">
        <v>2179</v>
      </c>
      <c r="L259" s="1" t="s">
        <v>2180</v>
      </c>
      <c r="M259" s="1" t="s">
        <v>2181</v>
      </c>
      <c r="N259" s="1" t="s">
        <v>2182</v>
      </c>
      <c r="O259" s="1" t="s">
        <v>2183</v>
      </c>
    </row>
    <row r="260" s="1" customFormat="1" spans="1:15">
      <c r="A260" s="1" t="s">
        <v>15</v>
      </c>
      <c r="B260" s="1" t="s">
        <v>2184</v>
      </c>
      <c r="C260" s="1" t="s">
        <v>17</v>
      </c>
      <c r="D260" s="1" t="s">
        <v>18</v>
      </c>
      <c r="F260" s="1" t="s">
        <v>2185</v>
      </c>
      <c r="I260" s="1" t="s">
        <v>2186</v>
      </c>
      <c r="J260" s="1" t="s">
        <v>2187</v>
      </c>
      <c r="K260" s="1" t="s">
        <v>2188</v>
      </c>
      <c r="L260" s="1" t="s">
        <v>2189</v>
      </c>
      <c r="M260" s="1" t="s">
        <v>2190</v>
      </c>
      <c r="N260" s="1" t="s">
        <v>2191</v>
      </c>
      <c r="O260" s="1" t="s">
        <v>2192</v>
      </c>
    </row>
    <row r="261" s="1" customFormat="1" spans="1:15">
      <c r="A261" s="1" t="s">
        <v>15</v>
      </c>
      <c r="B261" s="1" t="s">
        <v>2193</v>
      </c>
      <c r="C261" s="1" t="s">
        <v>28</v>
      </c>
      <c r="F261" s="1" t="s">
        <v>2142</v>
      </c>
      <c r="G261" s="1" t="s">
        <v>209</v>
      </c>
      <c r="H261" s="1" t="e">
        <f>-fugal</f>
        <v>#NAME?</v>
      </c>
      <c r="I261" s="1" t="s">
        <v>2194</v>
      </c>
      <c r="J261" s="1" t="s">
        <v>2195</v>
      </c>
      <c r="K261" s="1" t="s">
        <v>2196</v>
      </c>
      <c r="L261" s="1" t="s">
        <v>2197</v>
      </c>
      <c r="M261" s="1" t="s">
        <v>2198</v>
      </c>
      <c r="N261" s="1" t="s">
        <v>2199</v>
      </c>
      <c r="O261" s="1" t="s">
        <v>2200</v>
      </c>
    </row>
    <row r="262" s="1" customFormat="1" spans="1:15">
      <c r="A262" s="1" t="s">
        <v>15</v>
      </c>
      <c r="B262" s="1" t="s">
        <v>2201</v>
      </c>
      <c r="C262" s="1" t="s">
        <v>28</v>
      </c>
      <c r="F262" s="1" t="s">
        <v>2142</v>
      </c>
      <c r="G262" s="1" t="s">
        <v>209</v>
      </c>
      <c r="H262" s="1" t="e">
        <f>-petal</f>
        <v>#NAME?</v>
      </c>
      <c r="I262" s="1" t="s">
        <v>2202</v>
      </c>
      <c r="J262" s="1" t="s">
        <v>2203</v>
      </c>
      <c r="K262" s="1" t="s">
        <v>2204</v>
      </c>
      <c r="L262" s="1" t="s">
        <v>2205</v>
      </c>
      <c r="M262" s="1" t="s">
        <v>2206</v>
      </c>
      <c r="N262" s="1" t="s">
        <v>2207</v>
      </c>
      <c r="O262" s="1" t="s">
        <v>2208</v>
      </c>
    </row>
    <row r="263" s="1" customFormat="1" spans="1:15">
      <c r="A263" s="1" t="s">
        <v>15</v>
      </c>
      <c r="B263" s="1" t="s">
        <v>2209</v>
      </c>
      <c r="C263" s="1" t="s">
        <v>17</v>
      </c>
      <c r="F263" s="1" t="s">
        <v>2142</v>
      </c>
      <c r="G263" s="1" t="e">
        <f>-ist</f>
        <v>#NAME?</v>
      </c>
      <c r="I263" s="1" t="s">
        <v>2210</v>
      </c>
      <c r="J263" s="1" t="s">
        <v>2211</v>
      </c>
      <c r="K263" s="1" t="s">
        <v>2212</v>
      </c>
      <c r="L263" s="1" t="s">
        <v>2213</v>
      </c>
      <c r="M263" s="1" t="s">
        <v>2214</v>
      </c>
      <c r="N263" s="1" t="s">
        <v>2215</v>
      </c>
      <c r="O263" s="1" t="s">
        <v>2216</v>
      </c>
    </row>
    <row r="264" s="1" customFormat="1" spans="1:15">
      <c r="A264" s="1" t="s">
        <v>15</v>
      </c>
      <c r="B264" s="1" t="s">
        <v>2217</v>
      </c>
      <c r="C264" s="1" t="s">
        <v>17</v>
      </c>
      <c r="F264" s="1" t="s">
        <v>2142</v>
      </c>
      <c r="G264" s="1" t="e">
        <f>-al</f>
        <v>#NAME?</v>
      </c>
      <c r="H264" s="1" t="e">
        <f>-ity</f>
        <v>#NAME?</v>
      </c>
      <c r="I264" s="1" t="s">
        <v>2218</v>
      </c>
      <c r="J264" s="1" t="s">
        <v>2219</v>
      </c>
      <c r="K264" s="1" t="s">
        <v>2220</v>
      </c>
      <c r="L264" s="1" t="s">
        <v>2221</v>
      </c>
      <c r="M264" s="1" t="s">
        <v>2222</v>
      </c>
      <c r="N264" s="1" t="s">
        <v>2223</v>
      </c>
      <c r="O264" s="1" t="s">
        <v>2224</v>
      </c>
    </row>
    <row r="265" s="1" customFormat="1" spans="1:15">
      <c r="A265" s="1" t="s">
        <v>15</v>
      </c>
      <c r="B265" s="1" t="s">
        <v>2225</v>
      </c>
      <c r="C265" s="1" t="s">
        <v>17</v>
      </c>
      <c r="F265" s="1" t="s">
        <v>2226</v>
      </c>
      <c r="G265" s="1" t="e">
        <f>-ation</f>
        <v>#NAME?</v>
      </c>
      <c r="I265" s="1" t="s">
        <v>2227</v>
      </c>
      <c r="J265" s="1" t="s">
        <v>2228</v>
      </c>
      <c r="K265" s="1" t="s">
        <v>2229</v>
      </c>
      <c r="L265" s="1" t="s">
        <v>2230</v>
      </c>
      <c r="M265" s="1" t="s">
        <v>2231</v>
      </c>
      <c r="N265" s="1" t="s">
        <v>2232</v>
      </c>
      <c r="O265" s="1" t="s">
        <v>2233</v>
      </c>
    </row>
    <row r="266" s="1" customFormat="1" spans="1:15">
      <c r="A266" s="1" t="s">
        <v>15</v>
      </c>
      <c r="B266" s="1" t="s">
        <v>2234</v>
      </c>
      <c r="C266" s="1" t="s">
        <v>28</v>
      </c>
      <c r="F266" s="1" t="s">
        <v>2226</v>
      </c>
      <c r="G266" s="1" t="e">
        <f>-ate</f>
        <v>#NAME?</v>
      </c>
      <c r="I266" s="1" t="s">
        <v>2235</v>
      </c>
      <c r="J266" s="1" t="s">
        <v>2236</v>
      </c>
      <c r="K266" s="1" t="s">
        <v>2237</v>
      </c>
      <c r="L266" s="1" t="s">
        <v>2238</v>
      </c>
      <c r="M266" s="1" t="s">
        <v>2239</v>
      </c>
      <c r="N266" s="1" t="s">
        <v>2240</v>
      </c>
      <c r="O266" s="1" t="s">
        <v>2241</v>
      </c>
    </row>
    <row r="267" s="1" customFormat="1" spans="1:15">
      <c r="A267" s="1" t="s">
        <v>15</v>
      </c>
      <c r="B267" s="1" t="s">
        <v>2242</v>
      </c>
      <c r="C267" s="1" t="s">
        <v>17</v>
      </c>
      <c r="F267" s="1" t="s">
        <v>2243</v>
      </c>
      <c r="G267" s="1" t="e">
        <f>-se</f>
        <v>#NAME?</v>
      </c>
      <c r="I267" s="1" t="s">
        <v>2244</v>
      </c>
      <c r="J267" s="1" t="s">
        <v>2245</v>
      </c>
      <c r="K267" s="1" t="s">
        <v>2246</v>
      </c>
      <c r="L267" s="1" t="s">
        <v>2247</v>
      </c>
      <c r="M267" s="1" t="s">
        <v>2248</v>
      </c>
      <c r="N267" s="1" t="s">
        <v>2249</v>
      </c>
      <c r="O267" s="1" t="s">
        <v>2250</v>
      </c>
    </row>
    <row r="268" s="1" customFormat="1" spans="1:15">
      <c r="A268" s="1" t="s">
        <v>15</v>
      </c>
      <c r="B268" s="1" t="s">
        <v>2251</v>
      </c>
      <c r="C268" s="1" t="s">
        <v>17</v>
      </c>
      <c r="F268" s="1" t="s">
        <v>2243</v>
      </c>
      <c r="G268" s="1" t="e">
        <f>-s</f>
        <v>#NAME?</v>
      </c>
      <c r="I268" s="1" t="s">
        <v>2252</v>
      </c>
      <c r="J268" s="1" t="s">
        <v>2253</v>
      </c>
      <c r="K268" s="1" t="s">
        <v>2254</v>
      </c>
      <c r="L268" s="1" t="s">
        <v>2255</v>
      </c>
      <c r="M268" s="1" t="s">
        <v>2256</v>
      </c>
      <c r="N268" s="1" t="s">
        <v>2257</v>
      </c>
      <c r="O268" s="1" t="s">
        <v>2258</v>
      </c>
    </row>
    <row r="269" s="1" customFormat="1" spans="1:15">
      <c r="A269" s="1" t="s">
        <v>15</v>
      </c>
      <c r="B269" s="1" t="s">
        <v>2259</v>
      </c>
      <c r="C269" s="1" t="s">
        <v>126</v>
      </c>
      <c r="D269" s="1" t="s">
        <v>127</v>
      </c>
      <c r="F269" s="1" t="s">
        <v>2226</v>
      </c>
      <c r="G269" s="1" t="e">
        <f>-ate</f>
        <v>#NAME?</v>
      </c>
      <c r="I269" s="1" t="s">
        <v>2260</v>
      </c>
      <c r="J269" s="1" t="s">
        <v>2261</v>
      </c>
      <c r="K269" s="1" t="s">
        <v>2262</v>
      </c>
      <c r="L269" s="1" t="s">
        <v>2263</v>
      </c>
      <c r="M269" s="1" t="s">
        <v>2264</v>
      </c>
      <c r="N269" s="1" t="s">
        <v>2265</v>
      </c>
      <c r="O269" s="1" t="s">
        <v>2266</v>
      </c>
    </row>
    <row r="270" s="1" customFormat="1" spans="1:15">
      <c r="A270" s="1" t="s">
        <v>15</v>
      </c>
      <c r="B270" s="1" t="s">
        <v>2267</v>
      </c>
      <c r="C270" s="1" t="s">
        <v>28</v>
      </c>
      <c r="F270" s="1" t="s">
        <v>2226</v>
      </c>
      <c r="G270" s="1" t="e">
        <f>-al</f>
        <v>#NAME?</v>
      </c>
      <c r="I270" s="1" t="s">
        <v>2268</v>
      </c>
      <c r="J270" s="1" t="s">
        <v>2269</v>
      </c>
      <c r="K270" s="1" t="s">
        <v>2270</v>
      </c>
      <c r="L270" s="1" t="s">
        <v>2271</v>
      </c>
      <c r="M270" s="1" t="s">
        <v>2272</v>
      </c>
      <c r="N270" s="1" t="s">
        <v>2273</v>
      </c>
      <c r="O270" s="1" t="s">
        <v>2274</v>
      </c>
    </row>
    <row r="271" s="1" customFormat="1" spans="1:15">
      <c r="A271" s="1" t="s">
        <v>15</v>
      </c>
      <c r="B271" s="1" t="s">
        <v>2275</v>
      </c>
      <c r="C271" s="1" t="s">
        <v>28</v>
      </c>
      <c r="F271" s="1" t="s">
        <v>2243</v>
      </c>
      <c r="G271" s="1" t="s">
        <v>2276</v>
      </c>
      <c r="H271" s="1" t="e">
        <f>-lent</f>
        <v>#NAME?</v>
      </c>
      <c r="I271" s="1" t="s">
        <v>2277</v>
      </c>
      <c r="J271" s="1" t="s">
        <v>2278</v>
      </c>
      <c r="K271" s="1" t="s">
        <v>2279</v>
      </c>
      <c r="L271" s="1" t="s">
        <v>2280</v>
      </c>
      <c r="M271" s="1" t="s">
        <v>2281</v>
      </c>
      <c r="N271" s="1" t="s">
        <v>2282</v>
      </c>
      <c r="O271" s="1" t="s">
        <v>2283</v>
      </c>
    </row>
    <row r="272" s="1" customFormat="1" spans="1:15">
      <c r="A272" s="1" t="s">
        <v>15</v>
      </c>
      <c r="B272" s="1" t="s">
        <v>2284</v>
      </c>
      <c r="C272" s="1" t="s">
        <v>17</v>
      </c>
      <c r="F272" s="1" t="s">
        <v>2284</v>
      </c>
      <c r="I272" s="1" t="s">
        <v>2285</v>
      </c>
      <c r="J272" s="1" t="s">
        <v>2286</v>
      </c>
      <c r="K272" s="1" t="s">
        <v>2287</v>
      </c>
      <c r="L272" s="1" t="s">
        <v>2288</v>
      </c>
      <c r="M272" s="1" t="s">
        <v>2289</v>
      </c>
      <c r="N272" s="1" t="s">
        <v>2290</v>
      </c>
      <c r="O272" s="1" t="s">
        <v>2291</v>
      </c>
    </row>
    <row r="273" s="1" customFormat="1" spans="1:15">
      <c r="A273" s="1" t="s">
        <v>15</v>
      </c>
      <c r="B273" s="1" t="s">
        <v>2292</v>
      </c>
      <c r="C273" s="1" t="s">
        <v>28</v>
      </c>
      <c r="F273" s="1" t="s">
        <v>2226</v>
      </c>
      <c r="G273" s="1" t="s">
        <v>2293</v>
      </c>
      <c r="H273" s="1" t="e">
        <f>-al</f>
        <v>#NAME?</v>
      </c>
      <c r="I273" s="1" t="s">
        <v>2294</v>
      </c>
      <c r="J273" s="1" t="s">
        <v>2295</v>
      </c>
      <c r="K273" s="1" t="s">
        <v>2296</v>
      </c>
      <c r="L273" s="1" t="s">
        <v>2297</v>
      </c>
      <c r="M273" s="1" t="s">
        <v>2298</v>
      </c>
      <c r="N273" s="1" t="s">
        <v>2299</v>
      </c>
      <c r="O273" s="1" t="s">
        <v>2300</v>
      </c>
    </row>
    <row r="274" s="1" customFormat="1" spans="1:15">
      <c r="A274" s="1" t="s">
        <v>15</v>
      </c>
      <c r="B274" s="1" t="s">
        <v>2301</v>
      </c>
      <c r="C274" s="1" t="s">
        <v>28</v>
      </c>
      <c r="D274" s="1" t="s">
        <v>127</v>
      </c>
      <c r="F274" s="1" t="s">
        <v>2226</v>
      </c>
      <c r="G274" s="1" t="s">
        <v>2293</v>
      </c>
      <c r="H274" s="1" t="e">
        <f>-al</f>
        <v>#NAME?</v>
      </c>
      <c r="I274" s="1" t="s">
        <v>2302</v>
      </c>
      <c r="J274" s="1" t="s">
        <v>2303</v>
      </c>
      <c r="K274" s="1" t="s">
        <v>2304</v>
      </c>
      <c r="L274" s="1" t="s">
        <v>2305</v>
      </c>
      <c r="M274" s="1" t="s">
        <v>2306</v>
      </c>
      <c r="N274" s="1" t="s">
        <v>2307</v>
      </c>
      <c r="O274" s="1" t="s">
        <v>2308</v>
      </c>
    </row>
    <row r="275" s="1" customFormat="1" spans="1:15">
      <c r="A275" s="1" t="s">
        <v>15</v>
      </c>
      <c r="B275" s="1" t="s">
        <v>2309</v>
      </c>
      <c r="C275" s="1" t="s">
        <v>406</v>
      </c>
      <c r="F275" s="1" t="s">
        <v>2310</v>
      </c>
      <c r="G275" s="1" t="e">
        <f>-al</f>
        <v>#NAME?</v>
      </c>
      <c r="I275" s="1" t="s">
        <v>2311</v>
      </c>
      <c r="J275" s="1" t="s">
        <v>2312</v>
      </c>
      <c r="K275" s="1" t="s">
        <v>2313</v>
      </c>
      <c r="L275" s="1" t="s">
        <v>2314</v>
      </c>
      <c r="M275" s="1" t="s">
        <v>2315</v>
      </c>
      <c r="N275" s="1" t="s">
        <v>2316</v>
      </c>
      <c r="O275" s="1" t="s">
        <v>2317</v>
      </c>
    </row>
    <row r="276" s="1" customFormat="1" spans="1:15">
      <c r="A276" s="1" t="s">
        <v>15</v>
      </c>
      <c r="B276" s="1" t="s">
        <v>2318</v>
      </c>
      <c r="C276" s="1" t="s">
        <v>17</v>
      </c>
      <c r="F276" s="1" t="s">
        <v>2310</v>
      </c>
      <c r="G276" s="1" t="e">
        <f>-ain</f>
        <v>#NAME?</v>
      </c>
      <c r="I276" s="1" t="s">
        <v>2319</v>
      </c>
      <c r="J276" s="1" t="s">
        <v>2320</v>
      </c>
      <c r="K276" s="1" t="s">
        <v>2321</v>
      </c>
      <c r="L276" s="1" t="s">
        <v>2322</v>
      </c>
      <c r="M276" s="1" t="s">
        <v>2323</v>
      </c>
      <c r="N276" s="1" t="s">
        <v>2324</v>
      </c>
      <c r="O276" s="1" t="s">
        <v>2325</v>
      </c>
    </row>
    <row r="277" s="1" customFormat="1" spans="1:15">
      <c r="A277" s="1" t="s">
        <v>15</v>
      </c>
      <c r="B277" s="1" t="s">
        <v>2326</v>
      </c>
      <c r="C277" s="1" t="s">
        <v>126</v>
      </c>
      <c r="D277" s="1" t="s">
        <v>458</v>
      </c>
      <c r="F277" s="1" t="s">
        <v>2310</v>
      </c>
      <c r="G277" s="1" t="e">
        <f>-ate</f>
        <v>#NAME?</v>
      </c>
      <c r="I277" s="1" t="s">
        <v>2327</v>
      </c>
      <c r="J277" s="1" t="s">
        <v>2328</v>
      </c>
      <c r="K277" s="1" t="s">
        <v>2329</v>
      </c>
      <c r="L277" s="1" t="s">
        <v>2330</v>
      </c>
      <c r="M277" s="1" t="s">
        <v>2331</v>
      </c>
      <c r="N277" s="1" t="s">
        <v>2332</v>
      </c>
      <c r="O277" s="1" t="s">
        <v>2333</v>
      </c>
    </row>
    <row r="278" s="1" customFormat="1" spans="1:15">
      <c r="A278" s="1" t="s">
        <v>15</v>
      </c>
      <c r="B278" s="1" t="s">
        <v>2334</v>
      </c>
      <c r="C278" s="1" t="s">
        <v>126</v>
      </c>
      <c r="F278" s="1" t="s">
        <v>2310</v>
      </c>
      <c r="G278" s="1" t="e">
        <f>-ulate</f>
        <v>#NAME?</v>
      </c>
      <c r="I278" s="1" t="s">
        <v>2335</v>
      </c>
      <c r="J278" s="1" t="s">
        <v>2336</v>
      </c>
      <c r="K278" s="1" t="s">
        <v>2337</v>
      </c>
      <c r="L278" s="1" t="s">
        <v>2338</v>
      </c>
      <c r="M278" s="1" t="s">
        <v>2339</v>
      </c>
      <c r="N278" s="1" t="s">
        <v>2340</v>
      </c>
      <c r="O278" s="1" t="s">
        <v>2341</v>
      </c>
    </row>
    <row r="279" s="1" customFormat="1" spans="1:15">
      <c r="A279" s="1" t="s">
        <v>15</v>
      </c>
      <c r="B279" s="1" t="s">
        <v>2342</v>
      </c>
      <c r="C279" s="1" t="s">
        <v>126</v>
      </c>
      <c r="D279" s="1" t="s">
        <v>581</v>
      </c>
      <c r="F279" s="1" t="s">
        <v>2310</v>
      </c>
      <c r="G279" s="1" t="e">
        <f>-ulate</f>
        <v>#NAME?</v>
      </c>
      <c r="I279" s="1" t="s">
        <v>2343</v>
      </c>
      <c r="J279" s="1" t="s">
        <v>2344</v>
      </c>
      <c r="K279" s="1" t="s">
        <v>2345</v>
      </c>
      <c r="L279" s="1" t="s">
        <v>2346</v>
      </c>
      <c r="M279" s="1" t="s">
        <v>2347</v>
      </c>
      <c r="N279" s="1" t="s">
        <v>2348</v>
      </c>
      <c r="O279" s="1" t="s">
        <v>2349</v>
      </c>
    </row>
    <row r="280" s="1" customFormat="1" spans="1:15">
      <c r="A280" s="1" t="s">
        <v>15</v>
      </c>
      <c r="B280" s="1" t="s">
        <v>2350</v>
      </c>
      <c r="C280" s="1" t="s">
        <v>2351</v>
      </c>
      <c r="D280" s="1" t="s">
        <v>468</v>
      </c>
      <c r="F280" s="1" t="s">
        <v>2352</v>
      </c>
      <c r="G280" s="1" t="e">
        <f>-ate</f>
        <v>#NAME?</v>
      </c>
      <c r="I280" s="1" t="s">
        <v>2353</v>
      </c>
      <c r="J280" s="1" t="s">
        <v>2354</v>
      </c>
      <c r="K280" s="1" t="s">
        <v>2355</v>
      </c>
      <c r="L280" s="1" t="s">
        <v>2356</v>
      </c>
      <c r="M280" s="1" t="s">
        <v>2357</v>
      </c>
      <c r="N280" s="1" t="s">
        <v>2358</v>
      </c>
      <c r="O280" s="1" t="s">
        <v>2359</v>
      </c>
    </row>
    <row r="281" s="1" customFormat="1" spans="1:15">
      <c r="A281" s="1" t="s">
        <v>15</v>
      </c>
      <c r="B281" s="1" t="s">
        <v>2360</v>
      </c>
      <c r="C281" s="1" t="s">
        <v>17</v>
      </c>
      <c r="D281" s="1" t="s">
        <v>468</v>
      </c>
      <c r="F281" s="1" t="s">
        <v>2352</v>
      </c>
      <c r="G281" s="1" t="e">
        <f>-ation</f>
        <v>#NAME?</v>
      </c>
      <c r="I281" s="1" t="s">
        <v>2361</v>
      </c>
      <c r="J281" s="1" t="s">
        <v>2362</v>
      </c>
      <c r="K281" s="1" t="s">
        <v>2363</v>
      </c>
      <c r="L281" s="1" t="s">
        <v>2364</v>
      </c>
      <c r="M281" s="1" t="s">
        <v>2365</v>
      </c>
      <c r="N281" s="1" t="s">
        <v>2366</v>
      </c>
      <c r="O281" s="1" t="s">
        <v>2367</v>
      </c>
    </row>
    <row r="282" s="1" customFormat="1" spans="1:15">
      <c r="A282" s="1" t="s">
        <v>15</v>
      </c>
      <c r="B282" s="1" t="s">
        <v>2368</v>
      </c>
      <c r="C282" s="1" t="s">
        <v>17</v>
      </c>
      <c r="D282" s="1" t="s">
        <v>468</v>
      </c>
      <c r="F282" s="1" t="s">
        <v>2352</v>
      </c>
      <c r="G282" s="1" t="e">
        <f>-e</f>
        <v>#NAME?</v>
      </c>
      <c r="I282" s="1" t="s">
        <v>2369</v>
      </c>
      <c r="J282" s="1" t="s">
        <v>2370</v>
      </c>
      <c r="K282" s="1" t="s">
        <v>2371</v>
      </c>
      <c r="L282" s="1" t="s">
        <v>2372</v>
      </c>
      <c r="M282" s="1" t="s">
        <v>2373</v>
      </c>
      <c r="N282" s="1" t="s">
        <v>2374</v>
      </c>
      <c r="O282" s="1" t="s">
        <v>2375</v>
      </c>
    </row>
    <row r="283" s="1" customFormat="1" spans="1:15">
      <c r="A283" s="1" t="s">
        <v>15</v>
      </c>
      <c r="B283" s="1" t="s">
        <v>2376</v>
      </c>
      <c r="C283" s="1" t="s">
        <v>17</v>
      </c>
      <c r="F283" s="1" t="s">
        <v>2310</v>
      </c>
      <c r="G283" s="1" t="e">
        <f>-ation</f>
        <v>#NAME?</v>
      </c>
      <c r="I283" s="1" t="s">
        <v>2377</v>
      </c>
      <c r="J283" s="1" t="s">
        <v>2378</v>
      </c>
      <c r="K283" s="1" t="s">
        <v>2379</v>
      </c>
      <c r="L283" s="1" t="s">
        <v>2380</v>
      </c>
      <c r="M283" s="1" t="s">
        <v>2381</v>
      </c>
      <c r="N283" s="1" t="s">
        <v>2382</v>
      </c>
      <c r="O283" s="1" t="s">
        <v>2383</v>
      </c>
    </row>
    <row r="284" s="1" customFormat="1" spans="1:15">
      <c r="A284" s="1" t="s">
        <v>15</v>
      </c>
      <c r="B284" s="1" t="s">
        <v>2384</v>
      </c>
      <c r="C284" s="1" t="s">
        <v>17</v>
      </c>
      <c r="F284" s="1" t="s">
        <v>2310</v>
      </c>
      <c r="G284" s="1" t="e">
        <f>-al</f>
        <v>#NAME?</v>
      </c>
      <c r="H284" s="1" t="e">
        <f>-ism</f>
        <v>#NAME?</v>
      </c>
      <c r="I284" s="1" t="s">
        <v>2385</v>
      </c>
      <c r="J284" s="1" t="s">
        <v>2386</v>
      </c>
      <c r="K284" s="1" t="s">
        <v>2387</v>
      </c>
      <c r="L284" s="1" t="s">
        <v>2388</v>
      </c>
      <c r="M284" s="1" t="s">
        <v>2389</v>
      </c>
      <c r="N284" s="1" t="s">
        <v>2390</v>
      </c>
      <c r="O284" s="1" t="s">
        <v>2391</v>
      </c>
    </row>
    <row r="285" s="1" customFormat="1" spans="1:15">
      <c r="A285" s="1" t="s">
        <v>15</v>
      </c>
      <c r="B285" s="1" t="s">
        <v>2392</v>
      </c>
      <c r="C285" s="1" t="s">
        <v>17</v>
      </c>
      <c r="F285" s="1" t="s">
        <v>2393</v>
      </c>
      <c r="G285" s="1" t="e">
        <f>-ival</f>
        <v>#NAME?</v>
      </c>
      <c r="I285" s="1" t="s">
        <v>2394</v>
      </c>
      <c r="J285" s="1" t="s">
        <v>2395</v>
      </c>
      <c r="K285" s="1" t="s">
        <v>2396</v>
      </c>
      <c r="L285" s="1" t="s">
        <v>2397</v>
      </c>
      <c r="M285" s="1" t="s">
        <v>2398</v>
      </c>
      <c r="N285" s="1" t="s">
        <v>2399</v>
      </c>
      <c r="O285" s="1" t="s">
        <v>2400</v>
      </c>
    </row>
    <row r="286" s="1" customFormat="1" spans="1:15">
      <c r="A286" s="1" t="s">
        <v>15</v>
      </c>
      <c r="B286" s="1" t="s">
        <v>2401</v>
      </c>
      <c r="C286" s="1" t="s">
        <v>17</v>
      </c>
      <c r="F286" s="1" t="s">
        <v>2393</v>
      </c>
      <c r="G286" s="1" t="s">
        <v>209</v>
      </c>
      <c r="H286" s="1" t="e">
        <f>-vore</f>
        <v>#NAME?</v>
      </c>
      <c r="I286" s="1" t="s">
        <v>2402</v>
      </c>
      <c r="J286" s="1" t="s">
        <v>2403</v>
      </c>
      <c r="K286" s="1" t="s">
        <v>2404</v>
      </c>
      <c r="L286" s="1" t="s">
        <v>2405</v>
      </c>
      <c r="M286" s="1" t="s">
        <v>2406</v>
      </c>
      <c r="N286" s="1" t="s">
        <v>2407</v>
      </c>
      <c r="O286" s="1" t="s">
        <v>2408</v>
      </c>
    </row>
    <row r="287" s="1" customFormat="1" spans="1:15">
      <c r="A287" s="1" t="s">
        <v>15</v>
      </c>
      <c r="B287" s="1" t="s">
        <v>2409</v>
      </c>
      <c r="C287" s="1" t="s">
        <v>28</v>
      </c>
      <c r="F287" s="1" t="s">
        <v>2393</v>
      </c>
      <c r="G287" s="1" t="s">
        <v>209</v>
      </c>
      <c r="H287" s="1" t="e">
        <f>-vorous</f>
        <v>#NAME?</v>
      </c>
      <c r="I287" s="1" t="s">
        <v>2410</v>
      </c>
      <c r="J287" s="1" t="s">
        <v>2411</v>
      </c>
      <c r="K287" s="1" t="s">
        <v>2412</v>
      </c>
      <c r="L287" s="1" t="s">
        <v>2413</v>
      </c>
      <c r="M287" s="1" t="s">
        <v>2414</v>
      </c>
      <c r="N287" s="1" t="s">
        <v>2415</v>
      </c>
      <c r="O287" s="1" t="s">
        <v>2416</v>
      </c>
    </row>
    <row r="288" s="1" customFormat="1" spans="1:15">
      <c r="A288" s="1" t="s">
        <v>15</v>
      </c>
      <c r="B288" s="1" t="s">
        <v>2417</v>
      </c>
      <c r="C288" s="1" t="s">
        <v>17</v>
      </c>
      <c r="D288" s="1" t="s">
        <v>127</v>
      </c>
      <c r="F288" s="1" t="s">
        <v>2393</v>
      </c>
      <c r="G288" s="1" t="e">
        <f>-ation</f>
        <v>#NAME?</v>
      </c>
      <c r="I288" s="1" t="s">
        <v>2418</v>
      </c>
      <c r="J288" s="1" t="s">
        <v>2419</v>
      </c>
      <c r="K288" s="1" t="s">
        <v>2420</v>
      </c>
      <c r="L288" s="1" t="s">
        <v>2421</v>
      </c>
      <c r="M288" s="1" t="s">
        <v>2422</v>
      </c>
      <c r="N288" s="1" t="s">
        <v>2423</v>
      </c>
      <c r="O288" s="1" t="s">
        <v>2424</v>
      </c>
    </row>
    <row r="289" s="1" customFormat="1" spans="1:15">
      <c r="A289" s="1" t="s">
        <v>15</v>
      </c>
      <c r="B289" s="1" t="s">
        <v>2425</v>
      </c>
      <c r="C289" s="1" t="s">
        <v>17</v>
      </c>
      <c r="F289" s="1" t="s">
        <v>2393</v>
      </c>
      <c r="G289" s="1" t="e">
        <f>-ation</f>
        <v>#NAME?</v>
      </c>
      <c r="I289" s="1" t="s">
        <v>2426</v>
      </c>
      <c r="J289" s="1" t="s">
        <v>2427</v>
      </c>
      <c r="K289" s="1" t="s">
        <v>2428</v>
      </c>
      <c r="L289" s="1" t="s">
        <v>2429</v>
      </c>
      <c r="M289" s="1" t="s">
        <v>2430</v>
      </c>
      <c r="N289" s="1" t="s">
        <v>2431</v>
      </c>
      <c r="O289" s="1" t="s">
        <v>2432</v>
      </c>
    </row>
    <row r="290" s="1" customFormat="1" spans="1:15">
      <c r="A290" s="1" t="s">
        <v>15</v>
      </c>
      <c r="B290" s="1" t="s">
        <v>2433</v>
      </c>
      <c r="C290" s="1" t="s">
        <v>28</v>
      </c>
      <c r="F290" s="1" t="s">
        <v>2393</v>
      </c>
      <c r="G290" s="1" t="e">
        <f>-al</f>
        <v>#NAME?</v>
      </c>
      <c r="I290" s="1" t="s">
        <v>2434</v>
      </c>
      <c r="J290" s="1" t="s">
        <v>2435</v>
      </c>
      <c r="K290" s="1" t="s">
        <v>2436</v>
      </c>
      <c r="L290" s="1" t="s">
        <v>2437</v>
      </c>
      <c r="M290" s="1" t="s">
        <v>2438</v>
      </c>
      <c r="N290" s="1" t="s">
        <v>2439</v>
      </c>
      <c r="O290" s="1" t="s">
        <v>2440</v>
      </c>
    </row>
    <row r="291" s="1" customFormat="1" spans="1:15">
      <c r="A291" s="1" t="s">
        <v>15</v>
      </c>
      <c r="B291" s="1" t="s">
        <v>2441</v>
      </c>
      <c r="C291" s="1" t="s">
        <v>17</v>
      </c>
      <c r="F291" s="1" t="s">
        <v>2393</v>
      </c>
      <c r="G291" s="1" t="e">
        <f>-age</f>
        <v>#NAME?</v>
      </c>
      <c r="I291" s="1" t="s">
        <v>2442</v>
      </c>
      <c r="J291" s="1" t="s">
        <v>2443</v>
      </c>
      <c r="K291" s="1" t="s">
        <v>2444</v>
      </c>
      <c r="L291" s="1" t="s">
        <v>2445</v>
      </c>
      <c r="M291" s="1" t="s">
        <v>2446</v>
      </c>
      <c r="N291" s="1" t="s">
        <v>2447</v>
      </c>
      <c r="O291" s="1" t="s">
        <v>2448</v>
      </c>
    </row>
    <row r="292" s="1" customFormat="1" spans="1:15">
      <c r="A292" s="1" t="s">
        <v>15</v>
      </c>
      <c r="B292" s="1" t="s">
        <v>2449</v>
      </c>
      <c r="C292" s="1" t="s">
        <v>17</v>
      </c>
      <c r="D292" s="1" t="s">
        <v>581</v>
      </c>
      <c r="E292" s="1" t="s">
        <v>127</v>
      </c>
      <c r="F292" s="1" t="s">
        <v>2393</v>
      </c>
      <c r="G292" s="1" t="e">
        <f>-ation</f>
        <v>#NAME?</v>
      </c>
      <c r="I292" s="1" t="s">
        <v>2450</v>
      </c>
      <c r="J292" s="1" t="s">
        <v>2451</v>
      </c>
      <c r="K292" s="1" t="s">
        <v>2452</v>
      </c>
      <c r="L292" s="1" t="s">
        <v>2453</v>
      </c>
      <c r="M292" s="1" t="s">
        <v>2454</v>
      </c>
      <c r="N292" s="1" t="s">
        <v>2455</v>
      </c>
      <c r="O292" s="1" t="s">
        <v>2456</v>
      </c>
    </row>
    <row r="293" s="1" customFormat="1" spans="1:15">
      <c r="A293" s="1" t="s">
        <v>15</v>
      </c>
      <c r="B293" s="1" t="s">
        <v>2457</v>
      </c>
      <c r="C293" s="1" t="s">
        <v>17</v>
      </c>
      <c r="F293" s="1" t="s">
        <v>2393</v>
      </c>
      <c r="G293" s="1" t="e">
        <f>-ion</f>
        <v>#NAME?</v>
      </c>
      <c r="I293" s="1" t="s">
        <v>2458</v>
      </c>
      <c r="J293" s="1" t="s">
        <v>2459</v>
      </c>
      <c r="K293" s="1" t="s">
        <v>2460</v>
      </c>
      <c r="L293" s="1" t="s">
        <v>2461</v>
      </c>
      <c r="M293" s="1" t="s">
        <v>2462</v>
      </c>
      <c r="N293" s="1" t="s">
        <v>2463</v>
      </c>
      <c r="O293" s="1" t="s">
        <v>2464</v>
      </c>
    </row>
    <row r="294" s="1" customFormat="1" spans="1:15">
      <c r="A294" s="1" t="s">
        <v>15</v>
      </c>
      <c r="B294" s="1" t="s">
        <v>812</v>
      </c>
      <c r="C294" s="1" t="s">
        <v>813</v>
      </c>
      <c r="F294" s="1" t="s">
        <v>814</v>
      </c>
      <c r="G294" s="1" t="e">
        <f>-ent</f>
        <v>#NAME?</v>
      </c>
      <c r="I294" s="1" t="s">
        <v>2465</v>
      </c>
      <c r="J294" s="1" t="s">
        <v>816</v>
      </c>
      <c r="K294" s="1" t="s">
        <v>817</v>
      </c>
      <c r="L294" s="1" t="s">
        <v>2466</v>
      </c>
      <c r="M294" s="1" t="s">
        <v>2467</v>
      </c>
      <c r="N294" s="1" t="s">
        <v>2468</v>
      </c>
      <c r="O294" s="1" t="s">
        <v>2469</v>
      </c>
    </row>
    <row r="295" s="1" customFormat="1" spans="1:15">
      <c r="A295" s="1" t="s">
        <v>15</v>
      </c>
      <c r="B295" s="1" t="s">
        <v>822</v>
      </c>
      <c r="C295" s="1" t="s">
        <v>17</v>
      </c>
      <c r="F295" s="1" t="s">
        <v>814</v>
      </c>
      <c r="G295" s="1" t="e">
        <f>-ency</f>
        <v>#NAME?</v>
      </c>
      <c r="I295" s="1" t="s">
        <v>2470</v>
      </c>
      <c r="J295" s="1" t="s">
        <v>2471</v>
      </c>
      <c r="K295" s="1" t="s">
        <v>825</v>
      </c>
      <c r="L295" s="1" t="s">
        <v>2472</v>
      </c>
      <c r="M295" s="1" t="s">
        <v>2473</v>
      </c>
      <c r="N295" s="1" t="s">
        <v>2474</v>
      </c>
      <c r="O295" s="1" t="s">
        <v>2475</v>
      </c>
    </row>
    <row r="296" s="1" customFormat="1" spans="1:15">
      <c r="A296" s="1" t="s">
        <v>15</v>
      </c>
      <c r="B296" s="1" t="s">
        <v>2476</v>
      </c>
      <c r="C296" s="1" t="s">
        <v>17</v>
      </c>
      <c r="F296" s="1" t="s">
        <v>814</v>
      </c>
      <c r="G296" s="1" t="e">
        <f>-iculum</f>
        <v>#NAME?</v>
      </c>
      <c r="I296" s="1" t="s">
        <v>2477</v>
      </c>
      <c r="J296" s="1" t="s">
        <v>2478</v>
      </c>
      <c r="K296" s="1" t="s">
        <v>2479</v>
      </c>
      <c r="L296" s="1" t="s">
        <v>2480</v>
      </c>
      <c r="M296" s="1" t="s">
        <v>2481</v>
      </c>
      <c r="N296" s="1" t="s">
        <v>2482</v>
      </c>
      <c r="O296" s="1" t="s">
        <v>2483</v>
      </c>
    </row>
    <row r="297" s="1" customFormat="1" spans="1:15">
      <c r="A297" s="1" t="s">
        <v>15</v>
      </c>
      <c r="B297" s="1" t="s">
        <v>830</v>
      </c>
      <c r="C297" s="1" t="s">
        <v>126</v>
      </c>
      <c r="D297" s="1" t="s">
        <v>831</v>
      </c>
      <c r="F297" s="1" t="s">
        <v>832</v>
      </c>
      <c r="I297" s="1" t="s">
        <v>2484</v>
      </c>
      <c r="J297" s="1" t="s">
        <v>2485</v>
      </c>
      <c r="K297" s="1" t="s">
        <v>835</v>
      </c>
      <c r="L297" s="1" t="s">
        <v>2486</v>
      </c>
      <c r="M297" s="1" t="s">
        <v>2487</v>
      </c>
      <c r="N297" s="1" t="s">
        <v>2488</v>
      </c>
      <c r="O297" s="1" t="s">
        <v>2489</v>
      </c>
    </row>
    <row r="298" s="1" customFormat="1" spans="1:15">
      <c r="A298" s="1" t="s">
        <v>15</v>
      </c>
      <c r="B298" s="1" t="s">
        <v>849</v>
      </c>
      <c r="C298" s="1" t="s">
        <v>17</v>
      </c>
      <c r="D298" s="1" t="s">
        <v>495</v>
      </c>
      <c r="F298" s="1" t="s">
        <v>850</v>
      </c>
      <c r="G298" s="1" t="e">
        <f>-ion</f>
        <v>#NAME?</v>
      </c>
      <c r="I298" s="1" t="s">
        <v>2490</v>
      </c>
      <c r="J298" s="1" t="s">
        <v>852</v>
      </c>
      <c r="K298" s="1" t="s">
        <v>853</v>
      </c>
      <c r="L298" s="1" t="s">
        <v>2491</v>
      </c>
      <c r="M298" s="1" t="s">
        <v>2492</v>
      </c>
      <c r="N298" s="1" t="s">
        <v>2493</v>
      </c>
      <c r="O298" s="1" t="s">
        <v>2494</v>
      </c>
    </row>
    <row r="299" s="1" customFormat="1" spans="1:15">
      <c r="A299" s="1" t="s">
        <v>15</v>
      </c>
      <c r="B299" s="1" t="s">
        <v>2495</v>
      </c>
      <c r="C299" s="1" t="s">
        <v>813</v>
      </c>
      <c r="F299" s="1" t="s">
        <v>850</v>
      </c>
      <c r="G299" s="1" t="e">
        <f>-ive</f>
        <v>#NAME?</v>
      </c>
      <c r="I299" s="1" t="s">
        <v>2496</v>
      </c>
      <c r="J299" s="1" t="s">
        <v>2497</v>
      </c>
      <c r="K299" s="1" t="s">
        <v>2498</v>
      </c>
      <c r="L299" s="1" t="s">
        <v>2499</v>
      </c>
      <c r="M299" s="1" t="s">
        <v>2500</v>
      </c>
      <c r="N299" s="1" t="s">
        <v>2501</v>
      </c>
      <c r="O299" s="1" t="s">
        <v>2502</v>
      </c>
    </row>
    <row r="300" s="1" customFormat="1" spans="1:15">
      <c r="A300" s="1" t="s">
        <v>15</v>
      </c>
      <c r="B300" s="1" t="s">
        <v>874</v>
      </c>
      <c r="C300" s="1" t="s">
        <v>17</v>
      </c>
      <c r="D300" s="1" t="s">
        <v>468</v>
      </c>
      <c r="F300" s="1" t="s">
        <v>850</v>
      </c>
      <c r="G300" s="1" t="e">
        <f>-_xleta.or</f>
        <v>#VALUE!</v>
      </c>
      <c r="I300" s="1" t="s">
        <v>2503</v>
      </c>
      <c r="J300" s="1" t="s">
        <v>876</v>
      </c>
      <c r="K300" s="1" t="s">
        <v>877</v>
      </c>
      <c r="L300" s="1" t="s">
        <v>2504</v>
      </c>
      <c r="M300" s="1" t="s">
        <v>2505</v>
      </c>
      <c r="N300" s="1" t="s">
        <v>2506</v>
      </c>
      <c r="O300" s="1" t="s">
        <v>2507</v>
      </c>
    </row>
    <row r="301" s="1" customFormat="1" spans="1:15">
      <c r="A301" s="1" t="s">
        <v>15</v>
      </c>
      <c r="B301" s="1" t="s">
        <v>858</v>
      </c>
      <c r="C301" s="1" t="s">
        <v>17</v>
      </c>
      <c r="F301" s="1" t="s">
        <v>850</v>
      </c>
      <c r="G301" s="1" t="e">
        <f>-_xleta.or</f>
        <v>#VALUE!</v>
      </c>
      <c r="I301" s="1" t="s">
        <v>2508</v>
      </c>
      <c r="J301" s="1" t="s">
        <v>860</v>
      </c>
      <c r="K301" s="1" t="s">
        <v>861</v>
      </c>
      <c r="L301" s="1" t="s">
        <v>862</v>
      </c>
      <c r="M301" s="1" t="s">
        <v>2509</v>
      </c>
      <c r="N301" s="1" t="s">
        <v>2510</v>
      </c>
      <c r="O301" s="1" t="s">
        <v>2511</v>
      </c>
    </row>
    <row r="302" s="1" customFormat="1" spans="1:15">
      <c r="A302" s="1" t="s">
        <v>15</v>
      </c>
      <c r="B302" s="1" t="s">
        <v>2512</v>
      </c>
      <c r="C302" s="1" t="s">
        <v>17</v>
      </c>
      <c r="D302" s="1" t="s">
        <v>581</v>
      </c>
      <c r="F302" s="1" t="s">
        <v>850</v>
      </c>
      <c r="G302" s="1" t="e">
        <f>-ion</f>
        <v>#NAME?</v>
      </c>
      <c r="I302" s="1" t="s">
        <v>2513</v>
      </c>
      <c r="J302" s="1" t="s">
        <v>2514</v>
      </c>
      <c r="K302" s="1" t="s">
        <v>2515</v>
      </c>
      <c r="L302" s="1" t="s">
        <v>2516</v>
      </c>
      <c r="M302" s="1" t="s">
        <v>2517</v>
      </c>
      <c r="N302" s="1" t="s">
        <v>2518</v>
      </c>
      <c r="O302" s="1" t="s">
        <v>2519</v>
      </c>
    </row>
    <row r="303" s="1" customFormat="1" spans="1:15">
      <c r="A303" s="1" t="s">
        <v>15</v>
      </c>
      <c r="B303" s="1" t="s">
        <v>2520</v>
      </c>
      <c r="C303" s="1" t="s">
        <v>17</v>
      </c>
      <c r="F303" s="1" t="s">
        <v>2521</v>
      </c>
      <c r="G303" s="1" t="e">
        <f>-idor</f>
        <v>#NAME?</v>
      </c>
      <c r="I303" s="1" t="s">
        <v>2522</v>
      </c>
      <c r="J303" s="1" t="s">
        <v>2523</v>
      </c>
      <c r="K303" s="1" t="s">
        <v>2524</v>
      </c>
      <c r="L303" s="1" t="s">
        <v>2525</v>
      </c>
      <c r="M303" s="1" t="s">
        <v>2526</v>
      </c>
      <c r="N303" s="1" t="s">
        <v>2527</v>
      </c>
      <c r="O303" s="1" t="s">
        <v>2528</v>
      </c>
    </row>
    <row r="304" s="1" customFormat="1" spans="1:15">
      <c r="A304" s="1" t="s">
        <v>15</v>
      </c>
      <c r="B304" s="1" t="s">
        <v>2529</v>
      </c>
      <c r="C304" s="1" t="s">
        <v>197</v>
      </c>
      <c r="F304" s="1" t="s">
        <v>2530</v>
      </c>
      <c r="G304" s="1" t="e">
        <f>-e</f>
        <v>#NAME?</v>
      </c>
      <c r="I304" s="1" t="s">
        <v>2531</v>
      </c>
      <c r="J304" s="1" t="s">
        <v>2532</v>
      </c>
      <c r="K304" s="1" t="s">
        <v>2533</v>
      </c>
      <c r="L304" s="1" t="s">
        <v>2534</v>
      </c>
      <c r="M304" s="1" t="s">
        <v>2535</v>
      </c>
      <c r="N304" s="1" t="s">
        <v>2536</v>
      </c>
      <c r="O304" s="1" t="s">
        <v>2537</v>
      </c>
    </row>
    <row r="305" s="1" customFormat="1" spans="1:15">
      <c r="A305" s="1" t="s">
        <v>15</v>
      </c>
      <c r="B305" s="1" t="s">
        <v>2538</v>
      </c>
      <c r="C305" s="1" t="s">
        <v>17</v>
      </c>
      <c r="D305" s="1" t="s">
        <v>2539</v>
      </c>
      <c r="F305" s="1" t="s">
        <v>2530</v>
      </c>
      <c r="G305" s="1" t="e">
        <f>-e</f>
        <v>#NAME?</v>
      </c>
      <c r="I305" s="1" t="s">
        <v>2540</v>
      </c>
      <c r="J305" s="1" t="s">
        <v>2541</v>
      </c>
      <c r="K305" s="1" t="s">
        <v>2542</v>
      </c>
      <c r="L305" s="1" t="s">
        <v>2543</v>
      </c>
      <c r="M305" s="1" t="s">
        <v>2544</v>
      </c>
      <c r="N305" s="1" t="s">
        <v>2545</v>
      </c>
      <c r="O305" s="1" t="s">
        <v>2546</v>
      </c>
    </row>
    <row r="306" s="1" customFormat="1" spans="1:15">
      <c r="A306" s="1" t="s">
        <v>15</v>
      </c>
      <c r="B306" s="1" t="s">
        <v>2547</v>
      </c>
      <c r="C306" s="1" t="s">
        <v>17</v>
      </c>
      <c r="D306" s="1" t="s">
        <v>144</v>
      </c>
      <c r="F306" s="1" t="s">
        <v>2530</v>
      </c>
      <c r="G306" s="1" t="e">
        <f>-e</f>
        <v>#NAME?</v>
      </c>
      <c r="I306" s="1" t="s">
        <v>2548</v>
      </c>
      <c r="J306" s="1" t="s">
        <v>2549</v>
      </c>
      <c r="K306" s="1" t="s">
        <v>2550</v>
      </c>
      <c r="L306" s="1" t="s">
        <v>2551</v>
      </c>
      <c r="M306" s="1" t="s">
        <v>2552</v>
      </c>
      <c r="N306" s="1" t="s">
        <v>2553</v>
      </c>
      <c r="O306" s="1" t="s">
        <v>2554</v>
      </c>
    </row>
    <row r="307" s="1" customFormat="1" spans="1:15">
      <c r="A307" s="1" t="s">
        <v>15</v>
      </c>
      <c r="B307" s="1" t="s">
        <v>2555</v>
      </c>
      <c r="C307" s="1" t="s">
        <v>126</v>
      </c>
      <c r="D307" s="1" t="s">
        <v>581</v>
      </c>
      <c r="F307" s="1" t="s">
        <v>2530</v>
      </c>
      <c r="G307" s="1" t="e">
        <f>-e</f>
        <v>#NAME?</v>
      </c>
      <c r="I307" s="1" t="s">
        <v>2556</v>
      </c>
      <c r="J307" s="1" t="s">
        <v>2557</v>
      </c>
      <c r="K307" s="1" t="s">
        <v>2558</v>
      </c>
      <c r="L307" s="1" t="s">
        <v>2559</v>
      </c>
      <c r="M307" s="1" t="s">
        <v>2560</v>
      </c>
      <c r="N307" s="1" t="s">
        <v>2561</v>
      </c>
      <c r="O307" s="1" t="s">
        <v>2562</v>
      </c>
    </row>
    <row r="308" s="1" customFormat="1" spans="1:15">
      <c r="A308" s="1" t="s">
        <v>15</v>
      </c>
      <c r="B308" s="1" t="s">
        <v>2563</v>
      </c>
      <c r="C308" s="1" t="s">
        <v>17</v>
      </c>
      <c r="F308" s="1" t="s">
        <v>2530</v>
      </c>
      <c r="G308" s="1" t="e">
        <f>-one</f>
        <v>#NAME?</v>
      </c>
      <c r="I308" s="1" t="s">
        <v>2564</v>
      </c>
      <c r="J308" s="1" t="s">
        <v>2565</v>
      </c>
      <c r="K308" s="1" t="s">
        <v>2566</v>
      </c>
      <c r="L308" s="1" t="s">
        <v>2567</v>
      </c>
      <c r="M308" s="1" t="s">
        <v>2568</v>
      </c>
      <c r="N308" s="1" t="s">
        <v>2569</v>
      </c>
      <c r="O308" s="1" t="s">
        <v>2570</v>
      </c>
    </row>
    <row r="309" s="1" customFormat="1" spans="1:15">
      <c r="A309" s="1" t="s">
        <v>15</v>
      </c>
      <c r="B309" s="1" t="s">
        <v>2571</v>
      </c>
      <c r="C309" s="1" t="s">
        <v>17</v>
      </c>
      <c r="F309" s="1" t="s">
        <v>2530</v>
      </c>
      <c r="G309" s="1" t="e">
        <f>-ist</f>
        <v>#NAME?</v>
      </c>
      <c r="I309" s="1" t="s">
        <v>2572</v>
      </c>
      <c r="J309" s="1" t="s">
        <v>2573</v>
      </c>
      <c r="K309" s="1" t="s">
        <v>2574</v>
      </c>
      <c r="L309" s="1" t="s">
        <v>2575</v>
      </c>
      <c r="M309" s="1" t="s">
        <v>2576</v>
      </c>
      <c r="N309" s="1" t="s">
        <v>2577</v>
      </c>
      <c r="O309" s="1" t="s">
        <v>2578</v>
      </c>
    </row>
    <row r="310" s="1" customFormat="1" spans="1:15">
      <c r="A310" s="1" t="s">
        <v>15</v>
      </c>
      <c r="B310" s="1" t="s">
        <v>2579</v>
      </c>
      <c r="C310" s="1" t="s">
        <v>28</v>
      </c>
      <c r="F310" s="1" t="s">
        <v>2530</v>
      </c>
      <c r="G310" s="1" t="e">
        <f>-ic</f>
        <v>#NAME?</v>
      </c>
      <c r="I310" s="1" t="s">
        <v>2580</v>
      </c>
      <c r="J310" s="1" t="s">
        <v>2581</v>
      </c>
      <c r="K310" s="1" t="s">
        <v>2582</v>
      </c>
      <c r="L310" s="1" t="s">
        <v>2583</v>
      </c>
      <c r="M310" s="1" t="s">
        <v>2584</v>
      </c>
      <c r="N310" s="1" t="s">
        <v>2585</v>
      </c>
      <c r="O310" s="1" t="s">
        <v>2586</v>
      </c>
    </row>
    <row r="311" s="1" customFormat="1" spans="1:15">
      <c r="A311" s="1" t="s">
        <v>15</v>
      </c>
      <c r="B311" s="1" t="s">
        <v>2587</v>
      </c>
      <c r="C311" s="1" t="s">
        <v>17</v>
      </c>
      <c r="D311" s="1" t="s">
        <v>2588</v>
      </c>
      <c r="F311" s="1" t="s">
        <v>2530</v>
      </c>
      <c r="G311" s="1" t="e">
        <f>-e</f>
        <v>#NAME?</v>
      </c>
      <c r="I311" s="1" t="s">
        <v>2589</v>
      </c>
      <c r="J311" s="1" t="s">
        <v>2590</v>
      </c>
      <c r="K311" s="1" t="s">
        <v>2591</v>
      </c>
      <c r="L311" s="1" t="s">
        <v>2592</v>
      </c>
      <c r="M311" s="1" t="s">
        <v>2593</v>
      </c>
      <c r="N311" s="1" t="s">
        <v>2594</v>
      </c>
      <c r="O311" s="1" t="s">
        <v>2595</v>
      </c>
    </row>
    <row r="312" s="1" customFormat="1" spans="1:15">
      <c r="A312" s="1" t="s">
        <v>15</v>
      </c>
      <c r="B312" s="1" t="s">
        <v>2596</v>
      </c>
      <c r="C312" s="1" t="s">
        <v>17</v>
      </c>
      <c r="D312" s="1" t="s">
        <v>2597</v>
      </c>
      <c r="F312" s="1" t="s">
        <v>2530</v>
      </c>
      <c r="G312" s="1" t="e">
        <f>-e</f>
        <v>#NAME?</v>
      </c>
      <c r="I312" s="1" t="s">
        <v>2598</v>
      </c>
      <c r="J312" s="1" t="s">
        <v>2599</v>
      </c>
      <c r="K312" s="1" t="s">
        <v>2600</v>
      </c>
      <c r="L312" s="1" t="s">
        <v>2601</v>
      </c>
      <c r="M312" s="1" t="s">
        <v>2602</v>
      </c>
      <c r="N312" s="1" t="s">
        <v>2603</v>
      </c>
      <c r="O312" s="1" t="s">
        <v>2604</v>
      </c>
    </row>
    <row r="313" s="1" customFormat="1" spans="1:15">
      <c r="A313" s="1" t="s">
        <v>15</v>
      </c>
      <c r="B313" s="1" t="s">
        <v>2605</v>
      </c>
      <c r="C313" s="1" t="s">
        <v>17</v>
      </c>
      <c r="F313" s="1" t="s">
        <v>2530</v>
      </c>
      <c r="G313" s="1" t="s">
        <v>1895</v>
      </c>
      <c r="H313" s="1" t="e">
        <f>-meter</f>
        <v>#NAME?</v>
      </c>
      <c r="I313" s="1" t="s">
        <v>2606</v>
      </c>
      <c r="J313" s="1" t="s">
        <v>2607</v>
      </c>
      <c r="K313" s="1" t="s">
        <v>2608</v>
      </c>
      <c r="L313" s="1" t="s">
        <v>2609</v>
      </c>
      <c r="M313" s="1" t="s">
        <v>2610</v>
      </c>
      <c r="N313" s="1" t="s">
        <v>2611</v>
      </c>
      <c r="O313" s="1" t="s">
        <v>2612</v>
      </c>
    </row>
    <row r="314" s="1" customFormat="1" spans="1:15">
      <c r="A314" s="1" t="s">
        <v>15</v>
      </c>
      <c r="B314" s="1" t="s">
        <v>1099</v>
      </c>
      <c r="C314" s="1" t="s">
        <v>17</v>
      </c>
      <c r="F314" s="1" t="s">
        <v>1100</v>
      </c>
      <c r="G314" s="1" t="e">
        <f>-os</f>
        <v>#NAME?</v>
      </c>
      <c r="I314" s="1" t="s">
        <v>2613</v>
      </c>
      <c r="J314" s="1" t="s">
        <v>1102</v>
      </c>
      <c r="K314" s="1" t="s">
        <v>1103</v>
      </c>
      <c r="L314" s="1" t="s">
        <v>2614</v>
      </c>
      <c r="M314" s="1" t="s">
        <v>2615</v>
      </c>
      <c r="N314" s="1" t="s">
        <v>2616</v>
      </c>
      <c r="O314" s="1" t="s">
        <v>2617</v>
      </c>
    </row>
    <row r="315" s="1" customFormat="1" spans="1:15">
      <c r="A315" s="1" t="s">
        <v>15</v>
      </c>
      <c r="B315" s="1" t="s">
        <v>1161</v>
      </c>
      <c r="C315" s="1" t="s">
        <v>813</v>
      </c>
      <c r="F315" s="1" t="s">
        <v>1100</v>
      </c>
      <c r="G315" s="1" t="e">
        <f>-et</f>
        <v>#NAME?</v>
      </c>
      <c r="H315" s="1" t="e">
        <f>-ic</f>
        <v>#NAME?</v>
      </c>
      <c r="I315" s="1" t="s">
        <v>2618</v>
      </c>
      <c r="J315" s="1" t="s">
        <v>2619</v>
      </c>
      <c r="K315" s="1" t="s">
        <v>1164</v>
      </c>
      <c r="L315" s="1" t="s">
        <v>2620</v>
      </c>
      <c r="M315" s="1" t="s">
        <v>2621</v>
      </c>
      <c r="N315" s="1" t="s">
        <v>2622</v>
      </c>
      <c r="O315" s="1" t="s">
        <v>2623</v>
      </c>
    </row>
    <row r="316" s="1" customFormat="1" spans="1:15">
      <c r="A316" s="1" t="s">
        <v>15</v>
      </c>
      <c r="B316" s="1" t="s">
        <v>1125</v>
      </c>
      <c r="C316" s="1" t="s">
        <v>28</v>
      </c>
      <c r="F316" s="1" t="s">
        <v>1117</v>
      </c>
      <c r="G316" s="1" t="s">
        <v>1126</v>
      </c>
      <c r="H316" s="1" t="e">
        <f>-an</f>
        <v>#NAME?</v>
      </c>
      <c r="I316" s="1" t="s">
        <v>2624</v>
      </c>
      <c r="J316" s="1" t="s">
        <v>2625</v>
      </c>
      <c r="K316" s="1" t="s">
        <v>1129</v>
      </c>
      <c r="L316" s="1" t="s">
        <v>2626</v>
      </c>
      <c r="M316" s="1" t="s">
        <v>2627</v>
      </c>
      <c r="N316" s="1" t="s">
        <v>2628</v>
      </c>
      <c r="O316" s="1" t="s">
        <v>2629</v>
      </c>
    </row>
    <row r="317" s="1" customFormat="1" spans="1:15">
      <c r="A317" s="1" t="s">
        <v>15</v>
      </c>
      <c r="B317" s="1" t="s">
        <v>1134</v>
      </c>
      <c r="C317" s="1" t="s">
        <v>17</v>
      </c>
      <c r="F317" s="1" t="s">
        <v>1117</v>
      </c>
      <c r="G317" s="1" t="s">
        <v>1135</v>
      </c>
      <c r="I317" s="1" t="s">
        <v>2630</v>
      </c>
      <c r="J317" s="1" t="s">
        <v>1137</v>
      </c>
      <c r="K317" s="1" t="s">
        <v>1138</v>
      </c>
      <c r="L317" s="1" t="s">
        <v>2631</v>
      </c>
      <c r="M317" s="1" t="s">
        <v>2632</v>
      </c>
      <c r="N317" s="1" t="s">
        <v>2633</v>
      </c>
      <c r="O317" s="1" t="s">
        <v>2634</v>
      </c>
    </row>
    <row r="318" s="1" customFormat="1" spans="1:15">
      <c r="A318" s="1" t="s">
        <v>15</v>
      </c>
      <c r="B318" s="1" t="s">
        <v>1116</v>
      </c>
      <c r="C318" s="1" t="s">
        <v>17</v>
      </c>
      <c r="F318" s="1" t="s">
        <v>1117</v>
      </c>
      <c r="G318" s="1" t="e">
        <f>-logy</f>
        <v>#NAME?</v>
      </c>
      <c r="I318" s="1" t="s">
        <v>2635</v>
      </c>
      <c r="J318" s="1" t="s">
        <v>1119</v>
      </c>
      <c r="K318" s="1" t="s">
        <v>1120</v>
      </c>
      <c r="L318" s="1" t="s">
        <v>2636</v>
      </c>
      <c r="M318" s="1" t="s">
        <v>2637</v>
      </c>
      <c r="N318" s="1" t="s">
        <v>2638</v>
      </c>
      <c r="O318" s="1" t="s">
        <v>2639</v>
      </c>
    </row>
    <row r="319" s="1" customFormat="1" spans="1:15">
      <c r="A319" s="1" t="s">
        <v>15</v>
      </c>
      <c r="B319" s="1" t="s">
        <v>1143</v>
      </c>
      <c r="C319" s="1" t="s">
        <v>17</v>
      </c>
      <c r="D319" s="1" t="s">
        <v>1144</v>
      </c>
      <c r="F319" s="1" t="s">
        <v>1100</v>
      </c>
      <c r="I319" s="1" t="s">
        <v>2640</v>
      </c>
      <c r="J319" s="1" t="s">
        <v>2641</v>
      </c>
      <c r="K319" s="1" t="s">
        <v>1147</v>
      </c>
      <c r="L319" s="1" t="s">
        <v>1148</v>
      </c>
      <c r="M319" s="1" t="s">
        <v>1149</v>
      </c>
      <c r="N319" s="1" t="s">
        <v>2642</v>
      </c>
      <c r="O319" s="1" t="s">
        <v>2643</v>
      </c>
    </row>
    <row r="320" s="1" customFormat="1" spans="1:15">
      <c r="A320" s="1" t="s">
        <v>15</v>
      </c>
      <c r="B320" s="1" t="s">
        <v>1152</v>
      </c>
      <c r="C320" s="1" t="s">
        <v>17</v>
      </c>
      <c r="D320" s="1" t="s">
        <v>1153</v>
      </c>
      <c r="F320" s="1" t="s">
        <v>1100</v>
      </c>
      <c r="I320" s="1" t="s">
        <v>2644</v>
      </c>
      <c r="J320" s="1" t="s">
        <v>2645</v>
      </c>
      <c r="K320" s="1" t="s">
        <v>1156</v>
      </c>
      <c r="L320" s="1" t="s">
        <v>2646</v>
      </c>
      <c r="M320" s="1" t="s">
        <v>2647</v>
      </c>
      <c r="N320" s="1" t="s">
        <v>2648</v>
      </c>
      <c r="O320" s="1" t="s">
        <v>2649</v>
      </c>
    </row>
    <row r="321" s="1" customFormat="1" spans="1:15">
      <c r="A321" s="1" t="s">
        <v>15</v>
      </c>
      <c r="B321" s="1" t="s">
        <v>2650</v>
      </c>
      <c r="C321" s="1" t="s">
        <v>28</v>
      </c>
      <c r="F321" s="1" t="s">
        <v>1117</v>
      </c>
      <c r="G321" s="1" t="s">
        <v>2651</v>
      </c>
      <c r="H321" s="1" t="e">
        <f>-ic</f>
        <v>#NAME?</v>
      </c>
      <c r="I321" s="1" t="s">
        <v>2652</v>
      </c>
      <c r="J321" s="1" t="s">
        <v>2653</v>
      </c>
      <c r="K321" s="1" t="s">
        <v>2654</v>
      </c>
      <c r="L321" s="1" t="s">
        <v>2655</v>
      </c>
      <c r="M321" s="1" t="s">
        <v>2656</v>
      </c>
      <c r="N321" s="1" t="s">
        <v>2657</v>
      </c>
      <c r="O321" s="1" t="s">
        <v>2658</v>
      </c>
    </row>
    <row r="322" s="1" customFormat="1" spans="1:15">
      <c r="A322" s="1" t="s">
        <v>15</v>
      </c>
      <c r="B322" s="1" t="s">
        <v>1169</v>
      </c>
      <c r="C322" s="1" t="s">
        <v>17</v>
      </c>
      <c r="F322" s="1" t="s">
        <v>1170</v>
      </c>
      <c r="G322" s="1" t="e">
        <f>-ology</f>
        <v>#NAME?</v>
      </c>
      <c r="I322" s="1" t="s">
        <v>2659</v>
      </c>
      <c r="J322" s="1" t="s">
        <v>1172</v>
      </c>
      <c r="K322" s="1" t="s">
        <v>2660</v>
      </c>
      <c r="L322" s="1" t="s">
        <v>2661</v>
      </c>
      <c r="M322" s="1" t="s">
        <v>2662</v>
      </c>
      <c r="N322" s="1" t="s">
        <v>2663</v>
      </c>
      <c r="O322" s="1" t="s">
        <v>2664</v>
      </c>
    </row>
    <row r="323" s="1" customFormat="1" spans="1:15">
      <c r="A323" s="1" t="s">
        <v>15</v>
      </c>
      <c r="B323" s="1" t="s">
        <v>1178</v>
      </c>
      <c r="C323" s="1" t="s">
        <v>17</v>
      </c>
      <c r="F323" s="1" t="s">
        <v>1117</v>
      </c>
      <c r="G323" s="1" t="s">
        <v>2665</v>
      </c>
      <c r="H323" s="1" t="e">
        <f>-y</f>
        <v>#NAME?</v>
      </c>
      <c r="I323" s="1" t="s">
        <v>2666</v>
      </c>
      <c r="J323" s="1" t="s">
        <v>2667</v>
      </c>
      <c r="K323" s="1" t="s">
        <v>1181</v>
      </c>
      <c r="L323" s="1" t="s">
        <v>2668</v>
      </c>
      <c r="M323" s="1" t="s">
        <v>2669</v>
      </c>
      <c r="N323" s="1" t="s">
        <v>2670</v>
      </c>
      <c r="O323" s="1" t="s">
        <v>2671</v>
      </c>
    </row>
    <row r="324" s="1" customFormat="1" spans="1:15">
      <c r="A324" s="1" t="s">
        <v>15</v>
      </c>
      <c r="B324" s="1" t="s">
        <v>546</v>
      </c>
      <c r="C324" s="1" t="s">
        <v>547</v>
      </c>
      <c r="F324" s="1" t="s">
        <v>546</v>
      </c>
      <c r="I324" s="1" t="s">
        <v>2672</v>
      </c>
      <c r="J324" s="1" t="s">
        <v>549</v>
      </c>
      <c r="K324" s="1" t="s">
        <v>550</v>
      </c>
      <c r="L324" s="1" t="s">
        <v>2673</v>
      </c>
      <c r="M324" s="1" t="s">
        <v>2674</v>
      </c>
      <c r="N324" s="1" t="s">
        <v>2675</v>
      </c>
      <c r="O324" s="1" t="s">
        <v>2676</v>
      </c>
    </row>
    <row r="325" s="1" customFormat="1" spans="1:15">
      <c r="A325" s="1" t="s">
        <v>15</v>
      </c>
      <c r="B325" s="1" t="s">
        <v>555</v>
      </c>
      <c r="C325" s="1" t="s">
        <v>126</v>
      </c>
      <c r="D325" s="1" t="s">
        <v>495</v>
      </c>
      <c r="F325" s="1" t="s">
        <v>546</v>
      </c>
      <c r="I325" s="1" t="s">
        <v>2677</v>
      </c>
      <c r="J325" s="1" t="s">
        <v>557</v>
      </c>
      <c r="K325" s="1" t="s">
        <v>558</v>
      </c>
      <c r="L325" s="1" t="s">
        <v>1682</v>
      </c>
      <c r="M325" s="1" t="s">
        <v>1683</v>
      </c>
      <c r="N325" s="1" t="s">
        <v>2678</v>
      </c>
      <c r="O325" s="1" t="s">
        <v>2679</v>
      </c>
    </row>
    <row r="326" s="1" customFormat="1" spans="1:15">
      <c r="A326" s="1" t="s">
        <v>15</v>
      </c>
      <c r="B326" s="1" t="s">
        <v>571</v>
      </c>
      <c r="C326" s="1" t="s">
        <v>547</v>
      </c>
      <c r="D326" s="1" t="s">
        <v>572</v>
      </c>
      <c r="F326" s="1" t="s">
        <v>546</v>
      </c>
      <c r="I326" s="1" t="s">
        <v>2680</v>
      </c>
      <c r="J326" s="1" t="s">
        <v>2681</v>
      </c>
      <c r="K326" s="1" t="s">
        <v>575</v>
      </c>
      <c r="L326" s="1" t="s">
        <v>2682</v>
      </c>
      <c r="M326" s="1" t="s">
        <v>2683</v>
      </c>
      <c r="N326" s="1" t="s">
        <v>2684</v>
      </c>
      <c r="O326" s="1" t="s">
        <v>2685</v>
      </c>
    </row>
    <row r="327" s="1" customFormat="1" spans="1:15">
      <c r="A327" s="1" t="s">
        <v>15</v>
      </c>
      <c r="B327" s="1" t="s">
        <v>563</v>
      </c>
      <c r="C327" s="1" t="s">
        <v>126</v>
      </c>
      <c r="D327" s="1" t="s">
        <v>289</v>
      </c>
      <c r="F327" s="1" t="s">
        <v>546</v>
      </c>
      <c r="I327" s="1" t="s">
        <v>2686</v>
      </c>
      <c r="J327" s="1" t="s">
        <v>2687</v>
      </c>
      <c r="K327" s="1" t="s">
        <v>566</v>
      </c>
      <c r="L327" s="1" t="s">
        <v>567</v>
      </c>
      <c r="M327" s="1" t="s">
        <v>2688</v>
      </c>
      <c r="N327" s="1" t="s">
        <v>2689</v>
      </c>
      <c r="O327" s="1" t="s">
        <v>2690</v>
      </c>
    </row>
    <row r="328" s="1" customFormat="1" spans="1:15">
      <c r="A328" s="1" t="s">
        <v>15</v>
      </c>
      <c r="B328" s="1" t="s">
        <v>580</v>
      </c>
      <c r="C328" s="1" t="s">
        <v>126</v>
      </c>
      <c r="D328" s="1" t="s">
        <v>581</v>
      </c>
      <c r="F328" s="1" t="s">
        <v>546</v>
      </c>
      <c r="I328" s="1" t="s">
        <v>2691</v>
      </c>
      <c r="J328" s="1" t="s">
        <v>583</v>
      </c>
      <c r="K328" s="1" t="s">
        <v>584</v>
      </c>
      <c r="L328" s="1" t="s">
        <v>2692</v>
      </c>
      <c r="M328" s="1" t="s">
        <v>2693</v>
      </c>
      <c r="N328" s="1" t="s">
        <v>2694</v>
      </c>
      <c r="O328" s="1" t="s">
        <v>2695</v>
      </c>
    </row>
    <row r="329" s="1" customFormat="1" spans="1:15">
      <c r="A329" s="1" t="s">
        <v>15</v>
      </c>
      <c r="B329" s="1" t="s">
        <v>623</v>
      </c>
      <c r="C329" s="1" t="s">
        <v>126</v>
      </c>
      <c r="D329" s="1" t="s">
        <v>458</v>
      </c>
      <c r="F329" s="1" t="s">
        <v>546</v>
      </c>
      <c r="I329" s="1" t="s">
        <v>2696</v>
      </c>
      <c r="J329" s="1" t="s">
        <v>2697</v>
      </c>
      <c r="K329" s="1" t="s">
        <v>626</v>
      </c>
      <c r="L329" s="1" t="s">
        <v>2698</v>
      </c>
      <c r="M329" s="1" t="s">
        <v>2699</v>
      </c>
      <c r="N329" s="1" t="s">
        <v>2700</v>
      </c>
      <c r="O329" s="1" t="s">
        <v>2701</v>
      </c>
    </row>
    <row r="330" s="1" customFormat="1" spans="1:15">
      <c r="A330" s="1" t="s">
        <v>15</v>
      </c>
      <c r="B330" s="1" t="s">
        <v>589</v>
      </c>
      <c r="C330" s="1" t="s">
        <v>126</v>
      </c>
      <c r="D330" s="1" t="s">
        <v>590</v>
      </c>
      <c r="F330" s="1" t="s">
        <v>546</v>
      </c>
      <c r="I330" s="1" t="s">
        <v>2702</v>
      </c>
      <c r="J330" s="1" t="s">
        <v>592</v>
      </c>
      <c r="K330" s="1" t="s">
        <v>593</v>
      </c>
      <c r="L330" s="1" t="s">
        <v>2703</v>
      </c>
      <c r="M330" s="1" t="s">
        <v>2704</v>
      </c>
      <c r="N330" s="1" t="s">
        <v>2705</v>
      </c>
      <c r="O330" s="1" t="s">
        <v>2706</v>
      </c>
    </row>
    <row r="331" s="1" customFormat="1" spans="1:15">
      <c r="A331" s="1" t="s">
        <v>15</v>
      </c>
      <c r="B331" s="1" t="s">
        <v>598</v>
      </c>
      <c r="C331" s="1" t="s">
        <v>197</v>
      </c>
      <c r="F331" s="1" t="s">
        <v>599</v>
      </c>
      <c r="G331" s="1" t="e">
        <f>-_xleta.or</f>
        <v>#VALUE!</v>
      </c>
      <c r="I331" s="1" t="s">
        <v>2707</v>
      </c>
      <c r="J331" s="1" t="s">
        <v>2708</v>
      </c>
      <c r="K331" s="1" t="s">
        <v>602</v>
      </c>
      <c r="L331" s="1" t="s">
        <v>1706</v>
      </c>
      <c r="M331" s="1" t="s">
        <v>2709</v>
      </c>
      <c r="N331" s="1" t="s">
        <v>2710</v>
      </c>
      <c r="O331" s="1" t="s">
        <v>2711</v>
      </c>
    </row>
    <row r="332" s="1" customFormat="1" spans="1:15">
      <c r="A332" s="1" t="s">
        <v>15</v>
      </c>
      <c r="B332" s="1" t="s">
        <v>607</v>
      </c>
      <c r="C332" s="1" t="s">
        <v>17</v>
      </c>
      <c r="D332" s="1" t="s">
        <v>495</v>
      </c>
      <c r="F332" s="1" t="s">
        <v>599</v>
      </c>
      <c r="G332" s="1" t="e">
        <f>-ation</f>
        <v>#NAME?</v>
      </c>
      <c r="I332" s="1" t="s">
        <v>2712</v>
      </c>
      <c r="J332" s="1" t="s">
        <v>1728</v>
      </c>
      <c r="K332" s="1" t="s">
        <v>610</v>
      </c>
      <c r="L332" s="1" t="s">
        <v>1729</v>
      </c>
      <c r="M332" s="1" t="s">
        <v>1730</v>
      </c>
      <c r="N332" s="1" t="s">
        <v>2713</v>
      </c>
      <c r="O332" s="1" t="s">
        <v>2714</v>
      </c>
    </row>
    <row r="333" s="1" customFormat="1" spans="1:15">
      <c r="A333" s="1" t="s">
        <v>15</v>
      </c>
      <c r="B333" s="1" t="s">
        <v>639</v>
      </c>
      <c r="C333" s="1" t="s">
        <v>17</v>
      </c>
      <c r="D333" s="1" t="s">
        <v>289</v>
      </c>
      <c r="F333" s="1" t="s">
        <v>599</v>
      </c>
      <c r="G333" s="1" t="e">
        <f>-ation</f>
        <v>#NAME?</v>
      </c>
      <c r="I333" s="1" t="s">
        <v>2715</v>
      </c>
      <c r="J333" s="1" t="s">
        <v>2716</v>
      </c>
      <c r="K333" s="1" t="s">
        <v>642</v>
      </c>
      <c r="L333" s="1" t="s">
        <v>1723</v>
      </c>
      <c r="M333" s="1" t="s">
        <v>2717</v>
      </c>
      <c r="N333" s="1" t="s">
        <v>2718</v>
      </c>
      <c r="O333" s="1" t="s">
        <v>2719</v>
      </c>
    </row>
    <row r="334" s="1" customFormat="1" spans="1:15">
      <c r="A334" s="1" t="s">
        <v>15</v>
      </c>
      <c r="B334" s="1" t="s">
        <v>631</v>
      </c>
      <c r="C334" s="1" t="s">
        <v>17</v>
      </c>
      <c r="D334" s="1" t="s">
        <v>590</v>
      </c>
      <c r="F334" s="1" t="s">
        <v>546</v>
      </c>
      <c r="G334" s="1" t="e">
        <f>-er</f>
        <v>#NAME?</v>
      </c>
      <c r="I334" s="1" t="s">
        <v>2720</v>
      </c>
      <c r="J334" s="1" t="s">
        <v>2721</v>
      </c>
      <c r="K334" s="1" t="s">
        <v>2722</v>
      </c>
      <c r="L334" s="1" t="s">
        <v>2723</v>
      </c>
      <c r="M334" s="1" t="s">
        <v>2724</v>
      </c>
      <c r="N334" s="1" t="s">
        <v>2725</v>
      </c>
      <c r="O334" s="1" t="s">
        <v>2726</v>
      </c>
    </row>
    <row r="335" s="1" customFormat="1" spans="1:15">
      <c r="A335" s="1" t="s">
        <v>15</v>
      </c>
      <c r="B335" s="1" t="s">
        <v>1368</v>
      </c>
      <c r="C335" s="1" t="s">
        <v>126</v>
      </c>
      <c r="D335" s="1" t="s">
        <v>127</v>
      </c>
      <c r="F335" s="1" t="s">
        <v>944</v>
      </c>
      <c r="I335" s="1" t="s">
        <v>2727</v>
      </c>
      <c r="J335" s="1" t="s">
        <v>1370</v>
      </c>
      <c r="K335" s="1" t="s">
        <v>1371</v>
      </c>
      <c r="L335" s="1" t="s">
        <v>2728</v>
      </c>
      <c r="M335" s="1" t="s">
        <v>2729</v>
      </c>
      <c r="N335" s="1" t="s">
        <v>2730</v>
      </c>
      <c r="O335" s="1" t="s">
        <v>2731</v>
      </c>
    </row>
    <row r="336" s="1" customFormat="1" spans="1:15">
      <c r="A336" s="1" t="s">
        <v>15</v>
      </c>
      <c r="B336" s="1" t="s">
        <v>1376</v>
      </c>
      <c r="C336" s="1" t="s">
        <v>126</v>
      </c>
      <c r="D336" s="1" t="s">
        <v>495</v>
      </c>
      <c r="F336" s="1" t="s">
        <v>944</v>
      </c>
      <c r="I336" s="1" t="s">
        <v>2732</v>
      </c>
      <c r="J336" s="1" t="s">
        <v>2733</v>
      </c>
      <c r="K336" s="1" t="s">
        <v>1379</v>
      </c>
      <c r="L336" s="1" t="s">
        <v>2734</v>
      </c>
      <c r="M336" s="1" t="s">
        <v>1381</v>
      </c>
      <c r="N336" s="1" t="s">
        <v>2735</v>
      </c>
      <c r="O336" s="1" t="s">
        <v>2736</v>
      </c>
    </row>
    <row r="337" s="1" customFormat="1" spans="1:15">
      <c r="A337" s="1" t="s">
        <v>15</v>
      </c>
      <c r="B337" s="1" t="s">
        <v>943</v>
      </c>
      <c r="C337" s="1" t="s">
        <v>126</v>
      </c>
      <c r="D337" s="1" t="s">
        <v>478</v>
      </c>
      <c r="F337" s="1" t="s">
        <v>944</v>
      </c>
      <c r="I337" s="1" t="s">
        <v>2737</v>
      </c>
      <c r="J337" s="1" t="s">
        <v>2738</v>
      </c>
      <c r="K337" s="1" t="s">
        <v>947</v>
      </c>
      <c r="L337" s="1" t="s">
        <v>2739</v>
      </c>
      <c r="M337" s="1" t="s">
        <v>2740</v>
      </c>
      <c r="N337" s="1" t="s">
        <v>2741</v>
      </c>
      <c r="O337" s="1" t="s">
        <v>2742</v>
      </c>
    </row>
    <row r="338" s="1" customFormat="1" spans="1:15">
      <c r="A338" s="1" t="s">
        <v>15</v>
      </c>
      <c r="B338" s="1" t="s">
        <v>1397</v>
      </c>
      <c r="C338" s="1" t="s">
        <v>126</v>
      </c>
      <c r="D338" s="1" t="s">
        <v>1398</v>
      </c>
      <c r="F338" s="1" t="s">
        <v>944</v>
      </c>
      <c r="I338" s="1" t="s">
        <v>2743</v>
      </c>
      <c r="J338" s="1" t="s">
        <v>2744</v>
      </c>
      <c r="K338" s="1" t="s">
        <v>1401</v>
      </c>
      <c r="L338" s="1" t="s">
        <v>2745</v>
      </c>
      <c r="M338" s="1" t="s">
        <v>2746</v>
      </c>
      <c r="N338" s="1" t="s">
        <v>2747</v>
      </c>
      <c r="O338" s="1" t="s">
        <v>2748</v>
      </c>
    </row>
    <row r="339" s="1" customFormat="1" spans="1:15">
      <c r="A339" s="1" t="s">
        <v>15</v>
      </c>
      <c r="B339" s="1" t="s">
        <v>1389</v>
      </c>
      <c r="C339" s="1" t="s">
        <v>126</v>
      </c>
      <c r="D339" s="1" t="s">
        <v>468</v>
      </c>
      <c r="F339" s="1" t="s">
        <v>944</v>
      </c>
      <c r="I339" s="1" t="s">
        <v>2749</v>
      </c>
      <c r="J339" s="1" t="s">
        <v>1391</v>
      </c>
      <c r="K339" s="1" t="s">
        <v>1392</v>
      </c>
      <c r="L339" s="1" t="s">
        <v>2750</v>
      </c>
      <c r="M339" s="1" t="s">
        <v>2751</v>
      </c>
      <c r="N339" s="1" t="s">
        <v>2752</v>
      </c>
      <c r="O339" s="1" t="s">
        <v>2753</v>
      </c>
    </row>
    <row r="340" s="1" customFormat="1" spans="1:15">
      <c r="A340" s="1" t="s">
        <v>15</v>
      </c>
      <c r="B340" s="1" t="s">
        <v>2754</v>
      </c>
      <c r="C340" s="1" t="s">
        <v>126</v>
      </c>
      <c r="D340" s="1" t="s">
        <v>590</v>
      </c>
      <c r="F340" s="1" t="s">
        <v>1441</v>
      </c>
      <c r="I340" s="1" t="s">
        <v>2755</v>
      </c>
      <c r="J340" s="1" t="s">
        <v>2756</v>
      </c>
      <c r="K340" s="1" t="s">
        <v>2757</v>
      </c>
      <c r="L340" s="1" t="s">
        <v>2758</v>
      </c>
      <c r="M340" s="1" t="s">
        <v>2759</v>
      </c>
      <c r="N340" s="1" t="s">
        <v>2760</v>
      </c>
      <c r="O340" s="1" t="s">
        <v>2761</v>
      </c>
    </row>
    <row r="341" s="1" customFormat="1" spans="1:15">
      <c r="A341" s="1" t="s">
        <v>15</v>
      </c>
      <c r="B341" s="1" t="s">
        <v>1440</v>
      </c>
      <c r="C341" s="1" t="s">
        <v>126</v>
      </c>
      <c r="D341" s="1" t="s">
        <v>425</v>
      </c>
      <c r="F341" s="1" t="s">
        <v>1441</v>
      </c>
      <c r="I341" s="1" t="s">
        <v>2762</v>
      </c>
      <c r="J341" s="1" t="s">
        <v>2763</v>
      </c>
      <c r="K341" s="1" t="s">
        <v>1444</v>
      </c>
      <c r="L341" s="1" t="s">
        <v>1445</v>
      </c>
      <c r="M341" s="1" t="s">
        <v>2764</v>
      </c>
      <c r="N341" s="1" t="s">
        <v>2765</v>
      </c>
      <c r="O341" s="1" t="s">
        <v>2766</v>
      </c>
    </row>
    <row r="342" s="1" customFormat="1" spans="1:15">
      <c r="A342" s="1" t="s">
        <v>15</v>
      </c>
      <c r="B342" s="1" t="s">
        <v>1415</v>
      </c>
      <c r="C342" s="1" t="s">
        <v>28</v>
      </c>
      <c r="D342" s="1" t="s">
        <v>495</v>
      </c>
      <c r="F342" s="1" t="s">
        <v>1407</v>
      </c>
      <c r="G342" s="1" t="e">
        <f>-ive</f>
        <v>#NAME?</v>
      </c>
      <c r="I342" s="1" t="s">
        <v>2767</v>
      </c>
      <c r="J342" s="1" t="s">
        <v>2768</v>
      </c>
      <c r="K342" s="1" t="s">
        <v>1418</v>
      </c>
      <c r="L342" s="1" t="s">
        <v>2769</v>
      </c>
      <c r="M342" s="1" t="s">
        <v>2770</v>
      </c>
      <c r="N342" s="1" t="s">
        <v>2771</v>
      </c>
      <c r="O342" s="1" t="s">
        <v>2772</v>
      </c>
    </row>
    <row r="343" s="1" customFormat="1" spans="1:15">
      <c r="A343" s="1" t="s">
        <v>15</v>
      </c>
      <c r="B343" s="1" t="s">
        <v>1406</v>
      </c>
      <c r="C343" s="1" t="s">
        <v>17</v>
      </c>
      <c r="D343" s="1" t="s">
        <v>478</v>
      </c>
      <c r="F343" s="1" t="s">
        <v>1407</v>
      </c>
      <c r="G343" s="1" t="e">
        <f>-ion</f>
        <v>#NAME?</v>
      </c>
      <c r="I343" s="1" t="s">
        <v>2773</v>
      </c>
      <c r="J343" s="1" t="s">
        <v>2774</v>
      </c>
      <c r="K343" s="1" t="s">
        <v>1410</v>
      </c>
      <c r="L343" s="1" t="s">
        <v>2775</v>
      </c>
      <c r="M343" s="1" t="s">
        <v>2776</v>
      </c>
      <c r="N343" s="1" t="s">
        <v>2777</v>
      </c>
      <c r="O343" s="1" t="s">
        <v>2778</v>
      </c>
    </row>
    <row r="344" s="1" customFormat="1" spans="1:15">
      <c r="A344" s="1" t="s">
        <v>15</v>
      </c>
      <c r="B344" s="1" t="s">
        <v>2779</v>
      </c>
      <c r="C344" s="1" t="s">
        <v>17</v>
      </c>
      <c r="F344" s="1" t="s">
        <v>1441</v>
      </c>
      <c r="G344" s="1" t="e">
        <f>-et</f>
        <v>#NAME?</v>
      </c>
      <c r="I344" s="1" t="s">
        <v>2780</v>
      </c>
      <c r="J344" s="1" t="s">
        <v>2781</v>
      </c>
      <c r="K344" s="1" t="s">
        <v>2782</v>
      </c>
      <c r="L344" s="1" t="s">
        <v>2783</v>
      </c>
      <c r="M344" s="1" t="s">
        <v>2784</v>
      </c>
      <c r="N344" s="1" t="s">
        <v>2785</v>
      </c>
      <c r="O344" s="1" t="s">
        <v>2786</v>
      </c>
    </row>
    <row r="345" s="1" customFormat="1" spans="1:15">
      <c r="A345" s="1" t="s">
        <v>15</v>
      </c>
      <c r="B345" s="1" t="s">
        <v>731</v>
      </c>
      <c r="C345" s="1" t="s">
        <v>197</v>
      </c>
      <c r="F345" s="1" t="s">
        <v>731</v>
      </c>
      <c r="I345" s="1" t="s">
        <v>2787</v>
      </c>
      <c r="J345" s="1" t="s">
        <v>2788</v>
      </c>
      <c r="K345" s="1" t="s">
        <v>734</v>
      </c>
      <c r="L345" s="1" t="s">
        <v>2789</v>
      </c>
      <c r="M345" s="1" t="s">
        <v>2790</v>
      </c>
      <c r="N345" s="1" t="s">
        <v>2791</v>
      </c>
      <c r="O345" s="1" t="s">
        <v>2792</v>
      </c>
    </row>
    <row r="346" s="1" customFormat="1" spans="1:15">
      <c r="A346" s="1" t="s">
        <v>15</v>
      </c>
      <c r="B346" s="1" t="s">
        <v>739</v>
      </c>
      <c r="C346" s="1" t="s">
        <v>28</v>
      </c>
      <c r="F346" s="1" t="s">
        <v>740</v>
      </c>
      <c r="G346" s="1" t="e">
        <f>-ible</f>
        <v>#NAME?</v>
      </c>
      <c r="I346" s="1" t="s">
        <v>741</v>
      </c>
      <c r="J346" s="1" t="s">
        <v>2793</v>
      </c>
      <c r="K346" s="1" t="s">
        <v>743</v>
      </c>
      <c r="L346" s="1" t="s">
        <v>2794</v>
      </c>
      <c r="M346" s="1" t="s">
        <v>2795</v>
      </c>
      <c r="N346" s="1" t="s">
        <v>2796</v>
      </c>
      <c r="O346" s="1" t="s">
        <v>2797</v>
      </c>
    </row>
    <row r="347" s="1" customFormat="1" spans="1:15">
      <c r="A347" s="1" t="s">
        <v>15</v>
      </c>
      <c r="B347" s="1" t="s">
        <v>748</v>
      </c>
      <c r="C347" s="1" t="s">
        <v>28</v>
      </c>
      <c r="D347" s="1" t="s">
        <v>127</v>
      </c>
      <c r="F347" s="1" t="s">
        <v>740</v>
      </c>
      <c r="G347" s="1" t="e">
        <f>-ible</f>
        <v>#NAME?</v>
      </c>
      <c r="I347" s="1" t="s">
        <v>2798</v>
      </c>
      <c r="J347" s="1" t="s">
        <v>2799</v>
      </c>
      <c r="K347" s="1" t="s">
        <v>751</v>
      </c>
      <c r="L347" s="1" t="s">
        <v>752</v>
      </c>
      <c r="M347" s="1" t="s">
        <v>2800</v>
      </c>
      <c r="N347" s="1" t="s">
        <v>2801</v>
      </c>
      <c r="O347" s="1" t="s">
        <v>2802</v>
      </c>
    </row>
    <row r="348" s="1" customFormat="1" spans="1:15">
      <c r="A348" s="1" t="s">
        <v>15</v>
      </c>
      <c r="B348" s="1" t="s">
        <v>2803</v>
      </c>
      <c r="C348" s="1" t="s">
        <v>17</v>
      </c>
      <c r="F348" s="1" t="s">
        <v>740</v>
      </c>
      <c r="G348" s="1" t="e">
        <f>-ence</f>
        <v>#NAME?</v>
      </c>
      <c r="I348" s="1" t="s">
        <v>2804</v>
      </c>
      <c r="J348" s="1" t="s">
        <v>2805</v>
      </c>
      <c r="K348" s="1" t="s">
        <v>2806</v>
      </c>
      <c r="L348" s="1" t="s">
        <v>2807</v>
      </c>
      <c r="M348" s="1" t="s">
        <v>2808</v>
      </c>
      <c r="N348" s="1" t="s">
        <v>2809</v>
      </c>
      <c r="O348" s="1" t="s">
        <v>2810</v>
      </c>
    </row>
    <row r="349" s="1" customFormat="1" spans="1:15">
      <c r="A349" s="1" t="s">
        <v>15</v>
      </c>
      <c r="B349" s="1" t="s">
        <v>764</v>
      </c>
      <c r="C349" s="1" t="s">
        <v>17</v>
      </c>
      <c r="F349" s="1" t="s">
        <v>740</v>
      </c>
      <c r="G349" s="1" t="e">
        <f>-ent</f>
        <v>#NAME?</v>
      </c>
      <c r="H349" s="1" t="e">
        <f>-ial</f>
        <v>#NAME?</v>
      </c>
      <c r="I349" s="1" t="s">
        <v>2811</v>
      </c>
      <c r="J349" s="1" t="s">
        <v>2812</v>
      </c>
      <c r="K349" s="1" t="s">
        <v>767</v>
      </c>
      <c r="L349" s="1" t="s">
        <v>2813</v>
      </c>
      <c r="M349" s="1" t="s">
        <v>2814</v>
      </c>
      <c r="N349" s="1" t="s">
        <v>2815</v>
      </c>
      <c r="O349" s="1" t="s">
        <v>2816</v>
      </c>
    </row>
    <row r="350" s="1" customFormat="1" spans="1:15">
      <c r="A350" s="1" t="s">
        <v>15</v>
      </c>
      <c r="B350" s="1" t="s">
        <v>2817</v>
      </c>
      <c r="C350" s="1" t="s">
        <v>17</v>
      </c>
      <c r="F350" s="1" t="s">
        <v>731</v>
      </c>
      <c r="G350" s="1" t="e">
        <f>-_xleta.or</f>
        <v>#VALUE!</v>
      </c>
      <c r="I350" s="1" t="s">
        <v>2818</v>
      </c>
      <c r="J350" s="1" t="s">
        <v>2819</v>
      </c>
      <c r="K350" s="1" t="s">
        <v>2820</v>
      </c>
      <c r="L350" s="1" t="s">
        <v>2821</v>
      </c>
      <c r="M350" s="1" t="s">
        <v>2822</v>
      </c>
      <c r="N350" s="1" t="s">
        <v>2823</v>
      </c>
      <c r="O350" s="1" t="s">
        <v>2824</v>
      </c>
    </row>
    <row r="351" s="1" customFormat="1" spans="1:15">
      <c r="A351" s="1" t="s">
        <v>15</v>
      </c>
      <c r="B351" s="1" t="s">
        <v>756</v>
      </c>
      <c r="C351" s="1" t="s">
        <v>28</v>
      </c>
      <c r="F351" s="1" t="s">
        <v>740</v>
      </c>
      <c r="G351" s="1" t="e">
        <f>-ulous</f>
        <v>#NAME?</v>
      </c>
      <c r="I351" s="1" t="s">
        <v>2825</v>
      </c>
      <c r="J351" s="1" t="s">
        <v>2826</v>
      </c>
      <c r="K351" s="1" t="s">
        <v>759</v>
      </c>
      <c r="L351" s="1" t="s">
        <v>760</v>
      </c>
      <c r="M351" s="1" t="s">
        <v>761</v>
      </c>
      <c r="N351" s="1" t="s">
        <v>2827</v>
      </c>
      <c r="O351" s="1" t="s">
        <v>2828</v>
      </c>
    </row>
    <row r="352" s="1" customFormat="1" spans="1:15">
      <c r="A352" s="1" t="s">
        <v>15</v>
      </c>
      <c r="B352" s="1" t="s">
        <v>788</v>
      </c>
      <c r="C352" s="1" t="s">
        <v>547</v>
      </c>
      <c r="D352" s="1" t="s">
        <v>590</v>
      </c>
      <c r="F352" s="1" t="s">
        <v>731</v>
      </c>
      <c r="I352" s="1" t="s">
        <v>2829</v>
      </c>
      <c r="J352" s="1" t="s">
        <v>2830</v>
      </c>
      <c r="K352" s="1" t="s">
        <v>791</v>
      </c>
      <c r="L352" s="1" t="s">
        <v>2831</v>
      </c>
      <c r="M352" s="1" t="s">
        <v>2832</v>
      </c>
      <c r="N352" s="1" t="s">
        <v>2833</v>
      </c>
      <c r="O352" s="1" t="s">
        <v>2834</v>
      </c>
    </row>
    <row r="353" s="1" customFormat="1" spans="1:15">
      <c r="A353" s="1" t="s">
        <v>15</v>
      </c>
      <c r="B353" s="1" t="s">
        <v>780</v>
      </c>
      <c r="C353" s="1" t="s">
        <v>126</v>
      </c>
      <c r="D353" s="1" t="s">
        <v>572</v>
      </c>
      <c r="F353" s="1" t="s">
        <v>731</v>
      </c>
      <c r="I353" s="1" t="s">
        <v>2835</v>
      </c>
      <c r="J353" s="1" t="s">
        <v>2836</v>
      </c>
      <c r="K353" s="1" t="s">
        <v>783</v>
      </c>
      <c r="L353" s="1" t="s">
        <v>2837</v>
      </c>
      <c r="M353" s="1" t="s">
        <v>2838</v>
      </c>
      <c r="N353" s="1" t="s">
        <v>2839</v>
      </c>
      <c r="O353" s="1" t="s">
        <v>2840</v>
      </c>
    </row>
    <row r="354" s="1" customFormat="1" spans="1:15">
      <c r="A354" s="1" t="s">
        <v>15</v>
      </c>
      <c r="B354" s="1" t="s">
        <v>804</v>
      </c>
      <c r="C354" s="1" t="s">
        <v>17</v>
      </c>
      <c r="F354" s="1" t="s">
        <v>804</v>
      </c>
      <c r="I354" s="1" t="s">
        <v>2841</v>
      </c>
      <c r="J354" s="1" t="s">
        <v>2842</v>
      </c>
      <c r="K354" s="1" t="s">
        <v>807</v>
      </c>
      <c r="L354" s="1" t="s">
        <v>2843</v>
      </c>
      <c r="M354" s="1" t="s">
        <v>2844</v>
      </c>
      <c r="N354" s="1" t="s">
        <v>2845</v>
      </c>
      <c r="O354" s="1" t="s">
        <v>2846</v>
      </c>
    </row>
    <row r="355" s="1" customFormat="1" spans="1:15">
      <c r="A355" s="1" t="s">
        <v>15</v>
      </c>
      <c r="B355" s="1" t="s">
        <v>2847</v>
      </c>
      <c r="C355" s="1" t="s">
        <v>197</v>
      </c>
      <c r="D355" s="1" t="s">
        <v>289</v>
      </c>
      <c r="F355" s="1" t="s">
        <v>2848</v>
      </c>
      <c r="I355" s="1" t="s">
        <v>2849</v>
      </c>
      <c r="J355" s="1" t="s">
        <v>2850</v>
      </c>
      <c r="K355" s="1" t="s">
        <v>2851</v>
      </c>
      <c r="L355" s="1" t="s">
        <v>2852</v>
      </c>
      <c r="M355" s="1" t="s">
        <v>2853</v>
      </c>
      <c r="N355" s="1" t="s">
        <v>2854</v>
      </c>
      <c r="O355" s="1" t="s">
        <v>2855</v>
      </c>
    </row>
    <row r="356" s="1" customFormat="1" spans="1:15">
      <c r="A356" s="1" t="s">
        <v>15</v>
      </c>
      <c r="B356" s="1" t="s">
        <v>2856</v>
      </c>
      <c r="C356" s="1" t="s">
        <v>197</v>
      </c>
      <c r="D356" s="1" t="s">
        <v>572</v>
      </c>
      <c r="F356" s="1" t="s">
        <v>2848</v>
      </c>
      <c r="I356" s="1" t="s">
        <v>2857</v>
      </c>
      <c r="J356" s="1" t="s">
        <v>2858</v>
      </c>
      <c r="K356" s="1" t="s">
        <v>2859</v>
      </c>
      <c r="L356" s="1" t="s">
        <v>2860</v>
      </c>
      <c r="M356" s="1" t="s">
        <v>2861</v>
      </c>
      <c r="N356" s="1" t="s">
        <v>2862</v>
      </c>
      <c r="O356" s="1" t="s">
        <v>2863</v>
      </c>
    </row>
    <row r="357" s="1" customFormat="1" spans="1:15">
      <c r="A357" s="1" t="s">
        <v>15</v>
      </c>
      <c r="B357" s="1" t="s">
        <v>2864</v>
      </c>
      <c r="C357" s="1" t="s">
        <v>126</v>
      </c>
      <c r="D357" s="1" t="s">
        <v>2865</v>
      </c>
      <c r="F357" s="1" t="s">
        <v>2866</v>
      </c>
      <c r="I357" s="1" t="s">
        <v>2867</v>
      </c>
      <c r="J357" s="1" t="s">
        <v>2868</v>
      </c>
      <c r="K357" s="1" t="s">
        <v>2869</v>
      </c>
      <c r="L357" s="1" t="s">
        <v>2870</v>
      </c>
      <c r="M357" s="1" t="s">
        <v>2871</v>
      </c>
      <c r="N357" s="1" t="s">
        <v>2872</v>
      </c>
      <c r="O357" s="1" t="s">
        <v>2873</v>
      </c>
    </row>
    <row r="358" s="1" customFormat="1" spans="1:15">
      <c r="A358" s="1" t="s">
        <v>15</v>
      </c>
      <c r="B358" s="1" t="s">
        <v>2874</v>
      </c>
      <c r="C358" s="1" t="s">
        <v>126</v>
      </c>
      <c r="D358" s="1" t="s">
        <v>495</v>
      </c>
      <c r="F358" s="1" t="s">
        <v>2866</v>
      </c>
      <c r="I358" s="1" t="s">
        <v>2875</v>
      </c>
      <c r="J358" s="1" t="s">
        <v>2876</v>
      </c>
      <c r="K358" s="1" t="s">
        <v>2877</v>
      </c>
      <c r="L358" s="1" t="s">
        <v>2878</v>
      </c>
      <c r="M358" s="1" t="s">
        <v>2879</v>
      </c>
      <c r="N358" s="1" t="s">
        <v>2880</v>
      </c>
      <c r="O358" s="1" t="s">
        <v>2881</v>
      </c>
    </row>
    <row r="359" s="1" customFormat="1" spans="1:15">
      <c r="A359" s="1" t="s">
        <v>15</v>
      </c>
      <c r="B359" s="1" t="s">
        <v>2882</v>
      </c>
      <c r="C359" s="1" t="s">
        <v>126</v>
      </c>
      <c r="D359" s="1" t="s">
        <v>468</v>
      </c>
      <c r="F359" s="1" t="s">
        <v>2883</v>
      </c>
      <c r="I359" s="1" t="s">
        <v>2884</v>
      </c>
      <c r="J359" s="1" t="s">
        <v>2885</v>
      </c>
      <c r="K359" s="1" t="s">
        <v>2886</v>
      </c>
      <c r="L359" s="1" t="s">
        <v>2887</v>
      </c>
      <c r="M359" s="1" t="s">
        <v>2888</v>
      </c>
      <c r="N359" s="1" t="s">
        <v>2889</v>
      </c>
      <c r="O359" s="1" t="s">
        <v>2890</v>
      </c>
    </row>
    <row r="360" s="1" customFormat="1" spans="1:15">
      <c r="A360" s="1" t="s">
        <v>15</v>
      </c>
      <c r="B360" s="1" t="s">
        <v>2891</v>
      </c>
      <c r="C360" s="1" t="s">
        <v>126</v>
      </c>
      <c r="D360" s="1" t="s">
        <v>581</v>
      </c>
      <c r="F360" s="1" t="s">
        <v>2883</v>
      </c>
      <c r="I360" s="1" t="s">
        <v>2892</v>
      </c>
      <c r="J360" s="1" t="s">
        <v>2893</v>
      </c>
      <c r="K360" s="1" t="s">
        <v>2894</v>
      </c>
      <c r="L360" s="1" t="s">
        <v>2895</v>
      </c>
      <c r="M360" s="1" t="s">
        <v>2896</v>
      </c>
      <c r="N360" s="1" t="s">
        <v>2897</v>
      </c>
      <c r="O360" s="1" t="s">
        <v>2898</v>
      </c>
    </row>
    <row r="361" s="1" customFormat="1" spans="1:15">
      <c r="A361" s="1" t="s">
        <v>15</v>
      </c>
      <c r="B361" s="1" t="s">
        <v>2899</v>
      </c>
      <c r="C361" s="1" t="s">
        <v>126</v>
      </c>
      <c r="D361" s="1" t="s">
        <v>478</v>
      </c>
      <c r="F361" s="1" t="s">
        <v>2883</v>
      </c>
      <c r="I361" s="1" t="s">
        <v>2900</v>
      </c>
      <c r="J361" s="1" t="s">
        <v>2901</v>
      </c>
      <c r="K361" s="1" t="s">
        <v>2902</v>
      </c>
      <c r="L361" s="1" t="s">
        <v>2903</v>
      </c>
      <c r="M361" s="1" t="s">
        <v>2904</v>
      </c>
      <c r="N361" s="1" t="s">
        <v>2905</v>
      </c>
      <c r="O361" s="1" t="s">
        <v>2906</v>
      </c>
    </row>
    <row r="362" s="1" customFormat="1" spans="1:15">
      <c r="A362" s="1" t="s">
        <v>15</v>
      </c>
      <c r="B362" s="1" t="s">
        <v>2907</v>
      </c>
      <c r="C362" s="1" t="s">
        <v>28</v>
      </c>
      <c r="D362" s="1" t="s">
        <v>495</v>
      </c>
      <c r="F362" s="1" t="s">
        <v>2848</v>
      </c>
      <c r="G362" s="1" t="e">
        <f>-ive</f>
        <v>#NAME?</v>
      </c>
      <c r="I362" s="1" t="s">
        <v>2908</v>
      </c>
      <c r="J362" s="1" t="s">
        <v>2909</v>
      </c>
      <c r="K362" s="1" t="s">
        <v>2910</v>
      </c>
      <c r="L362" s="1" t="s">
        <v>2911</v>
      </c>
      <c r="M362" s="1" t="s">
        <v>2912</v>
      </c>
      <c r="N362" s="1" t="s">
        <v>2913</v>
      </c>
      <c r="O362" s="1" t="s">
        <v>2914</v>
      </c>
    </row>
    <row r="363" s="1" customFormat="1" spans="1:15">
      <c r="A363" s="1" t="s">
        <v>15</v>
      </c>
      <c r="B363" s="1" t="s">
        <v>2915</v>
      </c>
      <c r="C363" s="1" t="s">
        <v>17</v>
      </c>
      <c r="D363" s="1" t="s">
        <v>581</v>
      </c>
      <c r="F363" s="1" t="s">
        <v>2848</v>
      </c>
      <c r="G363" s="1" t="e">
        <f>-ion</f>
        <v>#NAME?</v>
      </c>
      <c r="I363" s="1" t="s">
        <v>2916</v>
      </c>
      <c r="J363" s="1" t="s">
        <v>2917</v>
      </c>
      <c r="K363" s="1" t="s">
        <v>2918</v>
      </c>
      <c r="L363" s="1" t="s">
        <v>2919</v>
      </c>
      <c r="M363" s="1" t="s">
        <v>2920</v>
      </c>
      <c r="N363" s="1" t="s">
        <v>2921</v>
      </c>
      <c r="O363" s="1" t="s">
        <v>2922</v>
      </c>
    </row>
    <row r="364" s="1" customFormat="1" spans="1:15">
      <c r="A364" s="1" t="s">
        <v>15</v>
      </c>
      <c r="B364" s="1" t="s">
        <v>2923</v>
      </c>
      <c r="C364" s="1" t="s">
        <v>28</v>
      </c>
      <c r="D364" s="1" t="s">
        <v>572</v>
      </c>
      <c r="F364" s="1" t="s">
        <v>2848</v>
      </c>
      <c r="G364" s="1" t="e">
        <f>-ible</f>
        <v>#NAME?</v>
      </c>
      <c r="I364" s="1" t="s">
        <v>2924</v>
      </c>
      <c r="J364" s="1" t="s">
        <v>2925</v>
      </c>
      <c r="K364" s="1" t="s">
        <v>2926</v>
      </c>
      <c r="L364" s="1" t="s">
        <v>2927</v>
      </c>
      <c r="M364" s="1" t="s">
        <v>2928</v>
      </c>
      <c r="N364" s="1" t="s">
        <v>2929</v>
      </c>
      <c r="O364" s="1" t="s">
        <v>2930</v>
      </c>
    </row>
    <row r="365" s="1" customFormat="1" spans="1:15">
      <c r="A365" s="1" t="s">
        <v>15</v>
      </c>
      <c r="B365" s="1" t="s">
        <v>1903</v>
      </c>
      <c r="C365" s="1" t="s">
        <v>28</v>
      </c>
      <c r="F365" s="1" t="s">
        <v>1904</v>
      </c>
      <c r="G365" s="1" t="e">
        <f>-ic</f>
        <v>#NAME?</v>
      </c>
      <c r="I365" s="1" t="s">
        <v>2931</v>
      </c>
      <c r="J365" s="1" t="s">
        <v>1906</v>
      </c>
      <c r="K365" s="1" t="s">
        <v>2932</v>
      </c>
      <c r="L365" s="1" t="s">
        <v>2933</v>
      </c>
      <c r="M365" s="1" t="s">
        <v>2934</v>
      </c>
      <c r="N365" s="1" t="s">
        <v>2935</v>
      </c>
      <c r="O365" s="1" t="s">
        <v>2936</v>
      </c>
    </row>
    <row r="366" s="1" customFormat="1" spans="1:15">
      <c r="A366" s="1" t="s">
        <v>15</v>
      </c>
      <c r="B366" s="1" t="s">
        <v>1912</v>
      </c>
      <c r="C366" s="1" t="s">
        <v>197</v>
      </c>
      <c r="F366" s="1" t="s">
        <v>1904</v>
      </c>
      <c r="G366" s="1" t="e">
        <f>-icle</f>
        <v>#NAME?</v>
      </c>
      <c r="I366" s="1" t="s">
        <v>2937</v>
      </c>
      <c r="J366" s="1" t="s">
        <v>1914</v>
      </c>
      <c r="K366" s="1" t="s">
        <v>2938</v>
      </c>
      <c r="L366" s="1" t="s">
        <v>1916</v>
      </c>
      <c r="M366" s="1" t="s">
        <v>2939</v>
      </c>
      <c r="N366" s="1" t="s">
        <v>2940</v>
      </c>
      <c r="O366" s="1" t="s">
        <v>2941</v>
      </c>
    </row>
    <row r="367" s="1" customFormat="1" spans="1:15">
      <c r="A367" s="1" t="s">
        <v>15</v>
      </c>
      <c r="B367" s="1" t="s">
        <v>1920</v>
      </c>
      <c r="C367" s="1" t="s">
        <v>126</v>
      </c>
      <c r="D367" s="1" t="s">
        <v>1921</v>
      </c>
      <c r="F367" s="1" t="s">
        <v>1904</v>
      </c>
      <c r="G367" s="1" t="e">
        <f>-ize</f>
        <v>#NAME?</v>
      </c>
      <c r="I367" s="1" t="s">
        <v>2942</v>
      </c>
      <c r="J367" s="1" t="s">
        <v>2943</v>
      </c>
      <c r="K367" s="1" t="s">
        <v>2944</v>
      </c>
      <c r="L367" s="1" t="s">
        <v>2945</v>
      </c>
      <c r="M367" s="1" t="s">
        <v>2946</v>
      </c>
      <c r="N367" s="1" t="s">
        <v>2947</v>
      </c>
      <c r="O367" s="1" t="s">
        <v>2948</v>
      </c>
    </row>
    <row r="368" s="1" customFormat="1" spans="1:15">
      <c r="A368" s="1" t="s">
        <v>15</v>
      </c>
      <c r="B368" s="1" t="s">
        <v>2949</v>
      </c>
      <c r="C368" s="1" t="s">
        <v>28</v>
      </c>
      <c r="F368" s="1" t="s">
        <v>2950</v>
      </c>
      <c r="G368" s="1" t="e">
        <f>-_xleta.log</f>
        <v>#VALUE!</v>
      </c>
      <c r="H368" s="1" t="e">
        <f>-ical</f>
        <v>#NAME?</v>
      </c>
      <c r="I368" s="1" t="s">
        <v>2951</v>
      </c>
      <c r="J368" s="1" t="s">
        <v>2952</v>
      </c>
      <c r="K368" s="1" t="s">
        <v>2953</v>
      </c>
      <c r="L368" s="1" t="s">
        <v>2954</v>
      </c>
      <c r="M368" s="1" t="s">
        <v>2955</v>
      </c>
      <c r="N368" s="1" t="s">
        <v>2956</v>
      </c>
      <c r="O368" s="1" t="s">
        <v>2957</v>
      </c>
    </row>
    <row r="369" s="1" customFormat="1" spans="1:15">
      <c r="A369" s="1" t="s">
        <v>15</v>
      </c>
      <c r="B369" s="1" t="s">
        <v>1937</v>
      </c>
      <c r="C369" s="1" t="s">
        <v>17</v>
      </c>
      <c r="D369" s="1" t="s">
        <v>337</v>
      </c>
      <c r="F369" s="1" t="s">
        <v>1904</v>
      </c>
      <c r="G369" s="1" t="e">
        <f>-ism</f>
        <v>#NAME?</v>
      </c>
      <c r="I369" s="1" t="s">
        <v>2958</v>
      </c>
      <c r="J369" s="1" t="s">
        <v>1939</v>
      </c>
      <c r="K369" s="1" t="s">
        <v>2959</v>
      </c>
      <c r="L369" s="1" t="s">
        <v>2960</v>
      </c>
      <c r="M369" s="1" t="s">
        <v>2961</v>
      </c>
      <c r="N369" s="1" t="s">
        <v>2962</v>
      </c>
      <c r="O369" s="1" t="s">
        <v>2963</v>
      </c>
    </row>
    <row r="370" s="1" customFormat="1" spans="1:15">
      <c r="A370" s="1" t="s">
        <v>15</v>
      </c>
      <c r="B370" s="1" t="s">
        <v>1945</v>
      </c>
      <c r="C370" s="1" t="s">
        <v>17</v>
      </c>
      <c r="F370" s="1" t="s">
        <v>2950</v>
      </c>
      <c r="G370" s="1" t="s">
        <v>2964</v>
      </c>
      <c r="I370" s="1" t="s">
        <v>2965</v>
      </c>
      <c r="J370" s="1" t="s">
        <v>1947</v>
      </c>
      <c r="K370" s="1" t="s">
        <v>2966</v>
      </c>
      <c r="L370" s="1" t="s">
        <v>2967</v>
      </c>
      <c r="M370" s="1" t="s">
        <v>2968</v>
      </c>
      <c r="N370" s="1" t="s">
        <v>2969</v>
      </c>
      <c r="O370" s="1" t="s">
        <v>2970</v>
      </c>
    </row>
    <row r="371" s="1" customFormat="1" spans="1:15">
      <c r="A371" s="1" t="s">
        <v>15</v>
      </c>
      <c r="B371" s="1" t="s">
        <v>1929</v>
      </c>
      <c r="C371" s="1" t="s">
        <v>17</v>
      </c>
      <c r="F371" s="1" t="s">
        <v>1904</v>
      </c>
      <c r="G371" s="1" t="e">
        <f>-ology</f>
        <v>#NAME?</v>
      </c>
      <c r="I371" s="1" t="s">
        <v>2971</v>
      </c>
      <c r="J371" s="1" t="s">
        <v>2972</v>
      </c>
      <c r="K371" s="1" t="s">
        <v>2973</v>
      </c>
      <c r="L371" s="1" t="s">
        <v>2974</v>
      </c>
      <c r="M371" s="1" t="s">
        <v>2975</v>
      </c>
      <c r="N371" s="1" t="s">
        <v>2976</v>
      </c>
      <c r="O371" s="1" t="s">
        <v>2977</v>
      </c>
    </row>
    <row r="372" s="1" customFormat="1" spans="1:15">
      <c r="A372" s="1" t="s">
        <v>15</v>
      </c>
      <c r="B372" s="1" t="s">
        <v>2978</v>
      </c>
      <c r="C372" s="1" t="s">
        <v>28</v>
      </c>
      <c r="D372" s="1" t="s">
        <v>1921</v>
      </c>
      <c r="F372" s="1" t="s">
        <v>1904</v>
      </c>
      <c r="G372" s="1" t="e">
        <f>-ous</f>
        <v>#NAME?</v>
      </c>
      <c r="I372" s="1" t="s">
        <v>2979</v>
      </c>
      <c r="J372" s="1" t="s">
        <v>2980</v>
      </c>
      <c r="K372" s="1" t="s">
        <v>2981</v>
      </c>
      <c r="L372" s="1" t="s">
        <v>2982</v>
      </c>
      <c r="M372" s="1" t="s">
        <v>2983</v>
      </c>
      <c r="N372" s="1" t="s">
        <v>2984</v>
      </c>
      <c r="O372" s="1" t="s">
        <v>2985</v>
      </c>
    </row>
    <row r="373" s="1" customFormat="1" spans="1:15">
      <c r="A373" s="1" t="s">
        <v>15</v>
      </c>
      <c r="B373" s="1" t="s">
        <v>1953</v>
      </c>
      <c r="C373" s="1" t="s">
        <v>28</v>
      </c>
      <c r="D373" s="1" t="s">
        <v>1861</v>
      </c>
      <c r="E373" s="1" t="s">
        <v>1921</v>
      </c>
      <c r="F373" s="1" t="s">
        <v>1904</v>
      </c>
      <c r="G373" s="1" t="e">
        <f>-ous</f>
        <v>#NAME?</v>
      </c>
      <c r="I373" s="1" t="s">
        <v>2986</v>
      </c>
      <c r="J373" s="1" t="s">
        <v>2987</v>
      </c>
      <c r="K373" s="1" t="s">
        <v>2988</v>
      </c>
      <c r="L373" s="1" t="s">
        <v>2989</v>
      </c>
      <c r="M373" s="1" t="s">
        <v>2990</v>
      </c>
      <c r="N373" s="1" t="s">
        <v>2991</v>
      </c>
      <c r="O373" s="1" t="s">
        <v>2992</v>
      </c>
    </row>
    <row r="374" s="1" customFormat="1" spans="1:15">
      <c r="A374" s="1" t="s">
        <v>15</v>
      </c>
      <c r="B374" s="1" t="s">
        <v>457</v>
      </c>
      <c r="C374" s="1" t="s">
        <v>126</v>
      </c>
      <c r="D374" s="1" t="s">
        <v>458</v>
      </c>
      <c r="F374" s="1" t="s">
        <v>459</v>
      </c>
      <c r="I374" s="1" t="s">
        <v>2993</v>
      </c>
      <c r="J374" s="1" t="s">
        <v>461</v>
      </c>
      <c r="K374" s="1" t="s">
        <v>462</v>
      </c>
      <c r="L374" s="1" t="s">
        <v>463</v>
      </c>
      <c r="M374" s="1" t="s">
        <v>464</v>
      </c>
      <c r="N374" s="1" t="s">
        <v>2994</v>
      </c>
      <c r="O374" s="1" t="s">
        <v>2995</v>
      </c>
    </row>
    <row r="375" s="1" customFormat="1" spans="1:15">
      <c r="A375" s="1" t="s">
        <v>15</v>
      </c>
      <c r="B375" s="1" t="s">
        <v>467</v>
      </c>
      <c r="C375" s="1" t="s">
        <v>28</v>
      </c>
      <c r="D375" s="1" t="s">
        <v>468</v>
      </c>
      <c r="F375" s="1" t="s">
        <v>469</v>
      </c>
      <c r="G375" s="1" t="s">
        <v>2996</v>
      </c>
      <c r="I375" s="1" t="s">
        <v>2997</v>
      </c>
      <c r="J375" s="1" t="s">
        <v>471</v>
      </c>
      <c r="K375" s="1" t="s">
        <v>472</v>
      </c>
      <c r="L375" s="1" t="s">
        <v>473</v>
      </c>
      <c r="M375" s="1" t="s">
        <v>2998</v>
      </c>
      <c r="N375" s="1" t="s">
        <v>2999</v>
      </c>
      <c r="O375" s="1" t="s">
        <v>3000</v>
      </c>
    </row>
    <row r="376" s="1" customFormat="1" spans="1:15">
      <c r="A376" s="1" t="s">
        <v>15</v>
      </c>
      <c r="B376" s="1" t="s">
        <v>477</v>
      </c>
      <c r="C376" s="1" t="s">
        <v>28</v>
      </c>
      <c r="D376" s="1" t="s">
        <v>478</v>
      </c>
      <c r="F376" s="1" t="s">
        <v>469</v>
      </c>
      <c r="G376" s="1" t="s">
        <v>2996</v>
      </c>
      <c r="I376" s="1" t="s">
        <v>3001</v>
      </c>
      <c r="J376" s="1" t="s">
        <v>480</v>
      </c>
      <c r="K376" s="1" t="s">
        <v>481</v>
      </c>
      <c r="L376" s="1" t="s">
        <v>3002</v>
      </c>
      <c r="M376" s="1" t="s">
        <v>3003</v>
      </c>
      <c r="N376" s="1" t="s">
        <v>3004</v>
      </c>
      <c r="O376" s="1" t="s">
        <v>3005</v>
      </c>
    </row>
    <row r="377" s="1" customFormat="1" spans="1:15">
      <c r="A377" s="1" t="s">
        <v>15</v>
      </c>
      <c r="B377" s="1" t="s">
        <v>511</v>
      </c>
      <c r="C377" s="1" t="s">
        <v>197</v>
      </c>
      <c r="D377" s="1" t="s">
        <v>512</v>
      </c>
      <c r="F377" s="1" t="s">
        <v>459</v>
      </c>
      <c r="I377" s="1" t="s">
        <v>513</v>
      </c>
      <c r="J377" s="1" t="s">
        <v>514</v>
      </c>
      <c r="K377" s="1" t="s">
        <v>515</v>
      </c>
      <c r="L377" s="1" t="s">
        <v>3006</v>
      </c>
      <c r="M377" s="1" t="s">
        <v>3007</v>
      </c>
      <c r="N377" s="1" t="s">
        <v>3008</v>
      </c>
      <c r="O377" s="1" t="s">
        <v>3009</v>
      </c>
    </row>
    <row r="378" s="1" customFormat="1" spans="1:15">
      <c r="A378" s="1" t="s">
        <v>15</v>
      </c>
      <c r="B378" s="1" t="s">
        <v>520</v>
      </c>
      <c r="C378" s="1" t="s">
        <v>17</v>
      </c>
      <c r="D378" s="1" t="s">
        <v>521</v>
      </c>
      <c r="F378" s="1" t="s">
        <v>459</v>
      </c>
      <c r="I378" s="1" t="s">
        <v>3010</v>
      </c>
      <c r="J378" s="1" t="s">
        <v>523</v>
      </c>
      <c r="K378" s="1" t="s">
        <v>524</v>
      </c>
      <c r="L378" s="1" t="s">
        <v>525</v>
      </c>
      <c r="M378" s="1" t="s">
        <v>526</v>
      </c>
      <c r="N378" s="1" t="s">
        <v>3011</v>
      </c>
      <c r="O378" s="1" t="s">
        <v>3012</v>
      </c>
    </row>
    <row r="379" s="1" customFormat="1" spans="1:15">
      <c r="A379" s="1" t="s">
        <v>15</v>
      </c>
      <c r="B379" s="1" t="s">
        <v>503</v>
      </c>
      <c r="C379" s="1" t="s">
        <v>17</v>
      </c>
      <c r="D379" s="1" t="s">
        <v>127</v>
      </c>
      <c r="F379" s="1" t="s">
        <v>469</v>
      </c>
      <c r="G379" s="1" t="s">
        <v>3013</v>
      </c>
      <c r="I379" s="1" t="s">
        <v>3014</v>
      </c>
      <c r="J379" s="1" t="s">
        <v>505</v>
      </c>
      <c r="K379" s="1" t="s">
        <v>506</v>
      </c>
      <c r="L379" s="1" t="s">
        <v>3015</v>
      </c>
      <c r="M379" s="1" t="s">
        <v>3016</v>
      </c>
      <c r="N379" s="1" t="s">
        <v>3017</v>
      </c>
      <c r="O379" s="1" t="s">
        <v>3018</v>
      </c>
    </row>
    <row r="380" s="1" customFormat="1" spans="1:15">
      <c r="A380" s="1" t="s">
        <v>15</v>
      </c>
      <c r="B380" s="1" t="s">
        <v>538</v>
      </c>
      <c r="C380" s="1" t="s">
        <v>28</v>
      </c>
      <c r="D380" s="1" t="s">
        <v>458</v>
      </c>
      <c r="F380" s="1" t="s">
        <v>469</v>
      </c>
      <c r="G380" s="1" t="s">
        <v>3019</v>
      </c>
      <c r="I380" s="1" t="s">
        <v>3020</v>
      </c>
      <c r="J380" s="1" t="s">
        <v>3021</v>
      </c>
      <c r="K380" s="1" t="s">
        <v>541</v>
      </c>
      <c r="L380" s="1" t="s">
        <v>3022</v>
      </c>
      <c r="M380" s="1" t="s">
        <v>3023</v>
      </c>
      <c r="N380" s="1" t="s">
        <v>3024</v>
      </c>
      <c r="O380" s="1" t="s">
        <v>3025</v>
      </c>
    </row>
    <row r="381" s="1" customFormat="1" spans="1:15">
      <c r="A381" s="1" t="s">
        <v>15</v>
      </c>
      <c r="B381" s="1" t="s">
        <v>494</v>
      </c>
      <c r="C381" s="1" t="s">
        <v>126</v>
      </c>
      <c r="D381" s="1" t="s">
        <v>495</v>
      </c>
      <c r="F381" s="1" t="s">
        <v>469</v>
      </c>
      <c r="G381" s="1" t="s">
        <v>2996</v>
      </c>
      <c r="I381" s="1" t="s">
        <v>3026</v>
      </c>
      <c r="J381" s="1" t="s">
        <v>497</v>
      </c>
      <c r="K381" s="1" t="s">
        <v>498</v>
      </c>
      <c r="L381" s="1" t="s">
        <v>499</v>
      </c>
      <c r="M381" s="1" t="s">
        <v>500</v>
      </c>
      <c r="N381" s="1" t="s">
        <v>3027</v>
      </c>
      <c r="O381" s="1" t="s">
        <v>3028</v>
      </c>
    </row>
    <row r="382" s="1" customFormat="1" spans="1:15">
      <c r="A382" s="1" t="s">
        <v>15</v>
      </c>
      <c r="B382" s="1" t="s">
        <v>529</v>
      </c>
      <c r="C382" s="1" t="s">
        <v>17</v>
      </c>
      <c r="D382" s="1" t="s">
        <v>1578</v>
      </c>
      <c r="F382" s="1" t="s">
        <v>459</v>
      </c>
      <c r="I382" s="1" t="s">
        <v>3029</v>
      </c>
      <c r="K382" s="1" t="s">
        <v>533</v>
      </c>
      <c r="L382" s="1" t="s">
        <v>3030</v>
      </c>
      <c r="M382" s="1" t="s">
        <v>3031</v>
      </c>
      <c r="N382" s="1" t="s">
        <v>3032</v>
      </c>
      <c r="O382" s="1" t="s">
        <v>3033</v>
      </c>
    </row>
    <row r="383" s="1" customFormat="1" spans="1:15">
      <c r="A383" s="1" t="s">
        <v>15</v>
      </c>
      <c r="B383" s="1" t="s">
        <v>1585</v>
      </c>
      <c r="C383" s="1" t="s">
        <v>17</v>
      </c>
      <c r="D383" s="1" t="s">
        <v>1586</v>
      </c>
      <c r="F383" s="1" t="s">
        <v>459</v>
      </c>
      <c r="I383" s="1" t="s">
        <v>3034</v>
      </c>
      <c r="K383" s="1" t="s">
        <v>1589</v>
      </c>
      <c r="L383" s="1" t="s">
        <v>3035</v>
      </c>
      <c r="M383" s="1" t="s">
        <v>3036</v>
      </c>
      <c r="N383" s="1" t="s">
        <v>3037</v>
      </c>
      <c r="O383" s="1" t="s">
        <v>3038</v>
      </c>
    </row>
  </sheetData>
  <autoFilter xmlns:etc="http://www.wps.cn/officeDocument/2017/etCustomData" ref="A1:O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词根单词导入模板_20260106133304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2026-01-06T05:33:00Z</dcterms:created>
  <dcterms:modified xsi:type="dcterms:W3CDTF">2026-01-06T06:29:42Z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A4FDD36F2B3141D1B4C927F575E9E2FA_12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