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60106133304" sheetId="1" r:id="rId1"/>
  </sheets>
  <definedNames>
    <definedName name="_xlnm._FilterDatabase" localSheetId="0" hidden="1">词根单词导入模板_20260106133304!$A$1:$O$5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<sst xmlns="http://schemas.openxmlformats.org/spreadsheetml/2006/main" count="1648" uniqueCount="1227">
  <si>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</si>
  <si>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</si>
  <si>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</si>
  <si>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</si>
  <si>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</si>
  <si>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</si>
  <si>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</si>
  <si>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</si>
  <si>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</si>
  <si>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</si>
  <si>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</si>
  <si>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</si>
  <si>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</si>
  <si>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</si>
  <si>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</si>
  <si>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不限</t>
  </si>
  <si>
    <t>bar</t>
  </si>
  <si>
    <t>n./v.</t>
  </si>
  <si>
    <t>bar (木棒/障碍) -&gt; 棍棒或设置障碍物 -&gt; 棒，酒吧，阻拦</t>
  </si>
  <si>
    <t>酒吧，条，棒</t>
  </si>
  <si>
    <t>/bɑːr/</t>
  </si>
  <si>
    <t>He grabbed a bar of chocolate.</t>
  </si>
  <si>
    <t>他抓起了一块巧克力。</t>
  </si>
  <si>
    <t>在 bar（酒吧）里吃一根 bar（巧克力条）。</t>
  </si>
  <si>
    <t>bar是棒，bar是条，bar是酒吧里边聊。</t>
  </si>
  <si>
    <t>barrier</t>
  </si>
  <si>
    <t>n.</t>
  </si>
  <si>
    <t>barr</t>
  </si>
  <si>
    <t>barr (障碍) + -ier (名词后缀) -&gt; 像横木一样阻碍通行的东西 -&gt; 障碍</t>
  </si>
  <si>
    <t>障碍物，屏障</t>
  </si>
  <si>
    <t>/ˈbæriər/</t>
  </si>
  <si>
    <t>The mountains form a natural barrier.</t>
  </si>
  <si>
    <t>群山形成了天然的屏障。</t>
  </si>
  <si>
    <t>这道 barrier（障碍）拦住了 carrier（运输员）。</t>
  </si>
  <si>
    <t>barr是木条，-ier后缀到，拦路障碍没处跑。</t>
  </si>
  <si>
    <t>barricade</t>
  </si>
  <si>
    <t>-ic-</t>
  </si>
  <si>
    <t>barr (木条) + -ic- (中缀) + -ade (表示行为/结果的名词后缀) -&gt; 用木条临时堆砌出的防御物 -&gt; 街垒，路障</t>
  </si>
  <si>
    <t>路障，设路障</t>
  </si>
  <si>
    <t>/ˌbærɪˈkeɪd/</t>
  </si>
  <si>
    <t>The police used cars to form a barricade.</t>
  </si>
  <si>
    <t>警察用汽车设置了路障。</t>
  </si>
  <si>
    <t>在 arcade（拱廊）门口堆起 barricade（路障）。</t>
  </si>
  <si>
    <t>barr木条堆得高，-ade路障安全保。</t>
  </si>
  <si>
    <t>barrel</t>
  </si>
  <si>
    <t>barr (木条/板条) + -el (指小词后缀) -&gt; 由许多板条箍成的小容器 -&gt; 桶，枪管</t>
  </si>
  <si>
    <t>桶，枪管</t>
  </si>
  <si>
    <t>/ˈbærəl/</t>
  </si>
  <si>
    <t>The oil is stored in large barrels.</t>
  </si>
  <si>
    <t>油储存在大桶里。</t>
  </si>
  <si>
    <t>那个 barrel（桶）里装着好吃的 quarrel（争吵的鱼？此处仅为谐音记忆）。</t>
  </si>
  <si>
    <t>barr木条箍个圈，-el圆桶装满钱。</t>
  </si>
  <si>
    <t>embargo</t>
  </si>
  <si>
    <t>em-</t>
  </si>
  <si>
    <t>em- (进入/施加) + bar (障碍) + -go (名词后缀) -&gt; 施加障碍禁止船只或贸易进出 -&gt; 贸易禁令</t>
  </si>
  <si>
    <t>禁运，贸易禁令</t>
  </si>
  <si>
    <t>/ɪmˈbɑːrɡoʊ/</t>
  </si>
  <si>
    <t>The government imposed an embargo on oil sales.</t>
  </si>
  <si>
    <t>政府下令禁止石油销售。</t>
  </si>
  <si>
    <t>政府 go（走）去 em-（施加）一个 bar（禁令），即 embargo（禁运）。</t>
  </si>
  <si>
    <t>em-进入bar设障，货物禁运心发慌。</t>
  </si>
  <si>
    <t>embarrass</t>
  </si>
  <si>
    <t>v.</t>
  </si>
  <si>
    <t>em- (使进入) + barr (障碍) + -ass (动词后缀) -&gt; 使人由于受阻而陷入局促不安 -&gt; 使尴尬</t>
  </si>
  <si>
    <t>使尴尬，使难堪</t>
  </si>
  <si>
    <t>/ɪmˈbærəs/</t>
  </si>
  <si>
    <t>I didn't want to embarrass him in public.</t>
  </si>
  <si>
    <t>我不想在公共场合让他难堪。</t>
  </si>
  <si>
    <t>在 bar（吧台）前 em-（使得）ass（屁股）受阻，真是 embarrass（尴尬）。</t>
  </si>
  <si>
    <t>em-在心口难开，barr阻碍尴尬来。</t>
  </si>
  <si>
    <t>barrister</t>
  </si>
  <si>
    <t>barr (法庭横木) + -ist (人) + -er (人) -&gt; 在法庭辩护栏内工作的专业人士 -&gt; 律师</t>
  </si>
  <si>
    <t>（英国）出庭律师</t>
  </si>
  <si>
    <t>/ˈbærɪstər/</t>
  </si>
  <si>
    <t>The barrister spoke for two hours.</t>
  </si>
  <si>
    <t>出庭律师辩论了两个小时。</t>
  </si>
  <si>
    <t>那位 barrister（律师）站在 bar（栏杆）后为 sister（姐姐）辩护。</t>
  </si>
  <si>
    <t>barr是法庭一道杠，-ister律师说得响。</t>
  </si>
  <si>
    <t>debar</t>
  </si>
  <si>
    <t>de-</t>
  </si>
  <si>
    <t>de- (去除/离开) + bar (障碍/门槛) -&gt; 使人离开门槛或将其关在栅栏外 -&gt; 阻止，排除</t>
  </si>
  <si>
    <t>阻止，排除</t>
  </si>
  <si>
    <t>/dɪˈbɑːr/</t>
  </si>
  <si>
    <t>He was debarred from the club.</t>
  </si>
  <si>
    <t>他被禁止进入俱乐部。</t>
  </si>
  <si>
    <t>de-（去掉）你的资格，把你 bar（拦）在外面，就是 debar（排除）。</t>
  </si>
  <si>
    <t>de-是离开bar是挡，阻止入内没办法。</t>
  </si>
  <si>
    <t>barrage</t>
  </si>
  <si>
    <t>barr (障碍) + -age (状态/名词后缀) -&gt; 像屏障一样密集的火网或言论 -&gt; 弹幕，连珠炮似的...</t>
  </si>
  <si>
    <t>弹幕，密集火力</t>
  </si>
  <si>
    <t>/bəˈrɑːʒ/</t>
  </si>
  <si>
    <t>The speaker faced a barrage of questions.</t>
  </si>
  <si>
    <t>演讲者面临一连串问题的质问。</t>
  </si>
  <si>
    <t>在那样的 age（时代），密集如 barrage（弹幕）的火力很常见。</t>
  </si>
  <si>
    <t>barr障碍age后，密集火力似弹幕。</t>
  </si>
  <si>
    <t>disbar</t>
  </si>
  <si>
    <t>dis-</t>
  </si>
  <si>
    <t>dis- (剥夺/取消) + bar (律师界/法律资格栏) -&gt; 从法律界除名 -&gt; 取消律师资格</t>
  </si>
  <si>
    <t>取消律师资格</t>
  </si>
  <si>
    <t>/dɪsˈbɑːr/</t>
  </si>
  <si>
    <t>He was disbarred for professional misconduct.</t>
  </si>
  <si>
    <t>他因职业道德失范被取消了律师资格。</t>
  </si>
  <si>
    <t>因为违法，被 dis-（剥夺）了站在 bar（法庭栏杆）后的权利。</t>
  </si>
  <si>
    <t>dis-是否定bar资格，取消律师没话说。</t>
  </si>
  <si>
    <t>burg</t>
  </si>
  <si>
    <t>burg (城堡/城镇) -&gt; 具有防御功能的居住点 -&gt; 城堡/小镇</t>
  </si>
  <si>
    <t>城堡；小镇</t>
  </si>
  <si>
    <t>/bɜːɡ/</t>
  </si>
  <si>
    <t>He lived in a small burg in the Midwest.</t>
  </si>
  <si>
    <t>他住在中西部的一个小镇上。</t>
  </si>
  <si>
    <t>在这座古老的 burg 墙头，可以看到远方的田野。</t>
  </si>
  <si>
    <t>burg就是城，墙高且厚重。</t>
  </si>
  <si>
    <t>burglar</t>
  </si>
  <si>
    <t>burg (房屋/城镇) + -lar (人) -&gt; 潜入他人房屋或城镇图谋不轨的人 -&gt; 窃贼</t>
  </si>
  <si>
    <t>夜贼，窃贼</t>
  </si>
  <si>
    <t>/ˈbɜːɡlər/</t>
  </si>
  <si>
    <t>The burglar entered the house through a window.</t>
  </si>
  <si>
    <t>窃贼翻窗进入了屋子。</t>
  </si>
  <si>
    <t>那个 burglar 趁着天黑溜进了 burg 准备作案。</t>
  </si>
  <si>
    <t>burg是城lar是人，潜入城堡是窃贼。</t>
  </si>
  <si>
    <t>burglary</t>
  </si>
  <si>
    <t>burg (房屋) + -lar (人) + -y (行为/性质) -&gt; 窃贼实施的行为 -&gt; 盗窃罪</t>
  </si>
  <si>
    <t>入室盗窃</t>
  </si>
  <si>
    <t>/ˈbɜːɡləri/</t>
  </si>
  <si>
    <t>There has been a rise in burglaries in this area.</t>
  </si>
  <si>
    <t>该地区的入室盗窃案件有所上升。</t>
  </si>
  <si>
    <t>昨晚发生的 burglary 让整个社区感到不安。</t>
  </si>
  <si>
    <t>窃贼burglar后面加个y，入室盗窃有罪行。</t>
  </si>
  <si>
    <t>burgle</t>
  </si>
  <si>
    <t>burg (房屋) + -le (动词后缀) -&gt; 对房屋进行搜寻盗窃 -&gt; 入室偷窃</t>
  </si>
  <si>
    <t>入室偷窃</t>
  </si>
  <si>
    <t>/ˈbɜːɡl/</t>
  </si>
  <si>
    <t>Our house was burgled while we were away.</t>
  </si>
  <si>
    <t>我们不在家时，房子被偷了。</t>
  </si>
  <si>
    <t>没有人愿意看到自己的家被 burgle。</t>
  </si>
  <si>
    <t>burgle是个动词，入室偷窃真无耻。</t>
  </si>
  <si>
    <t>burger</t>
  </si>
  <si>
    <t>burg (地名Hamburg) + -er (来自...的人/物) -&gt; 来自汉堡市的食物 -&gt; 汉堡包</t>
  </si>
  <si>
    <t>汉堡包</t>
  </si>
  <si>
    <t>/ˈbɜːɡər/</t>
  </si>
  <si>
    <t>I'll have a cheese burger and some fries.</t>
  </si>
  <si>
    <t>我要一个芝士汉堡和一些薯条。</t>
  </si>
  <si>
    <t>在 Hamburg 吃着美味的 burger 是一种享受。</t>
  </si>
  <si>
    <t>汉堡城里做burger，肉饼夹在面包里。</t>
  </si>
  <si>
    <t>borough</t>
  </si>
  <si>
    <t>borough (受法律保护的城镇) -&gt; 现代城市中的行政分区 -&gt; 行政区</t>
  </si>
  <si>
    <t>行政区；镇</t>
  </si>
  <si>
    <t>/ˈbʌrə/</t>
  </si>
  <si>
    <t>The city is divided into five boroughs.</t>
  </si>
  <si>
    <t>这座城市被划分为五个行政区。</t>
  </si>
  <si>
    <t>我就住在这个热闹的 borough 里。</t>
  </si>
  <si>
    <t>borough是个行政区，城市划分有秩序。</t>
  </si>
  <si>
    <t>burgess</t>
  </si>
  <si>
    <t>burg (城镇) + -ess (人) -&gt; 城镇的合法居民 -&gt; 自由市民</t>
  </si>
  <si>
    <t>自由市民；议员</t>
  </si>
  <si>
    <t>/ˈbɜːrdʒəs/</t>
  </si>
  <si>
    <t>The burgess presented the keys of the city.</t>
  </si>
  <si>
    <t>这位市民代表递交了城市钥匙。</t>
  </si>
  <si>
    <t>那位 burgess 在城镇议会上发表了演说。</t>
  </si>
  <si>
    <t>burg里住着burgess，自由市民有权利。</t>
  </si>
  <si>
    <t>iceberg</t>
  </si>
  <si>
    <t>ice-</t>
  </si>
  <si>
    <t>berg</t>
  </si>
  <si>
    <t>ice (冰) + berg (山) -&gt; 浮在海上的冰之大山 -&gt; 冰山</t>
  </si>
  <si>
    <t>冰山</t>
  </si>
  <si>
    <t>/ˈaɪsbɜːɡ/</t>
  </si>
  <si>
    <t>The ship struck an iceberg and sank.</t>
  </si>
  <si>
    <t>船撞上冰山沉没了。</t>
  </si>
  <si>
    <t>这只是 iceberg 的一角，水下还有更大部分。</t>
  </si>
  <si>
    <t>ice是冰berg是山，巨大冰山在海间。</t>
  </si>
  <si>
    <t>Hamburg</t>
  </si>
  <si>
    <t>Ham-</t>
  </si>
  <si>
    <t>Ham (草地/海湾) + burg (堡垒) -&gt; 海湾边的堡垒城市 -&gt; 汉堡市</t>
  </si>
  <si>
    <t>汉堡（德国城市）</t>
  </si>
  <si>
    <t>/ˈhæmbɜːrɡ/</t>
  </si>
  <si>
    <t>Hamburg is a major port city in Germany.</t>
  </si>
  <si>
    <t>汉堡是德国的主要港口城市。</t>
  </si>
  <si>
    <t>Hamburg 是很多货船的始发港。</t>
  </si>
  <si>
    <t>Ham加burg汉堡市，德国港口最有名。</t>
  </si>
  <si>
    <t>Edinburgh</t>
  </si>
  <si>
    <t>Edin-</t>
  </si>
  <si>
    <t>burgh</t>
  </si>
  <si>
    <t>Edin (地名变体) + burgh (堡垒) -&gt; 位于Edin地区的堡垒 -&gt; 爱丁堡</t>
  </si>
  <si>
    <t>爱丁堡（苏格兰首府）</t>
  </si>
  <si>
    <t>/ˈedɪnbərə/</t>
  </si>
  <si>
    <t>Edinburgh is famous for its castle.</t>
  </si>
  <si>
    <t>爱丁堡因其城堡而闻名。</t>
  </si>
  <si>
    <t>每年都有很多人去 Edinburgh 参加艺术节。</t>
  </si>
  <si>
    <t>爱丁堡叫Edinburgh，苏格兰名城在古堡。</t>
  </si>
  <si>
    <t>bulb</t>
  </si>
  <si>
    <t>bulb (球状物) -&gt; 最基础的词根形式 -&gt; 球茎；电灯泡</t>
  </si>
  <si>
    <t>电灯泡；球茎</t>
  </si>
  <si>
    <t>/bʌlb/</t>
  </si>
  <si>
    <t>The flower grows from a bulb planted in autumn.</t>
  </si>
  <si>
    <t>这种花是由秋天种下的球茎长出来的。</t>
  </si>
  <si>
    <t>把这个 bulb（球茎）种下去，长出一个 bulb（电灯泡）形状的花。</t>
  </si>
  <si>
    <t>圆圆洋葱是 bulb，发光灯泡也叫 bulb。</t>
  </si>
  <si>
    <t>bulbous</t>
  </si>
  <si>
    <t>adj.</t>
  </si>
  <si>
    <t>bulb (球状物) + -ous (充满...特性的) -&gt; 具有球状物特征的 -&gt; 球根状的</t>
  </si>
  <si>
    <t>球根状的；圆胖的</t>
  </si>
  <si>
    <t>/ˈbʌlbəs/</t>
  </si>
  <si>
    <t>He has a bulbous nose that looks like a potato.</t>
  </si>
  <si>
    <t>他长着一个像土豆一样圆胖的鼻子。</t>
  </si>
  <si>
    <t>他那 bulbous（圆胖的）鼻子像个大 bulb（球状物）。</t>
  </si>
  <si>
    <t>bulb 后面加 ous，球根形状胖乎乎。</t>
  </si>
  <si>
    <t>lightbulb</t>
  </si>
  <si>
    <t>light-</t>
  </si>
  <si>
    <t>light (光) + bulb (球状物) -&gt; 发光的球状体 -&gt; 电灯泡</t>
  </si>
  <si>
    <t>电灯泡</t>
  </si>
  <si>
    <t>/ˈlaɪtbʌlb/</t>
  </si>
  <si>
    <t>A lightbulb went off in my head when I found the answer.</t>
  </si>
  <si>
    <t>当我找到答案时，我脑子里灵光一现（电灯泡亮了）。</t>
  </si>
  <si>
    <t>这盏 lightbulb（电灯泡）发出的 light（光）很微弱。</t>
  </si>
  <si>
    <t>light 光线 bulb 球，合在一起灯泡求。</t>
  </si>
  <si>
    <t>bulblet</t>
  </si>
  <si>
    <t>bulb (球茎) + -let (小) -&gt; 小的球茎 -&gt; 小鳞茎</t>
  </si>
  <si>
    <t>小鳞茎</t>
  </si>
  <si>
    <t>/ˈbʌlblət/</t>
  </si>
  <si>
    <t>The plant reproduces by forming a bulblet at the leaf base.</t>
  </si>
  <si>
    <t>这种植物通过在叶基部形成小鳞茎来繁殖。</t>
  </si>
  <si>
    <t>在这个大 bulb（球茎）旁边，长出了一个小 bulblet（小鳞茎）。</t>
  </si>
  <si>
    <t>let 表示小东西，bulblet 就是小球茎。</t>
  </si>
  <si>
    <t>flashbulb</t>
  </si>
  <si>
    <t>flash-</t>
  </si>
  <si>
    <t>flash (闪光) + bulb (球状物) -&gt; 产生闪光的球体 -&gt; 闪光灯泡</t>
  </si>
  <si>
    <t>闪光灯泡</t>
  </si>
  <si>
    <t>/ˈflæʃbʌlb/</t>
  </si>
  <si>
    <t>The old camera used a disposable flashbulb.</t>
  </si>
  <si>
    <t>这台老相机使用一次性闪光灯泡。</t>
  </si>
  <si>
    <t>照相机的 flashbulb（闪光灯泡）发出了耀眼的 flash（闪光）。</t>
  </si>
  <si>
    <t>flash 闪光 bulb 泡，旧式相机不可少。</t>
  </si>
  <si>
    <t>bulbar</t>
  </si>
  <si>
    <t>bulb (延髓/球状物) + -ar (形容词后缀) -&gt; 与球状物（延髓）相关的 -&gt; 延髓的；球状的</t>
  </si>
  <si>
    <t>球状的；延髓的</t>
  </si>
  <si>
    <t>/ˈbʌlbə(r)/</t>
  </si>
  <si>
    <t>The patient suffered from a bulbar paralysis.</t>
  </si>
  <si>
    <t>这位患者患有延髓麻痹。</t>
  </si>
  <si>
    <t>医生的报告提到了 bulbar（延髓的）区域，那里形状像个 bulb（球）。</t>
  </si>
  <si>
    <t>ar 后缀形容词，bulbar 指的是球形。</t>
  </si>
  <si>
    <t>bulbousness</t>
  </si>
  <si>
    <t>bulb (球状) + -ous (形容词) + -ness (名词后缀) -&gt; 呈现球状的状态 -&gt; 球状</t>
  </si>
  <si>
    <t>球状；肿大</t>
  </si>
  <si>
    <t>/ˈbʌlbəsnəs/</t>
  </si>
  <si>
    <t>The bulbousness of the structure was its most striking feature.</t>
  </si>
  <si>
    <t>该结构的球状特征是其最引人注目的地方。</t>
  </si>
  <si>
    <t>这个物体的 bulbousness（球状）特征让它看起来像个大 bulb（球）。</t>
  </si>
  <si>
    <t>ousness 变名词，bulbousness 是球状。</t>
  </si>
  <si>
    <t>bulbil</t>
  </si>
  <si>
    <t>bulb (球茎) + -il (小) -&gt; 微小的球状物 -&gt; 珠芽；小球茎</t>
  </si>
  <si>
    <t>珠芽；小鳞茎</t>
  </si>
  <si>
    <t>/ˈbʌlbɪl/</t>
  </si>
  <si>
    <t>The tiger lily has a small purple bulbil on its stem.</t>
  </si>
  <si>
    <t>卷丹百合的茎上长着紫色的小珠芽。</t>
  </si>
  <si>
    <t>在植物的茎上，长出了一个小小的 bulbil（珠芽）。</t>
  </si>
  <si>
    <t>il 也是小东西，bulbil 就像小珠芽。</t>
  </si>
  <si>
    <t>blast</t>
  </si>
  <si>
    <t>blast (爆炸/气流) -&gt; 突然爆发的力量 -&gt; 爆炸或一阵强风</t>
  </si>
  <si>
    <t>爆炸；一阵风</t>
  </si>
  <si>
    <t>/blæst/</t>
  </si>
  <si>
    <t>The blast from the bomb shattered all the windows.</t>
  </si>
  <si>
    <t>炸弹的爆炸震碎了所有的窗户。</t>
  </si>
  <si>
    <t>巨大的 blast 震碎了玻璃，这就是“爆炸”的力量。</t>
  </si>
  <si>
    <t>blast 爆破是一阵风，威力巨大向前冲。</t>
  </si>
  <si>
    <t>blaster</t>
  </si>
  <si>
    <t>blast (爆炸) + -er (人/物) -&gt; 执行爆破的工具或人 -&gt; 爆破器</t>
  </si>
  <si>
    <t>爆破装置</t>
  </si>
  <si>
    <t>/ˈblæstər/</t>
  </si>
  <si>
    <t>The construction crew used a blaster to clear the rocks.</t>
  </si>
  <si>
    <t>施工队使用爆破器来清理岩石。</t>
  </si>
  <si>
    <t>手持 blaster 的战士在执行“爆破”任务。</t>
  </si>
  <si>
    <t>blast 爆破加 er，爆破机器有动力。</t>
  </si>
  <si>
    <t>blasting</t>
  </si>
  <si>
    <t>adj./n.</t>
  </si>
  <si>
    <t>blast (吹/爆炸) + -ing (动名词/形容词后缀) -&gt; 正在发生的爆炸或剧烈的 -&gt; 爆破，严厉的</t>
  </si>
  <si>
    <t>爆破；（风）狂吹的</t>
  </si>
  <si>
    <t>/ˈblæstɪŋ/</t>
  </si>
  <si>
    <t>The mountain was cleared by blasting.</t>
  </si>
  <si>
    <t>这座山是通过爆破清理开的。</t>
  </si>
  <si>
    <t>正在进行中的 blasting 声音很大，这就是“爆破”。</t>
  </si>
  <si>
    <t>blasting 响声震天响，爆破作业山摇晃。</t>
  </si>
  <si>
    <t>blasted</t>
  </si>
  <si>
    <t>blast (摧毁/吹干) + -ed (被...的) -&gt; 被气流摧毁的或枯萎的 -&gt; 枯萎的；该死的</t>
  </si>
  <si>
    <t>枯萎的；该死的（口语）</t>
  </si>
  <si>
    <t>/ˈblæstɪd/</t>
  </si>
  <si>
    <t>I can't open this blasted door!</t>
  </si>
  <si>
    <t>我打不开这该死的门！</t>
  </si>
  <si>
    <t>这 blasted 门坏了，真是令人“讨厌/该死”的。</t>
  </si>
  <si>
    <t>blasted 枯萎加咒骂，受损之后心乱炸。</t>
  </si>
  <si>
    <t>blastula</t>
  </si>
  <si>
    <t>blast (萌芽) + -ula (指小后缀) -&gt; 生命最初的小萌芽状态 -&gt; 囊胚</t>
  </si>
  <si>
    <t>囊胚（胚胎发育早期）</t>
  </si>
  <si>
    <t>/ˈblæstʃələ/</t>
  </si>
  <si>
    <t>The blastula is a key stage in embryonic development.</t>
  </si>
  <si>
    <t>囊胚是胚胎发育的一个关键阶段。</t>
  </si>
  <si>
    <t>在生命最初，每个生物都是一个 blastula “囊胚”。</t>
  </si>
  <si>
    <t>blast 萌芽 ula 小，囊胚阶段细胞少。</t>
  </si>
  <si>
    <t>fibroblast</t>
  </si>
  <si>
    <t>fibro-</t>
  </si>
  <si>
    <t>fibro- (纤维) + blast (胚细胞) -&gt; 能够产生纤维的原始细胞 -&gt; 成纤维细胞</t>
  </si>
  <si>
    <t>成纤维细胞</t>
  </si>
  <si>
    <t>/ˈfaɪbrəʊblæst/</t>
  </si>
  <si>
    <t>Fibroblasts play a critical role in wound healing.</t>
  </si>
  <si>
    <t>成纤维细胞在伤口愈合中起着至关重要的作用。</t>
  </si>
  <si>
    <t>伤口愈合靠 fibroblast，“成纤维细胞”造纤维。</t>
  </si>
  <si>
    <t>fibro 纤维 blast 芽，修复伤口就靠它。</t>
  </si>
  <si>
    <t>neuroblast</t>
  </si>
  <si>
    <t>neuro-</t>
  </si>
  <si>
    <t>neuro- (神经) + blast (胚细胞) -&gt; 发育为神经元的原始细胞 -&gt; 成神经细胞</t>
  </si>
  <si>
    <t>成神经细胞</t>
  </si>
  <si>
    <t>/ˈnjʊərəʊblæst/</t>
  </si>
  <si>
    <t>A neuroblast is an embryonic cell that develops into a neuron.</t>
  </si>
  <si>
    <t>成神经细胞是发育为神经元的胚胎细胞。</t>
  </si>
  <si>
    <t>neuro 代表神经，neuroblast 就是“成神经细胞”。</t>
  </si>
  <si>
    <t>neuro 神经 blast 胚，神经发育此为归。</t>
  </si>
  <si>
    <t>osteoblast</t>
  </si>
  <si>
    <t>osteo-</t>
  </si>
  <si>
    <t>osteo- (骨) + blast (胚细胞) -&gt; 形成骨组织的原始细胞 -&gt; 成骨细胞</t>
  </si>
  <si>
    <t>成骨细胞</t>
  </si>
  <si>
    <t>/ˈɒstiəʊblæst/</t>
  </si>
  <si>
    <t>Osteoblasts are responsible for bone formation.</t>
  </si>
  <si>
    <t>成骨细胞负责骨骼的形成。</t>
  </si>
  <si>
    <t>骨骼强壮需要 osteoblast，“成骨细胞”不可缺。</t>
  </si>
  <si>
    <t>osteo 骨头 blast 萌，骨骼形成它立功。</t>
  </si>
  <si>
    <t>sandblast</t>
  </si>
  <si>
    <t>v./n.</t>
  </si>
  <si>
    <t>sand-</t>
  </si>
  <si>
    <t>sand- (沙子) + blast (吹/喷) -&gt; 用高速沙流喷射物体表面 -&gt; 喷砂</t>
  </si>
  <si>
    <t>喷砂；砂喷清洗</t>
  </si>
  <si>
    <t>/ˈsændblæst/</t>
  </si>
  <si>
    <t>Workers had to sandblast the rust off the ship.</t>
  </si>
  <si>
    <t>工人必须用喷砂法除掉船上的铁锈。</t>
  </si>
  <si>
    <t>用 sand 去 blast 表面，达到“喷砂”除锈的效果。</t>
  </si>
  <si>
    <t>sand 是沙 blast 喷，表面除锈焕然新。</t>
  </si>
  <si>
    <t>blastoff</t>
  </si>
  <si>
    <t>blast (爆发气流) + -off (离开) -&gt; 通过爆发气流离开地面 -&gt; 火箭发射</t>
  </si>
  <si>
    <t>（火箭）发射</t>
  </si>
  <si>
    <t>/ˈblæstˌɔːf/</t>
  </si>
  <si>
    <t>The blastoff was scheduled for dawn.</t>
  </si>
  <si>
    <t>发射定于黎明时分。</t>
  </si>
  <si>
    <t>倒计时结束，火箭 blastoff “发射”升空。</t>
  </si>
  <si>
    <t>blast 喷火 off 离，火箭发射是此词。</t>
  </si>
  <si>
    <t>embrace</t>
  </si>
  <si>
    <t>brac</t>
  </si>
  <si>
    <t>em- (进入) + brac (手臂) + -e (后缀) -&gt; 进入双臂之中 -&gt; 拥抱</t>
  </si>
  <si>
    <t>拥抱</t>
  </si>
  <si>
    <t>/ɪmˈbreɪs/</t>
  </si>
  <si>
    <t>They embraced each other warmly at the airport.</t>
  </si>
  <si>
    <t>他们在机场热烈拥抱。</t>
  </si>
  <si>
    <t>他张开双臂 embrace 那个失散多年的朋友，感觉非常有力量。</t>
  </si>
  <si>
    <t>em进brac臂，拥抱有情义。</t>
  </si>
  <si>
    <t>bracelet</t>
  </si>
  <si>
    <t>brac (手臂) + -elet (小饰品) -&gt; 戴在手臂（手腕）上的小东西 -&gt; 手镯</t>
  </si>
  <si>
    <t>手镯</t>
  </si>
  <si>
    <t>/ˈbreɪslət/</t>
  </si>
  <si>
    <t>She wore a gold bracelet on her left wrist.</t>
  </si>
  <si>
    <t>她左手腕上戴着一只金手镯。</t>
  </si>
  <si>
    <t>这条 bracelet 戴在她的 brac 上显得格外耀眼。</t>
  </si>
  <si>
    <t>brac是手臂，-elet饰品戴手底。</t>
  </si>
  <si>
    <t>brace</t>
  </si>
  <si>
    <t>brac (手臂) + -e (后缀) -&gt; 像手臂一样支撑或两臂用力绷紧 -&gt; 支架/准备</t>
  </si>
  <si>
    <t>支架</t>
  </si>
  <si>
    <t>/breɪs/</t>
  </si>
  <si>
    <t>The runners braced themselves for the start of the race.</t>
  </si>
  <si>
    <t>赛跑选手们为起跑做好了准备。</t>
  </si>
  <si>
    <t>用 brace 支撑起墙壁，就像用双臂撑住一样。</t>
  </si>
  <si>
    <t>brace是支架，也能当支撑准备。</t>
  </si>
  <si>
    <t>bracket</t>
  </si>
  <si>
    <t>brac (手臂) + -ket (小) -&gt; 形状像弯曲的小手臂的支撑物 -&gt; 托架/括号</t>
  </si>
  <si>
    <t>括号</t>
  </si>
  <si>
    <t>/ˈbrækɪt/</t>
  </si>
  <si>
    <t>The shelf is supported by two metal brackets.</t>
  </si>
  <si>
    <t>书架由两个金属托架支撑。</t>
  </si>
  <si>
    <t>这个 bracket 像弯曲的小胳膊，托住了沉重的书架。</t>
  </si>
  <si>
    <t>bracket弯如臂，托架括号显身手。</t>
  </si>
  <si>
    <t>bracing</t>
  </si>
  <si>
    <t>brac (手臂) + -ing (形容词后缀) -&gt; 像手臂用力一样给人以支持和力量 -&gt; 令人振奋的</t>
  </si>
  <si>
    <t>令人振奋的</t>
  </si>
  <si>
    <t>/ˈbreɪsɪŋ/</t>
  </si>
  <si>
    <t>The mountain air was bracing and fresh.</t>
  </si>
  <si>
    <t>山上的空气清新，令人神清气爽。</t>
  </si>
  <si>
    <t>bracing 的海风吹过，感觉身体像充满了 brac 的力量。</t>
  </si>
  <si>
    <t>bracing有劲头，精神振奋不发愁。</t>
  </si>
  <si>
    <t>brachial</t>
  </si>
  <si>
    <t>brac (手臂) + -ial (形容词后缀) -&gt; 与手臂相关的 -&gt; 肱的/手臂的</t>
  </si>
  <si>
    <t>手臂的</t>
  </si>
  <si>
    <t>/ˈbreɪkiəl/</t>
  </si>
  <si>
    <t>The doctor checked the brachial artery for a pulse.</t>
  </si>
  <si>
    <t>医生检查了肱动脉的脉搏。</t>
  </si>
  <si>
    <t>brachial 指的是手臂的，医学生经常研究这个部位。</t>
  </si>
  <si>
    <t>brac加ial，手臂相关好理解。</t>
  </si>
  <si>
    <t>bracer</t>
  </si>
  <si>
    <t>brac (手臂) + -er (名词后缀) -&gt; 保护手臂或使手臂振作之物 -&gt; 护腕/强心剂</t>
  </si>
  <si>
    <t>护腕</t>
  </si>
  <si>
    <t>/ˈbreɪsər/</t>
  </si>
  <si>
    <t>The archer wore a leather bracer on his arm.</t>
  </si>
  <si>
    <t>射箭手在手臂上戴了一个皮质护腕。</t>
  </si>
  <si>
    <t>戴上 bracer 保护你的手臂，顺便喝杯强心剂当 bracer。</t>
  </si>
  <si>
    <t>bracer是护腕，保护双臂不怕难。</t>
  </si>
  <si>
    <t>embracement</t>
  </si>
  <si>
    <t>em- (进入) + brac (手臂) + -e (后缀) + -ment (名词后缀) -&gt; 拥抱的行为 -&gt; 拥抱/接受</t>
  </si>
  <si>
    <t>/ɪmˈbreɪsmənt/</t>
  </si>
  <si>
    <t>His embracement of new ideas was welcomed by the team.</t>
  </si>
  <si>
    <t>他对比新思想的接受受到了团队的欢迎。</t>
  </si>
  <si>
    <t>这次 embracement 不仅是身体的拥抱，也是对新计划的接纳。</t>
  </si>
  <si>
    <t>拥抱加名词，embracement是行为。</t>
  </si>
  <si>
    <t>embraceable</t>
  </si>
  <si>
    <t>em- (进入) + brac (手臂) + -e (后缀) + -able (可...的) -&gt; 可以拥抱的 -&gt; 可拥抱的/可接受的</t>
  </si>
  <si>
    <t>可拥抱的</t>
  </si>
  <si>
    <t>/ɪmˈbreɪsəbl/</t>
  </si>
  <si>
    <t>The child looked so cute and embraceable.</t>
  </si>
  <si>
    <t>那个孩子看起来非常可爱，让人想拥抱。</t>
  </si>
  <si>
    <t>一个 embraceable 的小熊，谁都想张开双臂去抱它。</t>
  </si>
  <si>
    <t>able能拥抱，embraceable真奇妙。</t>
  </si>
  <si>
    <t>unbrace</t>
  </si>
  <si>
    <t>un-</t>
  </si>
  <si>
    <t>un- (相反/撤销) + brac (支撑) + -e (后缀) -&gt; 撤销像手臂一样的支撑 -&gt; 放松/解开</t>
  </si>
  <si>
    <t>放松</t>
  </si>
  <si>
    <t>/ʌnˈbreɪs/</t>
  </si>
  <si>
    <t>He unbraced his tense muscles after the workout.</t>
  </si>
  <si>
    <t>锻炼后，他放松了紧张的肌肉。</t>
  </si>
  <si>
    <t>工作结束了，快 unbrace 一下，别像 brace 一样紧绷了。</t>
  </si>
  <si>
    <t>un-是相反，unbrace是放松。</t>
  </si>
  <si>
    <t>embryo</t>
  </si>
  <si>
    <t>bry</t>
  </si>
  <si>
    <t>em- (在...里面) + bry (生长) + -o (后缀) -&gt; 在子宫或卵壳内生长的初期生命 -&gt; 胚胎</t>
  </si>
  <si>
    <t>胚胎，萌芽</t>
  </si>
  <si>
    <t>/ˈembriəʊ/</t>
  </si>
  <si>
    <t>The idea for the project is still in its embryo.</t>
  </si>
  <si>
    <t>该项目的构思仍处于萌芽阶段。</t>
  </si>
  <si>
    <t>这个 embryo 还在 em (里面) 慢慢地 bry (生长)。</t>
  </si>
  <si>
    <t>em里面bry生长，embryo是胚胎。</t>
  </si>
  <si>
    <t>embryonic</t>
  </si>
  <si>
    <t>em- (在...里面) + bry (生长) + -on (名词词干) + -ic (形容词后缀) -&gt; 处于生长初期状态的 -&gt; 胚胎的，不成熟的</t>
  </si>
  <si>
    <t>胚胎的，萌芽期的</t>
  </si>
  <si>
    <t>/ˌembriˈɒnɪk/</t>
  </si>
  <si>
    <t>The plan is still in an embryonic stage.</t>
  </si>
  <si>
    <t>这个计划还处于起步阶段。</t>
  </si>
  <si>
    <t>它还太 embryonic，只能留在 em (里面) 继续 bry (生长)。</t>
  </si>
  <si>
    <t>胚胎embryo加上ic，embryonic萌芽期。</t>
  </si>
  <si>
    <t>bryophyte</t>
  </si>
  <si>
    <t>-o-</t>
  </si>
  <si>
    <t>bry (生长/苔藓) + -o- (连接符) + phyte (植物) -&gt; 像铺地一样成片生长的植物 -&gt; 苔藓植物</t>
  </si>
  <si>
    <t>苔藓植物</t>
  </si>
  <si>
    <t>/ˈbraɪəfaɪt/</t>
  </si>
  <si>
    <t>Mosses are a type of bryophyte that lack vascular tissue.</t>
  </si>
  <si>
    <t>苔藓是一种缺乏维管组织的苔藓植物。</t>
  </si>
  <si>
    <t>bryophyte 是在石头上 bry (生长) 的 phyte (植物)。</t>
  </si>
  <si>
    <t>bry生长phyte植，苔藓植物bryophyte。</t>
  </si>
  <si>
    <t>bryology</t>
  </si>
  <si>
    <t>bry (苔藓/生长) + -o- (连接符) + -logy (学科) -&gt; 研究苔藓这类生长规律的学科 -&gt; 苔藓学</t>
  </si>
  <si>
    <t>苔藓学</t>
  </si>
  <si>
    <t>/braɪˈɒlədʒi/</t>
  </si>
  <si>
    <t>He specialized in bryology during his botanical studies.</t>
  </si>
  <si>
    <t>他在植物学研究中专门研究苔藓学。</t>
  </si>
  <si>
    <t>想要研究苔藓怎么 bry (生长)，就要学 bryology。</t>
  </si>
  <si>
    <t>bry生长logy学，苔藓学问研究多。</t>
  </si>
  <si>
    <t>bryologist</t>
  </si>
  <si>
    <t>bry (苔藓) + -o- (连接符) + -logist (专家) -&gt; 专门从事苔藓研究的人 -&gt; 苔藓学家</t>
  </si>
  <si>
    <t>苔藓学家</t>
  </si>
  <si>
    <t>/braɪˈɒlədʒɪst/</t>
  </si>
  <si>
    <t>The bryologist discovered a new species of moss.</t>
  </si>
  <si>
    <t>这位苔藓学家发现了一种新的苔藓。</t>
  </si>
  <si>
    <t>那位 bryologist 一辈子都在看植物怎么 bry (生长)。</t>
  </si>
  <si>
    <t>logist专家专门学，bryologist看苔藓。</t>
  </si>
  <si>
    <t>bryozoan</t>
  </si>
  <si>
    <t>n./adj.</t>
  </si>
  <si>
    <t>bry (苔藓) + -o- (连接符) + zoan (动物) -&gt; 看起来像苔藓生长的微小动物 -&gt; 苔藓虫</t>
  </si>
  <si>
    <t>苔藓虫（的）</t>
  </si>
  <si>
    <t>/ˌbraɪəˈzəʊən/</t>
  </si>
  <si>
    <t>Bryozoans form colonies that resemble lace or moss.</t>
  </si>
  <si>
    <t>苔藓虫形成的群体看起来像蕾丝或苔藓。</t>
  </si>
  <si>
    <t>这个动物长得像 bry (苔藓)，所以叫 bryozoan。</t>
  </si>
  <si>
    <t>zoo是动，bry是苔，bryozoan苔藓虫。</t>
  </si>
  <si>
    <t>embryology</t>
  </si>
  <si>
    <t>em- (在...内) + bry (生长) + -o- (连接符) + -logy (学科) -&gt; 研究胚胎在内部生长发育的学科 -&gt; 胚胎学</t>
  </si>
  <si>
    <t>胚胎学</t>
  </si>
  <si>
    <t>/ˌembriˈɒlədʒi/</t>
  </si>
  <si>
    <t>Embryology helps us understand the development of life.</t>
  </si>
  <si>
    <t>胚胎学帮助我们理解生命的发育过程。</t>
  </si>
  <si>
    <t>embryology 是关于 embryo 是如何 bry (生长) 的学科。</t>
  </si>
  <si>
    <t>embryo胚胎加上logy，胚胎学问多钻研。</t>
  </si>
  <si>
    <t>embryonated</t>
  </si>
  <si>
    <t>em- (在...内) + bry (生长) + -on (名词后缀) + -ated (形容词后缀) -&gt; 已经形成内部生长物的 -&gt; 已含胚的，受精的</t>
  </si>
  <si>
    <t>（卵）含胚的</t>
  </si>
  <si>
    <t>/ˈembriəneɪtɪd/</t>
  </si>
  <si>
    <t>The virus was grown in embryonated chicken eggs.</t>
  </si>
  <si>
    <t>病毒是在含胚的鸡蛋中培养的。</t>
  </si>
  <si>
    <t>那个 egg 已经是 embryonated，里面有东西在 bry (生长)。</t>
  </si>
  <si>
    <t>ated后缀成状态，已含胚胎embryonated。</t>
  </si>
  <si>
    <t>bryophyllum</t>
  </si>
  <si>
    <t>bry (生长/芽) + -o- (连接符) + phyllum (叶) -&gt; 叶子上能生出芽的植物 -&gt; 落地生根属（植物）</t>
  </si>
  <si>
    <t>落地生根属</t>
  </si>
  <si>
    <t>/ˌbraɪəˈfɪləm/</t>
  </si>
  <si>
    <t>Bryophyllum is known for producing plantlets on its leaves.</t>
  </si>
  <si>
    <t>落地生根属植物因在其叶子上产生小植株而闻名。</t>
  </si>
  <si>
    <t>那个 phyllum (叶子) 上 bry (生长) 出了小芽，所以叫 bryophyllum。</t>
  </si>
  <si>
    <t>叶子生芽叶变花，bryophyllum真奇葩。</t>
  </si>
  <si>
    <t>base</t>
  </si>
  <si>
    <t>bas</t>
  </si>
  <si>
    <t>bas (底) + -e (后缀) -&gt; 事物的最底部 -&gt; 基础</t>
  </si>
  <si>
    <t>基础，基地</t>
  </si>
  <si>
    <t>/beɪs/</t>
  </si>
  <si>
    <t>The lamp has a heavy metal base.</t>
  </si>
  <si>
    <t>这盏灯有一个沉重的金属底座。</t>
  </si>
  <si>
    <t>在这座 base (基地) 里，我们要打好坚实的 base (基础)。</t>
  </si>
  <si>
    <t>bas 是底，做事有底气。</t>
  </si>
  <si>
    <t>basic</t>
  </si>
  <si>
    <t>bas (底) + -ic (形容词后缀) -&gt; 处于最底层的 -&gt; 基本的</t>
  </si>
  <si>
    <t>基本的，基础的</t>
  </si>
  <si>
    <t>/ˈbeɪsɪk/</t>
  </si>
  <si>
    <t>Food and shelter are basic human needs.</t>
  </si>
  <si>
    <t>食物和住所是人类的基本需求。</t>
  </si>
  <si>
    <t>掌握这些 basic (基本的) 技能是成功的关键。</t>
  </si>
  <si>
    <t>bas 加 ic，基本没问题。</t>
  </si>
  <si>
    <t>basis</t>
  </si>
  <si>
    <t>bas (底) + -is (名词后缀) -&gt; 支撑事物的底部 -&gt; 基础/根据</t>
  </si>
  <si>
    <t>基础，根据</t>
  </si>
  <si>
    <t>/ˈbeɪsɪs/</t>
  </si>
  <si>
    <t>We should treat everyone on a fair basis.</t>
  </si>
  <si>
    <t>我们应该在公平的基础上对待每一个人。</t>
  </si>
  <si>
    <t>科学实验需要坚实的 basis (基础)。</t>
  </si>
  <si>
    <t>bas 加 is，根据在此处。</t>
  </si>
  <si>
    <t>basement</t>
  </si>
  <si>
    <t>bas (底) + -e (空) + -ment (名词后缀) -&gt; 房屋最底部的一层 -&gt; 地下室</t>
  </si>
  <si>
    <t>地下室</t>
  </si>
  <si>
    <t>/ˈbeɪsmənt/</t>
  </si>
  <si>
    <t>The laundry room is in the basement.</t>
  </si>
  <si>
    <t>洗衣房在地下室。</t>
  </si>
  <si>
    <t>我把旧书都堆在 basement (地下室) 里。</t>
  </si>
  <si>
    <t>bas 加上 ment，地下室里藏宝贝。</t>
  </si>
  <si>
    <t>debase</t>
  </si>
  <si>
    <t>de- (向下) + bas (低) + -e (后缀) -&gt; 使地位或价值变低 -&gt; 贬低</t>
  </si>
  <si>
    <t>贬低，降低</t>
  </si>
  <si>
    <t>/dɪˈbeɪs/</t>
  </si>
  <si>
    <t>War debases people and nations.</t>
  </si>
  <si>
    <t>战争贬低了人民和国家的尊严。</t>
  </si>
  <si>
    <t>不应该为了获利而 debase (贬低) 货币的价值。</t>
  </si>
  <si>
    <t>de 向下，bas 走低，价值在贬低。</t>
  </si>
  <si>
    <t>abase</t>
  </si>
  <si>
    <t>a-</t>
  </si>
  <si>
    <t>a- (向/加强) + bas (低) + -e (后缀) -&gt; 使某人变得卑微 -&gt; 降低自己的身份/卑下</t>
  </si>
  <si>
    <t>使卑下，贬抑</t>
  </si>
  <si>
    <t>/əˈbeɪs/</t>
  </si>
  <si>
    <t>He would not abase himself by begging.</t>
  </si>
  <si>
    <t>他不会通过乞讨来降低自己的身份。</t>
  </si>
  <si>
    <t>不要为了讨好别人而 abase (卑下) 自己。</t>
  </si>
  <si>
    <t>a 是加强，bas 为低，卑躬又屈膝。</t>
  </si>
  <si>
    <t>basin</t>
  </si>
  <si>
    <t>bas (低) + -in (名词后缀) -&gt; 地势低洼的地方 -&gt; 盆，盆地</t>
  </si>
  <si>
    <t>水盆，流域，盆地</t>
  </si>
  <si>
    <t>/ˈbeɪsn/</t>
  </si>
  <si>
    <t>The river basin is rich in minerals.</t>
  </si>
  <si>
    <t>这个河流流域矿产资源丰富。</t>
  </si>
  <si>
    <t>用 basin (水盆) 洗手，看这片 basin (盆地)。</t>
  </si>
  <si>
    <t>bas 低处走，盆地水直流。</t>
  </si>
  <si>
    <t>baseless</t>
  </si>
  <si>
    <t>bas (底/根据) + -e (空) + -less (无) -&gt; 没有任何根据的 -&gt; 无根据的</t>
  </si>
  <si>
    <t>无根据的</t>
  </si>
  <si>
    <t>/ˈbeɪsləs/</t>
  </si>
  <si>
    <t>The rumors were completely baseless.</t>
  </si>
  <si>
    <t>那些传言完全没有根据。</t>
  </si>
  <si>
    <t>这种 baseless (无根据的) 猜测会误导大众。</t>
  </si>
  <si>
    <t>bas 是底，less 是无，空穴来风没基础。</t>
  </si>
  <si>
    <t>bass</t>
  </si>
  <si>
    <t>bas (低) + -s (后缀) -&gt; 频率低的 -&gt; 低音的</t>
  </si>
  <si>
    <t>低音的，男低音</t>
  </si>
  <si>
    <t>He has a deep bass voice.</t>
  </si>
  <si>
    <t>他有深沉的男低音嗓音。</t>
  </si>
  <si>
    <t>这种 bass (低音) 效果让音乐更有感染力。</t>
  </si>
  <si>
    <t>bas 频率低，低音有魅力。</t>
  </si>
  <si>
    <t>baseline</t>
  </si>
  <si>
    <t>line</t>
  </si>
  <si>
    <t>bas (底) + -e (空) + line (线) -&gt; 处于最底部的基准线 -&gt; 基准线</t>
  </si>
  <si>
    <t>基准线，底线</t>
  </si>
  <si>
    <t>/ˈbeɪslaɪn/</t>
  </si>
  <si>
    <t>We need to establish a baseline for comparison.</t>
  </si>
  <si>
    <t>我们需要建立一个进行比较的基准线。</t>
  </si>
  <si>
    <t>打球不要踩到 baseline (底线)。</t>
  </si>
  <si>
    <t>bas 是底，line 是线，基准底线在下面。</t>
  </si>
  <si>
    <t>bicycle</t>
  </si>
  <si>
    <t>bi-</t>
  </si>
  <si>
    <t>cycle</t>
  </si>
  <si>
    <t>bi- (二) + cycle (圆/轮) -&gt; 拥有两个圆轮的交通工具 -&gt; 自行车</t>
  </si>
  <si>
    <t>自行车</t>
  </si>
  <si>
    <t>/ˈbaɪsɪkl/</t>
  </si>
  <si>
    <t>He rode his bicycle to school every day.</t>
  </si>
  <si>
    <t>他每天骑自行车上学。</t>
  </si>
  <si>
    <t>两个 cycle 就是自行车，环保出行 bicycle。</t>
  </si>
  <si>
    <t>bi是二，轮是轮，两轮变成自行车。</t>
  </si>
  <si>
    <t>bilingual</t>
  </si>
  <si>
    <t>lingu</t>
  </si>
  <si>
    <t>bi- (二) + lingu (语言) + -al (形容词后缀) -&gt; 涉及两种语言的 -&gt; 双语的</t>
  </si>
  <si>
    <t>双语的</t>
  </si>
  <si>
    <t>/ˌbaɪˈlɪŋɡwəl/</t>
  </si>
  <si>
    <t>The city has a bilingual education system.</t>
  </si>
  <si>
    <t>这个城市有双语教育系统。</t>
  </si>
  <si>
    <t>bilingual 的人能讲两种语言。</t>
  </si>
  <si>
    <t>bi是二，语言是lingu，双语人才bilingual。</t>
  </si>
  <si>
    <t>binoculars</t>
  </si>
  <si>
    <t>bin-</t>
  </si>
  <si>
    <t>ocul</t>
  </si>
  <si>
    <t>bin- (二) + ocul (眼睛) + -ar (的) + -s (复数) -&gt; 供两只眼睛看的工具 -&gt; 双筒望远镜</t>
  </si>
  <si>
    <t>双筒望远镜</t>
  </si>
  <si>
    <t>/bɪˈnɒkjələz/</t>
  </si>
  <si>
    <t>I looked through my binoculars at the birds.</t>
  </si>
  <si>
    <t>我通过双筒望远镜观察那些鸟。</t>
  </si>
  <si>
    <t>用 binoculars 看双倍的风景。</t>
  </si>
  <si>
    <t>双目望远binoculars，看清远方不用愁。</t>
  </si>
  <si>
    <t>binary</t>
  </si>
  <si>
    <t>nary</t>
  </si>
  <si>
    <t>bi- (二) + nary (由...组成的) -&gt; 由两个部分组成的 -&gt; 二进制的</t>
  </si>
  <si>
    <t>二进制的</t>
  </si>
  <si>
    <t>/ˈbaɪnəri/</t>
  </si>
  <si>
    <t>Computers process data in binary code.</t>
  </si>
  <si>
    <t>计算机以二进制代码处理数据。</t>
  </si>
  <si>
    <t>binary 是电脑最基础的‘二’进制语言。</t>
  </si>
  <si>
    <t>bi是二，代码飞，二进制就是binary。</t>
  </si>
  <si>
    <t>bisect</t>
  </si>
  <si>
    <t>sect</t>
  </si>
  <si>
    <t>bi- (二) + sect (切) -&gt; 切成两半 -&gt; 二等分</t>
  </si>
  <si>
    <t>二等分</t>
  </si>
  <si>
    <t>/baɪˈsekt/</t>
  </si>
  <si>
    <t>The new road will bisect the town.</t>
  </si>
  <si>
    <t>这条新路将把小镇一分为二。</t>
  </si>
  <si>
    <t>把蛋糕 bisect 成两块，一人一半。</t>
  </si>
  <si>
    <t>bi是二，切是sect，切成两半叫bisect。</t>
  </si>
  <si>
    <t>bilateral</t>
  </si>
  <si>
    <t>later</t>
  </si>
  <si>
    <t>bi- (二) + later (边/侧) + -al (的) -&gt; 两边的 -&gt; 双边的</t>
  </si>
  <si>
    <t>双边的</t>
  </si>
  <si>
    <t>/ˌbaɪˈlætərəl/</t>
  </si>
  <si>
    <t>The two countries signed a bilateral trade agreement.</t>
  </si>
  <si>
    <t>两国签署了一项双边贸易协定。</t>
  </si>
  <si>
    <t>bilateral 协议需要双方都同意。</t>
  </si>
  <si>
    <t>bi是二，边是lateral，双边协议bilateral。</t>
  </si>
  <si>
    <t>biped</t>
  </si>
  <si>
    <t>ped</t>
  </si>
  <si>
    <t>bi- (二) + ped (脚) -&gt; 两只脚的 -&gt; 两足动物</t>
  </si>
  <si>
    <t>两足动物</t>
  </si>
  <si>
    <t>/ˈbaɪped/</t>
  </si>
  <si>
    <t>Humans are biped mammals.</t>
  </si>
  <si>
    <t>人类是两足哺乳动物。</t>
  </si>
  <si>
    <t>人类是用两只脚（ped）行走的 biped。</t>
  </si>
  <si>
    <t>bi是二，脚是ped，两脚走路是biped。</t>
  </si>
  <si>
    <t>biweekly</t>
  </si>
  <si>
    <t>adj./adv.</t>
  </si>
  <si>
    <t>week</t>
  </si>
  <si>
    <t>bi- (二) + week (周) + -ly (的) -&gt; 每两周一次的 -&gt; 每两周一次的</t>
  </si>
  <si>
    <t>每两周一次的</t>
  </si>
  <si>
    <t>/ˌbaɪˈwiːkli/</t>
  </si>
  <si>
    <t>We have a biweekly meeting on Tuesdays.</t>
  </si>
  <si>
    <t>我们每隔一周的周二开一次会。</t>
  </si>
  <si>
    <t>biweekly 意味着一周见两次或者两周见一次。</t>
  </si>
  <si>
    <t>bi是二，周是week，两周一次biweekly。</t>
  </si>
  <si>
    <t>billion</t>
  </si>
  <si>
    <t>num.</t>
  </si>
  <si>
    <t>illion</t>
  </si>
  <si>
    <t>bi- (二/双) + million (百万) -&gt; 原指百万的平方 -&gt; 十亿</t>
  </si>
  <si>
    <t>十亿</t>
  </si>
  <si>
    <t>/ˈbɪljən/</t>
  </si>
  <si>
    <t>The project will cost over a billion dollars.</t>
  </si>
  <si>
    <t>该项目将耗资超过十亿美元。</t>
  </si>
  <si>
    <t>有一 billion 存款的人是超级富翁。</t>
  </si>
  <si>
    <t>bi是二，多又多，十亿财富billion。</t>
  </si>
  <si>
    <t>biennial</t>
  </si>
  <si>
    <t>enn</t>
  </si>
  <si>
    <t>bi- (二) + enn (年) + -ial (的) -&gt; 每两年发生一次的 -&gt; 两年一次的</t>
  </si>
  <si>
    <t>两年一次的</t>
  </si>
  <si>
    <t>/baɪˈeniəl/</t>
  </si>
  <si>
    <t>The biennial art exhibition is held this spring.</t>
  </si>
  <si>
    <t>两年一度的艺术展在今年春天举行。</t>
  </si>
  <si>
    <t>这是一场 biennial 的盛会，错过等两年。</t>
  </si>
  <si>
    <t>bi是二，年是enn，两年一次biennial。</t>
  </si>
  <si>
    <t>bypass</t>
  </si>
  <si>
    <t>by-</t>
  </si>
  <si>
    <t>pass</t>
  </si>
  <si>
    <t>by- (在旁边) + pass (通过) -&gt; 从侧边路经过 -&gt; 绕过</t>
  </si>
  <si>
    <t>绕过</t>
  </si>
  <si>
    <t>/ˈbaɪpɑːs/</t>
  </si>
  <si>
    <t>We took the bypass to avoid the city center traffic.</t>
  </si>
  <si>
    <t>我们走了绕行道以避开市中心的交通。</t>
  </si>
  <si>
    <t>车辆 bypass 了拥堵，从旁边 pass（通过）了。</t>
  </si>
  <si>
    <t>by是旁边，pass通过，bypass绕道走。</t>
  </si>
  <si>
    <t>byproduct</t>
  </si>
  <si>
    <t>product</t>
  </si>
  <si>
    <t>by- (次要的) + product (产品) -&gt; 主要产品之外产生的次要物质 -&gt; 副产品</t>
  </si>
  <si>
    <t>副产品</t>
  </si>
  <si>
    <t>/ˈbaɪˌprɒdʌkt/</t>
  </si>
  <si>
    <t>Buttermilk is a byproduct of making butter.</t>
  </si>
  <si>
    <t>酪乳是制作黄油的一个副产品。</t>
  </si>
  <si>
    <t>这个 product（产品）太 by（次要）了，所以是副产品。</t>
  </si>
  <si>
    <t>by是副手，product产品，byproduct是副产。</t>
  </si>
  <si>
    <t>bystander</t>
  </si>
  <si>
    <t>stand</t>
  </si>
  <si>
    <t>by- (在旁边) + stand (站立) + -er (者) -&gt; 站在旁边围观的人 -&gt; 旁观者</t>
  </si>
  <si>
    <t>旁观者</t>
  </si>
  <si>
    <t>/ˈbaɪstændə(r)/</t>
  </si>
  <si>
    <t>The accident was witnessed by several bystanders.</t>
  </si>
  <si>
    <t>几个旁观者目击了这起事故。</t>
  </si>
  <si>
    <t>他 stand（站）在 by（旁边）边，只是个旁观者。</t>
  </si>
  <si>
    <t>by在旁边，stand站立，bystander旁观人。</t>
  </si>
  <si>
    <t>bygone</t>
  </si>
  <si>
    <t>gone</t>
  </si>
  <si>
    <t>by- (过去) + gone (已去) -&gt; 已经随时间过去的 -&gt; 往昔的</t>
  </si>
  <si>
    <t>过去的</t>
  </si>
  <si>
    <t>/ˈbaɪɡɒn/</t>
  </si>
  <si>
    <t>Let bygones be bygones.</t>
  </si>
  <si>
    <t>既往不咎（让过去的成为过去）。</t>
  </si>
  <si>
    <t>by（过去）已 gone（消失），往事如烟。</t>
  </si>
  <si>
    <t>by是过去，gone是走了，bygone往事了。</t>
  </si>
  <si>
    <t>byway</t>
  </si>
  <si>
    <t>way</t>
  </si>
  <si>
    <t>by- (侧边的) + way (道路) -&gt; 主干道旁边的路 -&gt; 偏僻小道</t>
  </si>
  <si>
    <t>偏僻小道</t>
  </si>
  <si>
    <t>/ˈbaɪweɪ/</t>
  </si>
  <si>
    <t>They explored the byways of the English countryside.</t>
  </si>
  <si>
    <t>他们探索了英国乡村的偏僻小路。</t>
  </si>
  <si>
    <t>大 way（路）太挤，我们走 byway（小道）。</t>
  </si>
  <si>
    <t>by在侧边，way是路，byway偏僻路。</t>
  </si>
  <si>
    <t>byword</t>
  </si>
  <si>
    <t>word</t>
  </si>
  <si>
    <t>by- (在旁边) + word (话语) -&gt; 经常挂在旁边（嘴边）作为典型的话 -&gt; 谚语</t>
  </si>
  <si>
    <t>谚语；代名词</t>
  </si>
  <si>
    <t>/ˈbaɪwɜːd/</t>
  </si>
  <si>
    <t>His name has become a byword for honesty.</t>
  </si>
  <si>
    <t>他的名字已成为诚实的代名词。</t>
  </si>
  <si>
    <t>那个 word（词）经常在 by（嘴边），成了代名词。</t>
  </si>
  <si>
    <t>by在嘴边，word是词，byword是谚语。</t>
  </si>
  <si>
    <t>byline</t>
  </si>
  <si>
    <t>by- (在...旁) + line (行) -&gt; 放在文章标题旁的文字行 -&gt; 署名栏</t>
  </si>
  <si>
    <t>署名栏</t>
  </si>
  <si>
    <t>/ˈbaɪlaɪn/</t>
  </si>
  <si>
    <t>She was proud to see her byline on the front page.</t>
  </si>
  <si>
    <t>她很自豪能在头版看到自己的署名。</t>
  </si>
  <si>
    <t>在文章第一 line（行）的 by（旁边）写下名字。</t>
  </si>
  <si>
    <t>by在旁边，line是一行，byline是署名。</t>
  </si>
  <si>
    <t>by-election</t>
  </si>
  <si>
    <t>election</t>
  </si>
  <si>
    <t>by- (附加的) + election (选举) -&gt; 正常选举之外额外增加的选举 -&gt; 补缺选举</t>
  </si>
  <si>
    <t>补缺选举</t>
  </si>
  <si>
    <t>/ˈbaɪɪˌlekʃn/</t>
  </si>
  <si>
    <t>The government lost its majority in the by-election.</t>
  </si>
  <si>
    <t>政府在补缺选举中失去了多数席位。</t>
  </si>
  <si>
    <t>这次 election（选举）只是 by（次要的）补充。</t>
  </si>
  <si>
    <t>by是额外，election选，by-election是补选。</t>
  </si>
  <si>
    <t>battle</t>
  </si>
  <si>
    <t>bat</t>
  </si>
  <si>
    <t>bat (打) + -le (反复动作) -&gt; 反复互相击打 -&gt; 战斗</t>
  </si>
  <si>
    <t>战斗，斗争</t>
  </si>
  <si>
    <t>/ˈbætl/</t>
  </si>
  <si>
    <t>The soldiers prepared for the upcoming battle.</t>
  </si>
  <si>
    <t>士兵们为即将到来的战斗做好了准备。</t>
  </si>
  <si>
    <t>这场 battle 异常惨烈，双方一直在互相打击。</t>
  </si>
  <si>
    <t>bat 是打 le 是动，反复打架是战斗。</t>
  </si>
  <si>
    <t>battery</t>
  </si>
  <si>
    <t>bat (打) + -ery (集合/场所) -&gt; 连续打击的一组器具 -&gt; 炮组/电池</t>
  </si>
  <si>
    <t>电池，炮组</t>
  </si>
  <si>
    <t>/ˈbætəri/</t>
  </si>
  <si>
    <t>My phone's battery is low.</t>
  </si>
  <si>
    <t>我的手机电量不足。</t>
  </si>
  <si>
    <t>这组 battery 像炮组一样为设备提供持续的能量打击。</t>
  </si>
  <si>
    <t>打的集合是炮组，能量核心是电池。</t>
  </si>
  <si>
    <t>combat</t>
  </si>
  <si>
    <t>com-</t>
  </si>
  <si>
    <t>com- (共同/一起) + bat (打) -&gt; 聚在一起互相打击 -&gt; 格斗/战斗</t>
  </si>
  <si>
    <t>战斗，反对</t>
  </si>
  <si>
    <t>/ˈkɒmbæt/</t>
  </si>
  <si>
    <t>The soldiers were trained in hand-to-hand combat.</t>
  </si>
  <si>
    <t>士兵们接受了肉搏战训练。</t>
  </si>
  <si>
    <t>在这个 combat 场景中，他们 com 一起开始对打。</t>
  </si>
  <si>
    <t>一起打击叫格斗，近身对攻不退后。</t>
  </si>
  <si>
    <t>debate</t>
  </si>
  <si>
    <t>de- (加强/彻底) + bat (打) -&gt; 彻底地用言语击败对方 -&gt; 辩论</t>
  </si>
  <si>
    <t>辩论，讨论</t>
  </si>
  <si>
    <t>/dɪˈbeɪt/</t>
  </si>
  <si>
    <t>The candidates had a long debate on television.</t>
  </si>
  <si>
    <t>候选人在电视上进行了长时间的辩论。</t>
  </si>
  <si>
    <t>在这场 debate 中，选手们试图用逻辑 bat 倒对方。</t>
  </si>
  <si>
    <t>言语打击是辩论，de 表加强说服人。</t>
  </si>
  <si>
    <t>rebate</t>
  </si>
  <si>
    <t>re-</t>
  </si>
  <si>
    <t>re- (回) + bat (打) -&gt; 把钱打回去 -&gt; 折扣/部分退款</t>
  </si>
  <si>
    <t>折扣，回扣</t>
  </si>
  <si>
    <t>/ˈriːbeɪt/</t>
  </si>
  <si>
    <t>You can claim a tax rebate on your expenses.</t>
  </si>
  <si>
    <t>你可以申请报销费用的税收减免。</t>
  </si>
  <si>
    <t>商家 re 回来一部分钱，这就是 rebate 优惠。</t>
  </si>
  <si>
    <t>打回原处是折扣，re 是回 bat 是扣。</t>
  </si>
  <si>
    <t>abate</t>
  </si>
  <si>
    <t>a- (去/加强) + bat (打) -&gt; 打掉/压低力量 -&gt; 减轻/减少</t>
  </si>
  <si>
    <t>减轻，减弱</t>
  </si>
  <si>
    <t>/əˈbeɪt/</t>
  </si>
  <si>
    <t>The storm began to abate in the afternoon.</t>
  </si>
  <si>
    <t>风暴在下午开始减弱。</t>
  </si>
  <si>
    <t>力量被 a 掉打没了，所以情况 abate 了。</t>
  </si>
  <si>
    <t>打掉锋芒叫减轻，风平浪静是归宿。</t>
  </si>
  <si>
    <t>batter</t>
  </si>
  <si>
    <t>bat (打) + -er (反复动作) -&gt; 反复连续地打击 -&gt; 猛击</t>
  </si>
  <si>
    <t>猛击，击球手</t>
  </si>
  <si>
    <t>/ˈbætə(r)/</t>
  </si>
  <si>
    <t>Waves battered the shore during the storm.</t>
  </si>
  <si>
    <t>暴风雨期间，海浪猛烈拍打着海岸。</t>
  </si>
  <si>
    <t>海浪不停地 batter 岸边的石头，声音很大。</t>
  </si>
  <si>
    <t>连续打击叫猛击，er 反复不停息。</t>
  </si>
  <si>
    <t>battalion</t>
  </si>
  <si>
    <t>bat (打) + -alion (大集体名词后缀) -&gt; 用来打击的庞大队伍 -&gt; 营/大队</t>
  </si>
  <si>
    <t>营，大军</t>
  </si>
  <si>
    <t>/bəˈtæliən/</t>
  </si>
  <si>
    <t>A battalion was sent to reinforce the front line.</t>
  </si>
  <si>
    <t>一个营被派去增援前线。</t>
  </si>
  <si>
    <t>整个 battalion 的士兵都装备精良准备战斗。</t>
  </si>
  <si>
    <t>打击的集体是大队，成营成伍是主力。</t>
  </si>
  <si>
    <t>combatant</t>
  </si>
  <si>
    <t>com- (共同) + bat (打) + -ant (人) -&gt; 参与共同战斗的人 -&gt; 参战者</t>
  </si>
  <si>
    <t>战士，参战者</t>
  </si>
  <si>
    <t>/ˈkɒmbətənt/</t>
  </si>
  <si>
    <t>The treaty protects both combatants and civilians.</t>
  </si>
  <si>
    <t>该条约保护战斗员和平民。</t>
  </si>
  <si>
    <t>每一位 combatant 都必须在战场上表现英勇。</t>
  </si>
  <si>
    <t>一起打击 ant 人，战斗人员是战士。</t>
  </si>
  <si>
    <t>combative</t>
  </si>
  <si>
    <t>com- (共同) + bat (打) + -ive (形容词后缀) -&gt; 总想打仗的 -&gt; 好斗的</t>
  </si>
  <si>
    <t>好斗的，好战的</t>
  </si>
  <si>
    <t>/kəmˈbætɪv/</t>
  </si>
  <si>
    <t>He was in a combative mood and ready to argue.</t>
  </si>
  <si>
    <t>他情绪激动，随时准备与人争吵。</t>
  </si>
  <si>
    <t>他这种 combative 的性格很容易惹麻烦。</t>
  </si>
  <si>
    <t>ive 性格好打击，争强好胜不好惹。</t>
  </si>
  <si>
    <t>rebel</t>
  </si>
  <si>
    <t>bel</t>
  </si>
  <si>
    <t>re- (反) + bel (战争) -&gt; 面对统治者发起战争 -&gt; 造反者</t>
  </si>
  <si>
    <t>叛逆者</t>
  </si>
  <si>
    <t>/ˈrebl/</t>
  </si>
  <si>
    <t>The young rebel was arrested for his actions.</t>
  </si>
  <si>
    <t>那名年轻的叛逆者因其行为被捕。</t>
  </si>
  <si>
    <t>这位 rebel 一直在反抗 re 家庭的管教。</t>
  </si>
  <si>
    <t>re反打bell仗，造反没商量。</t>
  </si>
  <si>
    <t>rebellion</t>
  </si>
  <si>
    <t>bell</t>
  </si>
  <si>
    <t>re- (反) + bell (战争) + -ion (名词后缀) -&gt; 反抗的行为 -&gt; 叛乱</t>
  </si>
  <si>
    <t>叛乱</t>
  </si>
  <si>
    <t>/rɪˈbeljən/</t>
  </si>
  <si>
    <t>The army crushed the rebellion in the capital.</t>
  </si>
  <si>
    <t>军队镇压了首都的叛乱。</t>
  </si>
  <si>
    <t>这场 rebellion 彻底推翻了旧体制。</t>
  </si>
  <si>
    <t>re反bell仗ion名，叛乱规模真不轻。</t>
  </si>
  <si>
    <t>rebellious</t>
  </si>
  <si>
    <t>-i-</t>
  </si>
  <si>
    <t>re- (反) + bell (战争) + -ous (形容词后缀) -&gt; 处于反抗战争状态的 -&gt; 反叛的</t>
  </si>
  <si>
    <t>叛逆的</t>
  </si>
  <si>
    <t>/rɪˈbeljəs/</t>
  </si>
  <si>
    <t>He was a rebellious teenager who ignored all rules.</t>
  </si>
  <si>
    <t>他是个无视所有规则的叛逆少年。</t>
  </si>
  <si>
    <t>青春期的孩子往往很 rebellious。</t>
  </si>
  <si>
    <t>re反bell仗ous形，叛逆性格不安静。</t>
  </si>
  <si>
    <t>belligerent</t>
  </si>
  <si>
    <t>belli-</t>
  </si>
  <si>
    <t>-ger-</t>
  </si>
  <si>
    <t>belli (战争) + ger (携带/进行) + -ent (形容词后缀) -&gt; 携带战争情绪的 -&gt; 好战的</t>
  </si>
  <si>
    <t>交战的/好战的</t>
  </si>
  <si>
    <t>/bəˈlɪdʒərənt/</t>
  </si>
  <si>
    <t>The belligerent countries finally signed a peace treaty.</t>
  </si>
  <si>
    <t>这些交战国终于签署了和平协议。</t>
  </si>
  <si>
    <t>他那 belligerent 的语气让谈判陷入僵局。</t>
  </si>
  <si>
    <t>belli仗ger带ent形，好战分子到处赢。</t>
  </si>
  <si>
    <t>bellicose</t>
  </si>
  <si>
    <t>bell (战争) + -ic (相关的) + -ose (充满的) -&gt; 充满战争欲望的 -&gt; 好斗的</t>
  </si>
  <si>
    <t>好战的</t>
  </si>
  <si>
    <t>/ˈbelɪkoʊs/</t>
  </si>
  <si>
    <t>The leader's bellicose rhetoric worried the neighbors.</t>
  </si>
  <si>
    <t>领导人好战的言论令邻国担忧。</t>
  </si>
  <si>
    <t>这个 bellicose 的将军总想发动进攻。</t>
  </si>
  <si>
    <t>bell仗ic相关ose多，好斗言论麻烦多。</t>
  </si>
  <si>
    <t>antebellum</t>
  </si>
  <si>
    <t>ante-</t>
  </si>
  <si>
    <t>ante- (在前) + bell (战争) + -um (名词后缀) -&gt; 处于战争发生之前的 -&gt; 战前的</t>
  </si>
  <si>
    <t>（美国内战）战前的</t>
  </si>
  <si>
    <t>/ˌæntiˈbeləm/</t>
  </si>
  <si>
    <t>The tour showed us several antebellum mansions.</t>
  </si>
  <si>
    <t>这次参观向我们展示了几座战前的豪宅。</t>
  </si>
  <si>
    <t>这里的建筑保留了 antebellum 时期的风格。</t>
  </si>
  <si>
    <t>ante在前bell是仗，战前繁华老模样。</t>
  </si>
  <si>
    <t>postbellum</t>
  </si>
  <si>
    <t>post-</t>
  </si>
  <si>
    <t>post- (在后) + bell (战争) + -um (名词后缀) -&gt; 战争之后的状态 -&gt; 战后的</t>
  </si>
  <si>
    <t>战后的</t>
  </si>
  <si>
    <t>/poʊstˈbeləm/</t>
  </si>
  <si>
    <t>The postbellum economy was in a state of ruin.</t>
  </si>
  <si>
    <t>战后的经济处于一片废墟之中。</t>
  </si>
  <si>
    <t>人们在 postbellum 时期努力重建家园。</t>
  </si>
  <si>
    <t>post在后bell是仗，战后废墟泪满眶。</t>
  </si>
  <si>
    <t>belligerence</t>
  </si>
  <si>
    <t>belli (战争) + ger (携带) + -ence (名词后缀) -&gt; 表现出战争的状态 -&gt; 好战性</t>
  </si>
  <si>
    <t>好战性/交战状态</t>
  </si>
  <si>
    <t>/bəˈlɪdʒərəns/</t>
  </si>
  <si>
    <t>The diplomat was surprised by the sudden belligerence of the speech.</t>
  </si>
  <si>
    <t>外交官对演讲中突然表现出的好战态度感到惊讶。</t>
  </si>
  <si>
    <t>他的 belligerence 引起了国际社会的抗议。</t>
  </si>
  <si>
    <t>belli仗ger带ence名，好战属性看得清。</t>
  </si>
  <si>
    <t>Bible</t>
  </si>
  <si>
    <t>bibli-</t>
  </si>
  <si>
    <t>bibli (书) + -e (名词后缀) -&gt; 世界上最著名的一本书 -&gt; 圣经</t>
  </si>
  <si>
    <t>圣经</t>
  </si>
  <si>
    <t>/ˈbaɪbl/</t>
  </si>
  <si>
    <t>The Bible has been translated into many languages.</t>
  </si>
  <si>
    <t>《圣经》已被翻译成多种语言。</t>
  </si>
  <si>
    <t>每天阅读 Bible（圣经）能让人内心平静。</t>
  </si>
  <si>
    <t>bibli 是书，圣经 Bible 是那本书。</t>
  </si>
  <si>
    <t>bibliography</t>
  </si>
  <si>
    <t>biblio-</t>
  </si>
  <si>
    <t>biblio- (书) + graph (写) + -y (名词后缀) -&gt; 记录书籍的列表 -&gt; 参考书目</t>
  </si>
  <si>
    <t>参考书目</t>
  </si>
  <si>
    <t>/ˌbɪbliˈɒɡrəfi/</t>
  </si>
  <si>
    <t>Please include a bibliography at the end of your essay.</t>
  </si>
  <si>
    <t>请在论文末尾附上参考书目。</t>
  </si>
  <si>
    <t>论文写完要检查 bibliography（参考书目）。</t>
  </si>
  <si>
    <t>biblio 加 graphy，书目列表写仔细。</t>
  </si>
  <si>
    <t>bibliophile</t>
  </si>
  <si>
    <t>biblio- (书) + phil (喜爱) + -e (人) -&gt; 喜爱书的人 -&gt; 爱书者</t>
  </si>
  <si>
    <t>爱书者</t>
  </si>
  <si>
    <t>/ˈbɪbliəfaɪl/</t>
  </si>
  <si>
    <t>As a bibliophile, he has over 5,000 books in his house.</t>
  </si>
  <si>
    <t>作为一名爱书者，他家里有5000多本书。</t>
  </si>
  <si>
    <t>真正的 bibliophile（爱书者）视书如命。</t>
  </si>
  <si>
    <t>biblio 书，phil 喜爱，爱书家。</t>
  </si>
  <si>
    <t>bibliomania</t>
  </si>
  <si>
    <t>biblio- (书) + mania (狂热) -&gt; 对藏书的过度狂热 -&gt; 藏书狂</t>
  </si>
  <si>
    <t>藏书狂</t>
  </si>
  <si>
    <t>/ˌbɪbliəˈmeɪniə/</t>
  </si>
  <si>
    <t>His bibliomania led him to buy three copies of every book.</t>
  </si>
  <si>
    <t>他的藏书癖使他每本书都买三本。</t>
  </si>
  <si>
    <t>过度的收藏欲望变成了 bibliomania（藏书狂）。</t>
  </si>
  <si>
    <t>biblio 书，mania 狂，买书如山停不下。</t>
  </si>
  <si>
    <t>bibliology</t>
  </si>
  <si>
    <t>biblio- (书) + -logy (学科) -&gt; 研究书籍历史与制作的学问 -&gt; 书籍学</t>
  </si>
  <si>
    <t>书籍学</t>
  </si>
  <si>
    <t>/ˌbɪbliˈɒlədʒi/</t>
  </si>
  <si>
    <t>He specialized in bibliology during his graduate studies.</t>
  </si>
  <si>
    <t>他在研究生期间专门研究书籍学。</t>
  </si>
  <si>
    <t>想要深入了解书籍演变就要学习 bibliology（书籍学）。</t>
  </si>
  <si>
    <t>biblio 书，logy 学，书籍学问深。</t>
  </si>
  <si>
    <t>bibliopole</t>
  </si>
  <si>
    <t>biblio- (书) + pole (卖) -&gt; 专门从事珍本或古籍买卖的人 -&gt; 书商</t>
  </si>
  <si>
    <t>书商</t>
  </si>
  <si>
    <t>/ˈbɪbliəpoʊl/</t>
  </si>
  <si>
    <t>The old bibliopole found a rare manuscript at the auction.</t>
  </si>
  <si>
    <t>这位老书商在拍卖会上发现了一份罕见的手稿。</t>
  </si>
  <si>
    <t>那位 bibliopole（书商）专门收购绝版书。</t>
  </si>
  <si>
    <t>biblio 书，pole 卖，老练书商懂古书。</t>
  </si>
  <si>
    <t>bibliotherapy</t>
  </si>
  <si>
    <t>biblio- (书) + therapy (疗法) -&gt; 使用阅读来辅助治疗心理问题 -&gt; 读书疗法</t>
  </si>
  <si>
    <t>读书疗法</t>
  </si>
  <si>
    <t>/ˌbɪbliəˈθerəpi/</t>
  </si>
  <si>
    <t>Bibliotherapy is often used to help children express their emotions.</t>
  </si>
  <si>
    <t>读书疗法常被用来帮助孩子表达情感。</t>
  </si>
  <si>
    <t>心情抑郁时，可以尝试 bibliotherapy（读书疗法）。</t>
  </si>
  <si>
    <t>biblio 书，therapy 治，书中自有良药方。</t>
  </si>
  <si>
    <t>bibliophobia</t>
  </si>
  <si>
    <t>biblio- (书) + phobia (恐惧) -&gt; 对书籍或阅读产生的恐惧 -&gt; 书籍恐惧症</t>
  </si>
  <si>
    <t>书籍恐惧症</t>
  </si>
  <si>
    <t>/ˌbɪbliəˈfoʊbiə/</t>
  </si>
  <si>
    <t>His bibliophobia made it difficult for him to finish university.</t>
  </si>
  <si>
    <t>他的书籍恐惧症使他很难读完大学。</t>
  </si>
  <si>
    <t>面对大堆教材，他感到 bibliophobia（书籍恐惧症）发作。</t>
  </si>
  <si>
    <t>biblio 书，phobia 怕，见到书本就害怕。</t>
  </si>
  <si>
    <t>bibliographic</t>
  </si>
  <si>
    <t>biblio- (书) + graph (写) + -ic (形容词后缀) -&gt; 关于书目描述的 -&gt; 书目的</t>
  </si>
  <si>
    <t>书目的</t>
  </si>
  <si>
    <t>/ˌbɪbliəˈɡræfɪk/</t>
  </si>
  <si>
    <t>The library has an extensive bibliographic database.</t>
  </si>
  <si>
    <t>该图书馆拥有庞大的书目数据库。</t>
  </si>
  <si>
    <t>我们需要更详尽的 bibliographic（书目的）资料进行查证。</t>
  </si>
  <si>
    <t>biblio 书，graph 写，ic 是形容词。</t>
  </si>
  <si>
    <t>bibliographer</t>
  </si>
  <si>
    <t>biblio- (书) + graph (写) + -er (人) -&gt; 专门编写书籍列表或书志的人 -&gt; 书目编撰者</t>
  </si>
  <si>
    <t>书目编撰者</t>
  </si>
  <si>
    <t>/ˌbɪbliˈɒɡrəfə(r)/</t>
  </si>
  <si>
    <t>The bibliographer spent years cataloging the king's library.</t>
  </si>
  <si>
    <t>书目编撰者花了数年时间为国王的图书馆编排目录。</t>
  </si>
  <si>
    <t>这位 bibliographer（书目编撰者）非常严谨。</t>
  </si>
  <si>
    <t>biblio 书，graph 写，er 后缀是指人。</t>
  </si>
  <si>
    <t>biology</t>
  </si>
  <si>
    <t>bio-</t>
  </si>
  <si>
    <t>bio- (生命) + -logy (学科) -&gt; 研究生命现象的学科 -&gt; 生物学</t>
  </si>
  <si>
    <t>生物学</t>
  </si>
  <si>
    <t>/baɪˈɒlədʒi/</t>
  </si>
  <si>
    <t>Biology is my favorite subject in school.</t>
  </si>
  <si>
    <t>生物学是我在学校最喜欢的科目。</t>
  </si>
  <si>
    <t>学习 biology 可以让你理解生命的 bio 奥秘。</t>
  </si>
  <si>
    <t>bio 是生命，logy 是学科，biology 生物学。</t>
  </si>
  <si>
    <t>biography</t>
  </si>
  <si>
    <t>bio- (生命) + -graphy (书写/记录) -&gt; 记录一个人一生的文字 -&gt; 传记</t>
  </si>
  <si>
    <t>传记</t>
  </si>
  <si>
    <t>/baɪˈɒɡrəfi/</t>
  </si>
  <si>
    <t>I just finished reading a biography of Steve Jobs.</t>
  </si>
  <si>
    <t>我刚读完一本史蒂夫·乔布斯的传记。</t>
  </si>
  <si>
    <t>用 graphy 记录一个人的 bio，这就是 biography。</t>
  </si>
  <si>
    <t>bio 是生命，graphy 记录它，biography 是传记。</t>
  </si>
  <si>
    <t>antibiotic</t>
  </si>
  <si>
    <t>anti-</t>
  </si>
  <si>
    <t>anti- (反对/对抗) + bio- (生命/微生物) + -tic (的) -&gt; 用来对抗有害微生物的物质 -&gt; 抗生素</t>
  </si>
  <si>
    <t>抗生素</t>
  </si>
  <si>
    <t>/ˌæntibaɪˈɒtɪk/</t>
  </si>
  <si>
    <t>The doctor prescribed an antibiotic for the infection.</t>
  </si>
  <si>
    <t>医生给这次感染开了抗生素。</t>
  </si>
  <si>
    <t>anti 反对有害 bio 生命的细菌，就是 antibiotic。</t>
  </si>
  <si>
    <t>anti 对抗 bio 生，antibiotic 是抗生素。</t>
  </si>
  <si>
    <t>autobiography</t>
  </si>
  <si>
    <t>auto-</t>
  </si>
  <si>
    <t>auto- (自己) + bio- (生命) + -graphy (书写) -&gt; 自己写自己一生的记录 -&gt; 自传</t>
  </si>
  <si>
    <t>自传</t>
  </si>
  <si>
    <t>/ˌɔːtəbaɪˈɒɡrəfi/</t>
  </si>
  <si>
    <t>The politician published his autobiography last year.</t>
  </si>
  <si>
    <t>那位政治家去年出版了他的自传。</t>
  </si>
  <si>
    <t>auto 自己动手，写下自己的 bio 记录 graphy。</t>
  </si>
  <si>
    <t>auto 是自己，bio-graphy 是传记，合成自传。</t>
  </si>
  <si>
    <t>biosphere</t>
  </si>
  <si>
    <t>sphere</t>
  </si>
  <si>
    <t>bio- (生命) + sphere (球体/范围) -&gt; 地球上生命存在的范围 -&gt; 生物圈</t>
  </si>
  <si>
    <t>生物圈</t>
  </si>
  <si>
    <t>/ˈbaɪəʊsfɪə(r)/</t>
  </si>
  <si>
    <t>Pollution can have a devastating effect on the biosphere.</t>
  </si>
  <si>
    <t>污染会对生物圈产生破坏性的影响。</t>
  </si>
  <si>
    <t>在这个 sphere 地球球体内，所有 bio 生存的区域就是生物圈。</t>
  </si>
  <si>
    <t>bio 是生命，sphere 是个球，biosphere 生物圈。</t>
  </si>
  <si>
    <t>biodiversity</t>
  </si>
  <si>
    <t>di-</t>
  </si>
  <si>
    <t>bio- (生命) + di- (分开/不同) + vers (转向) + -ity (性质) -&gt; 生命呈现出多种不同形态的性质 -&gt; 生物多样性</t>
  </si>
  <si>
    <t>生物多样性</t>
  </si>
  <si>
    <t>/ˌbaɪəʊdaɪˈvɜːsəti/</t>
  </si>
  <si>
    <t>We must protect the biodiversity of our tropical rainforests.</t>
  </si>
  <si>
    <t>我们必须保护热带雨林的生物多样性。</t>
  </si>
  <si>
    <t>bio 生命变得 diverse 多样，这就是 biodiversity。</t>
  </si>
  <si>
    <t>bio 生命，diversity 多样，保护生态多样性。</t>
  </si>
  <si>
    <t>biotic</t>
  </si>
  <si>
    <t>bio- (生命) + -tic (的) -&gt; 与生命活动或生物有关的 -&gt; 生物的；关于生命的</t>
  </si>
  <si>
    <t>生物的；关于生命的</t>
  </si>
  <si>
    <t>/baɪˈɒtɪk/</t>
  </si>
  <si>
    <t>The researchers studied the biotic factors of the ecosystem.</t>
  </si>
  <si>
    <t>研究人员研究了生态系统的生物因素。</t>
  </si>
  <si>
    <t>后缀 -tic 表示形容词，biotic 指的就是 bio 生命相关的。</t>
  </si>
  <si>
    <t>bio 是生，-tic 的，biotic 生物的。</t>
  </si>
  <si>
    <t>biotech</t>
  </si>
  <si>
    <t>tech</t>
  </si>
  <si>
    <t>bio- (生命) + tech (技术) -&gt; 利用生命系统进行的制造技术 -&gt; 生物技术</t>
  </si>
  <si>
    <t>生物技术</t>
  </si>
  <si>
    <t>/ˈbaɪəʊtek/</t>
  </si>
  <si>
    <t>Investment in biotech companies has increased significantly.</t>
  </si>
  <si>
    <t>对生物技术公司的投资显著增加。</t>
  </si>
  <si>
    <t>当 bio 生命遇到 tech 技术，就产生了 biotech。</t>
  </si>
  <si>
    <t>bio 生命，tech 技术，biotech 生物技术。</t>
  </si>
  <si>
    <t>brief</t>
  </si>
  <si>
    <t>brief (短) -&gt; 篇幅或时间不长的 -&gt; 简短的</t>
  </si>
  <si>
    <t>简短的</t>
  </si>
  <si>
    <t>/briːf/</t>
  </si>
  <si>
    <t>The meeting was very brief.</t>
  </si>
  <si>
    <t>会议非常简短。</t>
  </si>
  <si>
    <t>这封 brief 信件真的很 brief。</t>
  </si>
  <si>
    <t>brev就是短，brief不长点。</t>
  </si>
  <si>
    <t>brevity</t>
  </si>
  <si>
    <t>brev</t>
  </si>
  <si>
    <t>brev (短) + -ity (名词后缀) -&gt; 短的状态 -&gt; 简洁</t>
  </si>
  <si>
    <t>简洁</t>
  </si>
  <si>
    <t>/ˈbrevəti/</t>
  </si>
  <si>
    <t>Brevity is the soul of wit.</t>
  </si>
  <si>
    <t>简洁是智慧的灵魂。</t>
  </si>
  <si>
    <t>追求 brevity 就要保持 brevity。</t>
  </si>
  <si>
    <t>短是brev，ity名后缀，简洁明了才对。</t>
  </si>
  <si>
    <t>abbreviate</t>
  </si>
  <si>
    <t>ab-</t>
  </si>
  <si>
    <t>ab- (加强) + brev (短) + -iate (动词后缀) -&gt; 使变得更短 -&gt; 缩写</t>
  </si>
  <si>
    <t>缩写</t>
  </si>
  <si>
    <t>/əˈbriːvieɪt/</t>
  </si>
  <si>
    <t>You can abbreviate 'United Nations' to 'UN'.</t>
  </si>
  <si>
    <t>你可以将 United Nations 缩写为 UN。</t>
  </si>
  <si>
    <t>请 abbreviate 这个长单词，把它 abbreviate 掉。</t>
  </si>
  <si>
    <t>ab一再加，brev缩成码，ate动词化。</t>
  </si>
  <si>
    <t>abbreviation</t>
  </si>
  <si>
    <t>ab- (加强) + brev (短) + -iation (名词后缀) -&gt; 缩短后的结果 -&gt; 缩写词</t>
  </si>
  <si>
    <t>缩写词</t>
  </si>
  <si>
    <t>/əˌbriːviˈeɪʃn/</t>
  </si>
  <si>
    <t>USA is an abbreviation for the United States of America.</t>
  </si>
  <si>
    <t>USA 是美国的缩写。</t>
  </si>
  <si>
    <t>看到这个 abbreviation，就知道它是 abbreviation。</t>
  </si>
  <si>
    <t>ab来加强，brev把短当，ation词性响。</t>
  </si>
  <si>
    <t>abridge</t>
  </si>
  <si>
    <t>bridg</t>
  </si>
  <si>
    <t>a- (向) + bridg (短) -&gt; 向短处引导 -&gt; 删减</t>
  </si>
  <si>
    <t>删减</t>
  </si>
  <si>
    <t>/əˈbrɪdʒ/</t>
  </si>
  <si>
    <t>The text was abridged for schools.</t>
  </si>
  <si>
    <t>为了适应学校教学，课文被删减了。</t>
  </si>
  <si>
    <t>把厚书 abridge 成了 abridge 版。</t>
  </si>
  <si>
    <t>a表方向，bridg变短相，删减没商量。</t>
  </si>
  <si>
    <t>abridgment</t>
  </si>
  <si>
    <t>a- (向) + bridg (短) + -ment (名词后缀) -&gt; 删减后的物品 -&gt; 节本</t>
  </si>
  <si>
    <t>删节本</t>
  </si>
  <si>
    <t>/əˈbrɪdʒmənt/</t>
  </si>
  <si>
    <t>This book is an abridgment of the original.</t>
  </si>
  <si>
    <t>这本书是原著的节本。</t>
  </si>
  <si>
    <t>这本 abridgment 只是 abridgment 内容。</t>
  </si>
  <si>
    <t>a向bridg短，ment名后缀管，节本随处看。</t>
  </si>
  <si>
    <t>briefcase</t>
  </si>
  <si>
    <t>case</t>
  </si>
  <si>
    <t>brief (短/简报) + case (盒子) -&gt; 装简报材料的箱子 -&gt; 公文包</t>
  </si>
  <si>
    <t>公文包</t>
  </si>
  <si>
    <t>/ˈbriːfkeɪs/</t>
  </si>
  <si>
    <t>He carried a heavy briefcase.</t>
  </si>
  <si>
    <t>他提着一个沉重的公文包。</t>
  </si>
  <si>
    <t>把 brief 文件放进 briefcase 里。</t>
  </si>
  <si>
    <t>brief简短事，case箱子试，公文包里置。</t>
  </si>
  <si>
    <t>debrief</t>
  </si>
  <si>
    <t>de- (除去/向下) + brief (短/摘要) -&gt; 从某人处取走摘要信息 -&gt; 盘问</t>
  </si>
  <si>
    <t>听取汇报</t>
  </si>
  <si>
    <t>/ˌdiːˈbriːf/</t>
  </si>
  <si>
    <t>The pilots were debriefed after the mission.</t>
  </si>
  <si>
    <t>飞行员在执行完任务后接受了询问。</t>
  </si>
  <si>
    <t>任务结束后去 debrief 相关的 debrief 信息。</t>
  </si>
  <si>
    <t>de是返回，brief是汇报，盘问不可少。</t>
  </si>
  <si>
    <t>briefly</t>
  </si>
  <si>
    <t>adv.</t>
  </si>
  <si>
    <t>brief (短) + -ly (副词后缀) -&gt; 简短地 -&gt; 简短地</t>
  </si>
  <si>
    <t>简短地</t>
  </si>
  <si>
    <t>/ˈbriːfli/</t>
  </si>
  <si>
    <t>He spoke briefly about his plans.</t>
  </si>
  <si>
    <t>他简短地谈了他的计划。</t>
  </si>
  <si>
    <t>我们 briefly 地聊了聊 briefly 内容。</t>
  </si>
  <si>
    <t>brief表短，ly副词连，简短说一遍。</t>
  </si>
  <si>
    <t>briefing</t>
  </si>
  <si>
    <t>brief (短) + -ing (名词后缀) -&gt; 简短的说明过程 -&gt; 简报</t>
  </si>
  <si>
    <t>简报</t>
  </si>
  <si>
    <t>/ˈbriːfɪŋ/</t>
  </si>
  <si>
    <t>They held a press briefing.</t>
  </si>
  <si>
    <t>他们举行了新闻发布会（简报会）。</t>
  </si>
  <si>
    <t>这场 briefing 给了我很好的 briefing 启示。</t>
  </si>
  <si>
    <t>brief短说明，ing后缀名，简报听得清。</t>
  </si>
  <si>
    <t>benefit</t>
  </si>
  <si>
    <t>bene-</t>
  </si>
  <si>
    <t>fit</t>
  </si>
  <si>
    <t>bene- (好) + fit (做) -&gt; 做得好的事 -&gt; 利益</t>
  </si>
  <si>
    <t>利益，好处</t>
  </si>
  <si>
    <t>/ˈbenɪfɪt/</t>
  </si>
  <si>
    <t>The new law will benefit the entire community.</t>
  </si>
  <si>
    <t>新法律将惠及整个社区。</t>
  </si>
  <si>
    <t>政府的 benefit 就像一场及时雨。这种利益分配非常公平。</t>
  </si>
  <si>
    <t>做点好事 benefit，大家都能得利益。</t>
  </si>
  <si>
    <t>beneficial</t>
  </si>
  <si>
    <t>fic</t>
  </si>
  <si>
    <t>bene- (好) + fic (做) + -ial (形容词后缀) -&gt; 产生好结果的 -&gt; 有益的</t>
  </si>
  <si>
    <t>有益的，有利的</t>
  </si>
  <si>
    <t>/ˌbenɪˈfɪʃl/</t>
  </si>
  <si>
    <t>A balanced diet is beneficial to your health.</t>
  </si>
  <si>
    <t>均衡的饮食对你的健康有益。</t>
  </si>
  <si>
    <t>多吃蔬菜是 beneficial 的。这种有益的习惯要坚持。</t>
  </si>
  <si>
    <t>结果是好 beneficial，有益健康真不赖。</t>
  </si>
  <si>
    <t>benefactor</t>
  </si>
  <si>
    <t>fact</t>
  </si>
  <si>
    <t>bene- (好) + fact (做) + -or (人) -&gt; 做好事的人 -&gt; 捐助者</t>
  </si>
  <si>
    <t>捐助者，施主</t>
  </si>
  <si>
    <t>/ˈbenɪfæktə(r)/</t>
  </si>
  <si>
    <t>The library was built by a generous benefactor.</t>
  </si>
  <si>
    <t>这座图书馆是由一位慷慨的捐助者建造的。</t>
  </si>
  <si>
    <t>那位神秘的 benefactor 捐了很多钱。这位捐助者不留姓名。</t>
  </si>
  <si>
    <t>做好事的人 benefactor，捐款助学好大哥。</t>
  </si>
  <si>
    <t>beneficiary</t>
  </si>
  <si>
    <t>bene- (好) + fic (做) + -iary (人) -&gt; 接受好结果的人 -&gt; 受益者</t>
  </si>
  <si>
    <t>受益者</t>
  </si>
  <si>
    <t>/ˌbenɪˈfɪʃieri/</t>
  </si>
  <si>
    <t>Who is the main beneficiary of these changes?</t>
  </si>
  <si>
    <t>这些变化的主要是谁受益？</t>
  </si>
  <si>
    <t>他是这份保险的 beneficiary。作为受益者，他得到了赔偿。</t>
  </si>
  <si>
    <t>接受好处 beneficiary，受益之人莫忘记。</t>
  </si>
  <si>
    <t>benevolent</t>
  </si>
  <si>
    <t>vol</t>
  </si>
  <si>
    <t>bene- (好) + vol (意志) + -ent (形容词后缀) -&gt; 有好意愿的 -&gt; 仁慈的</t>
  </si>
  <si>
    <t>仁慈的，慈善的</t>
  </si>
  <si>
    <t>/bəˈnevələnt/</t>
  </si>
  <si>
    <t>The benevolent organization helps the homeless.</t>
  </si>
  <si>
    <t>这个慈善机构帮助无家可归的人。</t>
  </si>
  <si>
    <t>他有一颗 benevolent 的心。仁慈的举动温暖了大家。</t>
  </si>
  <si>
    <t>心中充满善意 benevolent，仁慈慷慨人人赞。</t>
  </si>
  <si>
    <t>benign</t>
  </si>
  <si>
    <t>beni-</t>
  </si>
  <si>
    <t>gn</t>
  </si>
  <si>
    <t>beni- (好) + gn (生/性质) -&gt; 性质好的 -&gt; 良性的</t>
  </si>
  <si>
    <t>良性的，和蔼的</t>
  </si>
  <si>
    <t>/bɪˈnaɪn/</t>
  </si>
  <si>
    <t>The tumor was found to be benign.</t>
  </si>
  <si>
    <t>发现该肿瘤是良性的。</t>
  </si>
  <si>
    <t>医生说肿瘤是 benign 的。这个良性的结果让他松了口气。</t>
  </si>
  <si>
    <t>性质是好很 benign，良性无害心放平。</t>
  </si>
  <si>
    <t>bonus</t>
  </si>
  <si>
    <t>bon</t>
  </si>
  <si>
    <t>bon (好) + -us (名词后缀) -&gt; 好的额外之物 -&gt; 奖金</t>
  </si>
  <si>
    <t>奖金，红利</t>
  </si>
  <si>
    <t>/ˈbəʊnəs/</t>
  </si>
  <si>
    <t>Workers received a Christmas bonus.</t>
  </si>
  <si>
    <t>工人们拿到了圣诞奖金。</t>
  </si>
  <si>
    <t>年底老板发了 bonus。这笔奖金真不少。</t>
  </si>
  <si>
    <t>额外的好处叫 bonus，奖金红利手里握。</t>
  </si>
  <si>
    <t>bounty</t>
  </si>
  <si>
    <t>boun</t>
  </si>
  <si>
    <t>boun (好) + -ty (名词后缀) -&gt; 好的品质/东西 -&gt; 慷慨/奖励</t>
  </si>
  <si>
    <t>慷慨，赏金</t>
  </si>
  <si>
    <t>/ˈbaʊnti/</t>
  </si>
  <si>
    <t>The hunters were offered a bounty for each wolf killed.</t>
  </si>
  <si>
    <t>猎人们每杀一只狼就能得到一笔赏金。</t>
  </si>
  <si>
    <t>大自然提供了丰富的 bounty。这种慷慨的赠予值得珍惜。</t>
  </si>
  <si>
    <t>品质太好是 bounty，慷慨赏金有诚意。</t>
  </si>
  <si>
    <t>benediction</t>
  </si>
  <si>
    <t>dict</t>
  </si>
  <si>
    <t>bene- (好/美) + dict (说) + -ion (名词后缀) -&gt; 说好话 -&gt; 祝福</t>
  </si>
  <si>
    <t>祝福，赐福</t>
  </si>
  <si>
    <t>/ˌbenɪˈdɪkʃn/</t>
  </si>
  <si>
    <t>The priest pronounced the benediction.</t>
  </si>
  <si>
    <t>牧师宣告了祝福。</t>
  </si>
  <si>
    <t>在婚礼上，长辈给予了 benediction。这种祝福代表了期望。</t>
  </si>
  <si>
    <t>开口说好话 benediction，祈求赐福求好运。</t>
  </si>
  <si>
    <t>bonanza</t>
  </si>
  <si>
    <t>bon (好) + -anza (名词后缀) -&gt; 好的运气或矿脉 -&gt; 走运/富矿</t>
  </si>
  <si>
    <t>暴富之源，兴旺</t>
  </si>
  <si>
    <t>/bəˈnænzə/</t>
  </si>
  <si>
    <t>The movie proved to be a box-office bonanza.</t>
  </si>
  <si>
    <t>事实证明，这部电影在票房上获得了巨大成功。</t>
  </si>
  <si>
    <t>这个投资项目变成了大家的 bonanza。这真是一个致富的源泉。</t>
  </si>
  <si>
    <t>好运连连 bonanza，兴旺发达笑哈哈。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</si>
</sst>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8"/>
  <sheetViews>
    <sheetView tabSelected="1" workbookViewId="0">
      <pane ySplit="1" topLeftCell="A2" activePane="bottomLeft" state="frozen"/>
      <selection/>
      <selection pane="bottomLeft" activeCell="A2" sqref="A2:A142"/>
    </sheetView>
  </sheetViews>
  <sheetFormatPr defaultColWidth="8.43362831858407" defaultRowHeight="13.5"/>
  <cols>
    <col min="1" max="1" width="12.0796460176991" customWidth="1"/>
    <col min="2" max="2" width="9.43362831858407" customWidth="1"/>
    <col min="3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F2" s="1" t="s">
        <v>16</v>
      </c>
      <c r="G2" s="1"/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</row>
    <row r="3" s="1" customFormat="1" spans="1:15">
      <c r="A3" s="1" t="s">
        <v>15</v>
      </c>
      <c r="B3" s="1" t="s">
        <v>25</v>
      </c>
      <c r="C3" s="1" t="s">
        <v>26</v>
      </c>
      <c r="F3" s="1" t="s">
        <v>27</v>
      </c>
      <c r="G3" s="1" t="e">
        <f>-ier</f>
        <v>#NAME?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s="1" t="s">
        <v>34</v>
      </c>
    </row>
    <row r="4" s="1" customFormat="1" spans="1:15">
      <c r="A4" s="1" t="s">
        <v>15</v>
      </c>
      <c r="B4" s="1" t="s">
        <v>35</v>
      </c>
      <c r="C4" s="1" t="s">
        <v>17</v>
      </c>
      <c r="F4" s="1" t="s">
        <v>27</v>
      </c>
      <c r="G4" s="1" t="s">
        <v>36</v>
      </c>
      <c r="H4" s="1" t="e">
        <f>-ade</f>
        <v>#NAME?</v>
      </c>
      <c r="I4" s="1" t="s">
        <v>37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42</v>
      </c>
      <c r="O4" s="1" t="s">
        <v>43</v>
      </c>
    </row>
    <row r="5" s="1" customFormat="1" spans="1:15">
      <c r="A5" s="1" t="s">
        <v>15</v>
      </c>
      <c r="B5" s="1" t="s">
        <v>44</v>
      </c>
      <c r="C5" s="1" t="s">
        <v>26</v>
      </c>
      <c r="F5" s="1" t="s">
        <v>27</v>
      </c>
      <c r="G5" s="1" t="e">
        <f>-el</f>
        <v>#NAME?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</row>
    <row r="6" s="1" customFormat="1" spans="1:15">
      <c r="A6" s="1" t="s">
        <v>15</v>
      </c>
      <c r="B6" s="1" t="s">
        <v>52</v>
      </c>
      <c r="C6" s="1" t="s">
        <v>17</v>
      </c>
      <c r="D6" s="1" t="s">
        <v>53</v>
      </c>
      <c r="F6" s="1" t="s">
        <v>16</v>
      </c>
      <c r="G6" s="1" t="e">
        <f>-go</f>
        <v>#NAME?</v>
      </c>
      <c r="I6" s="1" t="s">
        <v>54</v>
      </c>
      <c r="J6" s="1" t="s">
        <v>55</v>
      </c>
      <c r="K6" s="1" t="s">
        <v>56</v>
      </c>
      <c r="L6" s="1" t="s">
        <v>57</v>
      </c>
      <c r="M6" s="1" t="s">
        <v>58</v>
      </c>
      <c r="N6" s="1" t="s">
        <v>59</v>
      </c>
      <c r="O6" s="1" t="s">
        <v>60</v>
      </c>
    </row>
    <row r="7" s="1" customFormat="1" spans="1:15">
      <c r="A7" s="1" t="s">
        <v>15</v>
      </c>
      <c r="B7" s="1" t="s">
        <v>61</v>
      </c>
      <c r="C7" s="1" t="s">
        <v>62</v>
      </c>
      <c r="D7" s="1" t="s">
        <v>53</v>
      </c>
      <c r="F7" s="1" t="s">
        <v>27</v>
      </c>
      <c r="G7" s="1" t="e">
        <f>-ass</f>
        <v>#NAME?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</row>
    <row r="8" s="1" customFormat="1" spans="1:15">
      <c r="A8" s="1" t="s">
        <v>15</v>
      </c>
      <c r="B8" s="1" t="s">
        <v>70</v>
      </c>
      <c r="C8" s="1" t="s">
        <v>26</v>
      </c>
      <c r="F8" s="1" t="s">
        <v>27</v>
      </c>
      <c r="G8" s="1" t="e">
        <f>-ist</f>
        <v>#NAME?</v>
      </c>
      <c r="H8" s="1" t="e">
        <f>-er</f>
        <v>#NAME?</v>
      </c>
      <c r="I8" s="1" t="s">
        <v>71</v>
      </c>
      <c r="J8" s="1" t="s">
        <v>72</v>
      </c>
      <c r="K8" s="1" t="s">
        <v>73</v>
      </c>
      <c r="L8" s="1" t="s">
        <v>74</v>
      </c>
      <c r="M8" s="1" t="s">
        <v>75</v>
      </c>
      <c r="N8" s="1" t="s">
        <v>76</v>
      </c>
      <c r="O8" s="1" t="s">
        <v>77</v>
      </c>
    </row>
    <row r="9" s="1" customFormat="1" spans="1:15">
      <c r="A9" s="1" t="s">
        <v>15</v>
      </c>
      <c r="B9" s="1" t="s">
        <v>78</v>
      </c>
      <c r="C9" s="1" t="s">
        <v>62</v>
      </c>
      <c r="D9" s="1" t="s">
        <v>79</v>
      </c>
      <c r="F9" s="1" t="s">
        <v>16</v>
      </c>
      <c r="G9" s="1"/>
      <c r="I9" s="1" t="s">
        <v>80</v>
      </c>
      <c r="J9" s="1" t="s">
        <v>81</v>
      </c>
      <c r="K9" s="1" t="s">
        <v>82</v>
      </c>
      <c r="L9" s="1" t="s">
        <v>83</v>
      </c>
      <c r="M9" s="1" t="s">
        <v>84</v>
      </c>
      <c r="N9" s="1" t="s">
        <v>85</v>
      </c>
      <c r="O9" s="1" t="s">
        <v>86</v>
      </c>
    </row>
    <row r="10" s="1" customFormat="1" spans="1:15">
      <c r="A10" s="1" t="s">
        <v>15</v>
      </c>
      <c r="B10" s="1" t="s">
        <v>87</v>
      </c>
      <c r="C10" s="1" t="s">
        <v>26</v>
      </c>
      <c r="F10" s="1" t="s">
        <v>27</v>
      </c>
      <c r="G10" s="1" t="e">
        <f>-age</f>
        <v>#NAME?</v>
      </c>
      <c r="I10" s="1" t="s">
        <v>88</v>
      </c>
      <c r="J10" s="1" t="s">
        <v>89</v>
      </c>
      <c r="K10" s="1" t="s">
        <v>90</v>
      </c>
      <c r="L10" s="1" t="s">
        <v>91</v>
      </c>
      <c r="M10" s="1" t="s">
        <v>92</v>
      </c>
      <c r="N10" s="1" t="s">
        <v>93</v>
      </c>
      <c r="O10" s="1" t="s">
        <v>94</v>
      </c>
    </row>
    <row r="11" s="1" customFormat="1" spans="1:15">
      <c r="A11" s="1" t="s">
        <v>15</v>
      </c>
      <c r="B11" s="1" t="s">
        <v>95</v>
      </c>
      <c r="C11" s="1" t="s">
        <v>62</v>
      </c>
      <c r="D11" s="1" t="s">
        <v>96</v>
      </c>
      <c r="F11" s="1" t="s">
        <v>16</v>
      </c>
      <c r="G11" s="1"/>
      <c r="I11" s="1" t="s">
        <v>97</v>
      </c>
      <c r="J11" s="1" t="s">
        <v>98</v>
      </c>
      <c r="K11" s="1" t="s">
        <v>99</v>
      </c>
      <c r="L11" s="1" t="s">
        <v>100</v>
      </c>
      <c r="M11" s="1" t="s">
        <v>101</v>
      </c>
      <c r="N11" s="1" t="s">
        <v>102</v>
      </c>
      <c r="O11" s="1" t="s">
        <v>103</v>
      </c>
    </row>
    <row r="12" s="1" customFormat="1" spans="1:15">
      <c r="A12" s="1" t="s">
        <v>15</v>
      </c>
      <c r="B12" s="1" t="s">
        <v>104</v>
      </c>
      <c r="C12" s="1" t="s">
        <v>26</v>
      </c>
      <c r="D12" s="1"/>
      <c r="F12" s="1" t="s">
        <v>104</v>
      </c>
      <c r="G12" s="1"/>
      <c r="I12" s="1" t="s">
        <v>105</v>
      </c>
      <c r="J12" s="1" t="s">
        <v>106</v>
      </c>
      <c r="K12" s="1" t="s">
        <v>107</v>
      </c>
      <c r="L12" s="1" t="s">
        <v>108</v>
      </c>
      <c r="M12" s="1" t="s">
        <v>109</v>
      </c>
      <c r="N12" s="1" t="s">
        <v>110</v>
      </c>
      <c r="O12" s="1" t="s">
        <v>111</v>
      </c>
    </row>
    <row r="13" s="1" customFormat="1" spans="1:15">
      <c r="A13" s="1" t="s">
        <v>15</v>
      </c>
      <c r="B13" s="1" t="s">
        <v>112</v>
      </c>
      <c r="C13" s="1" t="s">
        <v>26</v>
      </c>
      <c r="D13" s="1"/>
      <c r="E13" s="1"/>
      <c r="F13" s="1" t="s">
        <v>104</v>
      </c>
      <c r="G13" s="1" t="e">
        <f>-lar</f>
        <v>#NAME?</v>
      </c>
      <c r="I13" s="1" t="s">
        <v>113</v>
      </c>
      <c r="J13" s="1" t="s">
        <v>114</v>
      </c>
      <c r="K13" s="1" t="s">
        <v>115</v>
      </c>
      <c r="L13" s="1" t="s">
        <v>116</v>
      </c>
      <c r="M13" s="1" t="s">
        <v>117</v>
      </c>
      <c r="N13" s="1" t="s">
        <v>118</v>
      </c>
      <c r="O13" s="1" t="s">
        <v>119</v>
      </c>
    </row>
    <row r="14" s="1" customFormat="1" spans="1:15">
      <c r="A14" s="1" t="s">
        <v>15</v>
      </c>
      <c r="B14" s="1" t="s">
        <v>120</v>
      </c>
      <c r="C14" s="1" t="s">
        <v>26</v>
      </c>
      <c r="D14" s="1"/>
      <c r="F14" s="1" t="s">
        <v>104</v>
      </c>
      <c r="G14" s="1" t="e">
        <f>-lar</f>
        <v>#NAME?</v>
      </c>
      <c r="H14" s="1" t="e">
        <f>-y</f>
        <v>#NAME?</v>
      </c>
      <c r="I14" s="1" t="s">
        <v>121</v>
      </c>
      <c r="J14" s="1" t="s">
        <v>122</v>
      </c>
      <c r="K14" s="1" t="s">
        <v>123</v>
      </c>
      <c r="L14" s="1" t="s">
        <v>124</v>
      </c>
      <c r="M14" s="1" t="s">
        <v>125</v>
      </c>
      <c r="N14" s="1" t="s">
        <v>126</v>
      </c>
      <c r="O14" s="1" t="s">
        <v>127</v>
      </c>
    </row>
    <row r="15" s="1" customFormat="1" spans="1:15">
      <c r="A15" s="1" t="s">
        <v>15</v>
      </c>
      <c r="B15" s="1" t="s">
        <v>128</v>
      </c>
      <c r="C15" s="1" t="s">
        <v>62</v>
      </c>
      <c r="D15" s="1"/>
      <c r="F15" s="1" t="s">
        <v>104</v>
      </c>
      <c r="G15" s="1" t="e">
        <f>-le</f>
        <v>#NAME?</v>
      </c>
      <c r="I15" s="1" t="s">
        <v>129</v>
      </c>
      <c r="J15" s="1" t="s">
        <v>130</v>
      </c>
      <c r="K15" s="1" t="s">
        <v>131</v>
      </c>
      <c r="L15" s="1" t="s">
        <v>132</v>
      </c>
      <c r="M15" s="1" t="s">
        <v>133</v>
      </c>
      <c r="N15" s="1" t="s">
        <v>134</v>
      </c>
      <c r="O15" s="1" t="s">
        <v>135</v>
      </c>
    </row>
    <row r="16" s="1" customFormat="1" spans="1:15">
      <c r="A16" s="1" t="s">
        <v>15</v>
      </c>
      <c r="B16" s="1" t="s">
        <v>136</v>
      </c>
      <c r="C16" s="1" t="s">
        <v>26</v>
      </c>
      <c r="D16" s="1"/>
      <c r="F16" s="1" t="s">
        <v>104</v>
      </c>
      <c r="G16" s="1" t="e">
        <f>-er</f>
        <v>#NAME?</v>
      </c>
      <c r="I16" s="1" t="s">
        <v>137</v>
      </c>
      <c r="J16" s="1" t="s">
        <v>138</v>
      </c>
      <c r="K16" s="1" t="s">
        <v>139</v>
      </c>
      <c r="L16" s="1" t="s">
        <v>140</v>
      </c>
      <c r="M16" s="1" t="s">
        <v>141</v>
      </c>
      <c r="N16" s="1" t="s">
        <v>142</v>
      </c>
      <c r="O16" s="1" t="s">
        <v>143</v>
      </c>
    </row>
    <row r="17" s="1" customFormat="1" spans="1:15">
      <c r="A17" s="1" t="s">
        <v>15</v>
      </c>
      <c r="B17" s="1" t="s">
        <v>144</v>
      </c>
      <c r="C17" s="1" t="s">
        <v>26</v>
      </c>
      <c r="D17" s="1"/>
      <c r="F17" s="1" t="s">
        <v>144</v>
      </c>
      <c r="G17" s="1"/>
      <c r="I17" s="1" t="s">
        <v>145</v>
      </c>
      <c r="J17" s="1" t="s">
        <v>146</v>
      </c>
      <c r="K17" s="1" t="s">
        <v>147</v>
      </c>
      <c r="L17" s="1" t="s">
        <v>148</v>
      </c>
      <c r="M17" s="1" t="s">
        <v>149</v>
      </c>
      <c r="N17" s="1" t="s">
        <v>150</v>
      </c>
      <c r="O17" s="1" t="s">
        <v>151</v>
      </c>
    </row>
    <row r="18" s="1" customFormat="1" spans="1:15">
      <c r="A18" s="1" t="s">
        <v>15</v>
      </c>
      <c r="B18" s="1" t="s">
        <v>152</v>
      </c>
      <c r="C18" s="1" t="s">
        <v>26</v>
      </c>
      <c r="D18" s="1"/>
      <c r="F18" s="1" t="s">
        <v>104</v>
      </c>
      <c r="G18" s="1" t="e">
        <f>-ess</f>
        <v>#NAME?</v>
      </c>
      <c r="I18" s="1" t="s">
        <v>153</v>
      </c>
      <c r="J18" s="1" t="s">
        <v>154</v>
      </c>
      <c r="K18" s="1" t="s">
        <v>155</v>
      </c>
      <c r="L18" s="1" t="s">
        <v>156</v>
      </c>
      <c r="M18" s="1" t="s">
        <v>157</v>
      </c>
      <c r="N18" s="1" t="s">
        <v>158</v>
      </c>
      <c r="O18" s="1" t="s">
        <v>159</v>
      </c>
    </row>
    <row r="19" s="1" customFormat="1" spans="1:15">
      <c r="A19" s="1" t="s">
        <v>15</v>
      </c>
      <c r="B19" s="1" t="s">
        <v>160</v>
      </c>
      <c r="C19" s="1" t="s">
        <v>26</v>
      </c>
      <c r="D19" s="1" t="s">
        <v>161</v>
      </c>
      <c r="F19" s="1" t="s">
        <v>162</v>
      </c>
      <c r="G19" s="1"/>
      <c r="I19" s="1" t="s">
        <v>163</v>
      </c>
      <c r="J19" s="1" t="s">
        <v>164</v>
      </c>
      <c r="K19" s="1" t="s">
        <v>165</v>
      </c>
      <c r="L19" s="1" t="s">
        <v>166</v>
      </c>
      <c r="M19" s="1" t="s">
        <v>167</v>
      </c>
      <c r="N19" s="1" t="s">
        <v>168</v>
      </c>
      <c r="O19" s="1" t="s">
        <v>169</v>
      </c>
    </row>
    <row r="20" s="1" customFormat="1" spans="1:15">
      <c r="A20" s="1" t="s">
        <v>15</v>
      </c>
      <c r="B20" s="1" t="s">
        <v>170</v>
      </c>
      <c r="C20" s="1" t="s">
        <v>26</v>
      </c>
      <c r="D20" s="1"/>
      <c r="F20" s="1" t="s">
        <v>171</v>
      </c>
      <c r="G20" s="1" t="s">
        <v>104</v>
      </c>
      <c r="I20" s="1" t="s">
        <v>172</v>
      </c>
      <c r="J20" s="1" t="s">
        <v>173</v>
      </c>
      <c r="K20" s="1" t="s">
        <v>174</v>
      </c>
      <c r="L20" s="1" t="s">
        <v>175</v>
      </c>
      <c r="M20" s="1" t="s">
        <v>176</v>
      </c>
      <c r="N20" s="1" t="s">
        <v>177</v>
      </c>
      <c r="O20" s="1" t="s">
        <v>178</v>
      </c>
    </row>
    <row r="21" s="1" customFormat="1" spans="1:15">
      <c r="A21" s="1" t="s">
        <v>15</v>
      </c>
      <c r="B21" s="1" t="s">
        <v>179</v>
      </c>
      <c r="C21" s="1" t="s">
        <v>26</v>
      </c>
      <c r="D21" s="1"/>
      <c r="F21" s="1" t="s">
        <v>180</v>
      </c>
      <c r="G21" s="1" t="s">
        <v>181</v>
      </c>
      <c r="I21" s="1" t="s">
        <v>182</v>
      </c>
      <c r="J21" s="1" t="s">
        <v>183</v>
      </c>
      <c r="K21" s="1" t="s">
        <v>184</v>
      </c>
      <c r="L21" s="1" t="s">
        <v>185</v>
      </c>
      <c r="M21" s="1" t="s">
        <v>186</v>
      </c>
      <c r="N21" s="1" t="s">
        <v>187</v>
      </c>
      <c r="O21" s="1" t="s">
        <v>188</v>
      </c>
    </row>
    <row r="22" s="1" customFormat="1" spans="1:15">
      <c r="A22" s="1" t="s">
        <v>15</v>
      </c>
      <c r="B22" s="1" t="s">
        <v>189</v>
      </c>
      <c r="C22" s="1" t="s">
        <v>26</v>
      </c>
      <c r="F22" s="1" t="s">
        <v>189</v>
      </c>
      <c r="G22" s="1"/>
      <c r="I22" s="1" t="s">
        <v>190</v>
      </c>
      <c r="J22" s="1" t="s">
        <v>191</v>
      </c>
      <c r="K22" s="1" t="s">
        <v>192</v>
      </c>
      <c r="L22" s="1" t="s">
        <v>193</v>
      </c>
      <c r="M22" s="1" t="s">
        <v>194</v>
      </c>
      <c r="N22" s="1" t="s">
        <v>195</v>
      </c>
      <c r="O22" s="1" t="s">
        <v>196</v>
      </c>
    </row>
    <row r="23" s="1" customFormat="1" spans="1:15">
      <c r="A23" s="1" t="s">
        <v>15</v>
      </c>
      <c r="B23" s="1" t="s">
        <v>197</v>
      </c>
      <c r="C23" s="1" t="s">
        <v>198</v>
      </c>
      <c r="F23" s="1" t="s">
        <v>189</v>
      </c>
      <c r="G23" s="1" t="e">
        <f>-ous</f>
        <v>#NAME?</v>
      </c>
      <c r="I23" s="1" t="s">
        <v>199</v>
      </c>
      <c r="J23" s="1" t="s">
        <v>200</v>
      </c>
      <c r="K23" s="1" t="s">
        <v>201</v>
      </c>
      <c r="L23" s="1" t="s">
        <v>202</v>
      </c>
      <c r="M23" s="1" t="s">
        <v>203</v>
      </c>
      <c r="N23" s="1" t="s">
        <v>204</v>
      </c>
      <c r="O23" s="1" t="s">
        <v>205</v>
      </c>
    </row>
    <row r="24" s="1" customFormat="1" spans="1:15">
      <c r="A24" s="1" t="s">
        <v>15</v>
      </c>
      <c r="B24" s="1" t="s">
        <v>206</v>
      </c>
      <c r="C24" s="1" t="s">
        <v>26</v>
      </c>
      <c r="D24" s="1" t="s">
        <v>207</v>
      </c>
      <c r="F24" s="1" t="s">
        <v>189</v>
      </c>
      <c r="G24" s="1"/>
      <c r="I24" s="1" t="s">
        <v>208</v>
      </c>
      <c r="J24" s="1" t="s">
        <v>209</v>
      </c>
      <c r="K24" s="1" t="s">
        <v>210</v>
      </c>
      <c r="L24" s="1" t="s">
        <v>211</v>
      </c>
      <c r="M24" s="1" t="s">
        <v>212</v>
      </c>
      <c r="N24" s="1" t="s">
        <v>213</v>
      </c>
      <c r="O24" s="1" t="s">
        <v>214</v>
      </c>
    </row>
    <row r="25" s="1" customFormat="1" spans="1:15">
      <c r="A25" s="1" t="s">
        <v>15</v>
      </c>
      <c r="B25" s="1" t="s">
        <v>215</v>
      </c>
      <c r="C25" s="1" t="s">
        <v>26</v>
      </c>
      <c r="F25" s="1" t="s">
        <v>189</v>
      </c>
      <c r="G25" s="1" t="e">
        <f>-_xleta.let</f>
        <v>#VALUE!</v>
      </c>
      <c r="I25" s="1" t="s">
        <v>216</v>
      </c>
      <c r="J25" s="1" t="s">
        <v>217</v>
      </c>
      <c r="K25" s="1" t="s">
        <v>218</v>
      </c>
      <c r="L25" s="1" t="s">
        <v>219</v>
      </c>
      <c r="M25" s="1" t="s">
        <v>220</v>
      </c>
      <c r="N25" s="1" t="s">
        <v>221</v>
      </c>
      <c r="O25" s="1" t="s">
        <v>222</v>
      </c>
    </row>
    <row r="26" s="1" customFormat="1" spans="1:15">
      <c r="A26" s="1" t="s">
        <v>15</v>
      </c>
      <c r="B26" s="1" t="s">
        <v>223</v>
      </c>
      <c r="C26" s="1" t="s">
        <v>26</v>
      </c>
      <c r="D26" s="1" t="s">
        <v>224</v>
      </c>
      <c r="F26" s="1" t="s">
        <v>189</v>
      </c>
      <c r="G26" s="1"/>
      <c r="I26" s="1" t="s">
        <v>225</v>
      </c>
      <c r="J26" s="1" t="s">
        <v>226</v>
      </c>
      <c r="K26" s="1" t="s">
        <v>227</v>
      </c>
      <c r="L26" s="1" t="s">
        <v>228</v>
      </c>
      <c r="M26" s="1" t="s">
        <v>229</v>
      </c>
      <c r="N26" s="1" t="s">
        <v>230</v>
      </c>
      <c r="O26" s="1" t="s">
        <v>231</v>
      </c>
    </row>
    <row r="27" s="1" customFormat="1" spans="1:15">
      <c r="A27" s="1" t="s">
        <v>15</v>
      </c>
      <c r="B27" s="1" t="s">
        <v>232</v>
      </c>
      <c r="C27" s="1" t="s">
        <v>198</v>
      </c>
      <c r="F27" s="1" t="s">
        <v>189</v>
      </c>
      <c r="G27" s="1" t="e">
        <f>-ar</f>
        <v>#NAME?</v>
      </c>
      <c r="I27" s="1" t="s">
        <v>233</v>
      </c>
      <c r="J27" s="1" t="s">
        <v>234</v>
      </c>
      <c r="K27" s="1" t="s">
        <v>235</v>
      </c>
      <c r="L27" s="1" t="s">
        <v>236</v>
      </c>
      <c r="M27" s="1" t="s">
        <v>237</v>
      </c>
      <c r="N27" s="1" t="s">
        <v>238</v>
      </c>
      <c r="O27" s="1" t="s">
        <v>239</v>
      </c>
    </row>
    <row r="28" s="1" customFormat="1" spans="1:15">
      <c r="A28" s="1" t="s">
        <v>15</v>
      </c>
      <c r="B28" s="1" t="s">
        <v>240</v>
      </c>
      <c r="C28" s="1" t="s">
        <v>26</v>
      </c>
      <c r="F28" s="1" t="s">
        <v>189</v>
      </c>
      <c r="G28" s="1" t="e">
        <f>-ous</f>
        <v>#NAME?</v>
      </c>
      <c r="H28" s="1" t="e">
        <f>-ness</f>
        <v>#NAME?</v>
      </c>
      <c r="I28" s="1" t="s">
        <v>241</v>
      </c>
      <c r="J28" s="1" t="s">
        <v>242</v>
      </c>
      <c r="K28" s="1" t="s">
        <v>243</v>
      </c>
      <c r="L28" s="1" t="s">
        <v>244</v>
      </c>
      <c r="M28" s="1" t="s">
        <v>245</v>
      </c>
      <c r="N28" s="1" t="s">
        <v>246</v>
      </c>
      <c r="O28" s="1" t="s">
        <v>247</v>
      </c>
    </row>
    <row r="29" s="1" customFormat="1" spans="1:15">
      <c r="A29" s="1" t="s">
        <v>15</v>
      </c>
      <c r="B29" s="1" t="s">
        <v>248</v>
      </c>
      <c r="C29" s="1" t="s">
        <v>26</v>
      </c>
      <c r="F29" s="1" t="s">
        <v>189</v>
      </c>
      <c r="G29" s="1" t="e">
        <f>-il</f>
        <v>#NAME?</v>
      </c>
      <c r="I29" s="1" t="s">
        <v>249</v>
      </c>
      <c r="J29" s="1" t="s">
        <v>250</v>
      </c>
      <c r="K29" s="1" t="s">
        <v>251</v>
      </c>
      <c r="L29" s="1" t="s">
        <v>252</v>
      </c>
      <c r="M29" s="1" t="s">
        <v>253</v>
      </c>
      <c r="N29" s="1" t="s">
        <v>254</v>
      </c>
      <c r="O29" s="1" t="s">
        <v>255</v>
      </c>
    </row>
    <row r="30" s="1" customFormat="1" spans="1:15">
      <c r="A30" s="1" t="s">
        <v>15</v>
      </c>
      <c r="B30" s="1" t="s">
        <v>256</v>
      </c>
      <c r="C30" s="1" t="s">
        <v>17</v>
      </c>
      <c r="F30" s="1" t="s">
        <v>256</v>
      </c>
      <c r="G30" s="1"/>
      <c r="I30" s="1" t="s">
        <v>257</v>
      </c>
      <c r="J30" s="1" t="s">
        <v>258</v>
      </c>
      <c r="K30" s="1" t="s">
        <v>259</v>
      </c>
      <c r="L30" s="1" t="s">
        <v>260</v>
      </c>
      <c r="M30" s="1" t="s">
        <v>261</v>
      </c>
      <c r="N30" s="1" t="s">
        <v>262</v>
      </c>
      <c r="O30" s="1" t="s">
        <v>263</v>
      </c>
    </row>
    <row r="31" s="1" customFormat="1" spans="1:15">
      <c r="A31" s="1" t="s">
        <v>15</v>
      </c>
      <c r="B31" s="1" t="s">
        <v>264</v>
      </c>
      <c r="C31" s="1" t="s">
        <v>26</v>
      </c>
      <c r="F31" s="1" t="s">
        <v>256</v>
      </c>
      <c r="G31" s="1" t="e">
        <f>-er</f>
        <v>#NAME?</v>
      </c>
      <c r="I31" s="1" t="s">
        <v>265</v>
      </c>
      <c r="J31" s="1" t="s">
        <v>266</v>
      </c>
      <c r="K31" s="1" t="s">
        <v>267</v>
      </c>
      <c r="L31" s="1" t="s">
        <v>268</v>
      </c>
      <c r="M31" s="1" t="s">
        <v>269</v>
      </c>
      <c r="N31" s="1" t="s">
        <v>270</v>
      </c>
      <c r="O31" s="1" t="s">
        <v>271</v>
      </c>
    </row>
    <row r="32" s="1" customFormat="1" spans="1:15">
      <c r="A32" s="1" t="s">
        <v>15</v>
      </c>
      <c r="B32" s="1" t="s">
        <v>272</v>
      </c>
      <c r="C32" s="1" t="s">
        <v>273</v>
      </c>
      <c r="F32" s="1" t="s">
        <v>256</v>
      </c>
      <c r="G32" s="1" t="e">
        <f>-ing</f>
        <v>#NAME?</v>
      </c>
      <c r="I32" s="1" t="s">
        <v>274</v>
      </c>
      <c r="J32" s="1" t="s">
        <v>275</v>
      </c>
      <c r="K32" s="1" t="s">
        <v>276</v>
      </c>
      <c r="L32" s="1" t="s">
        <v>277</v>
      </c>
      <c r="M32" s="1" t="s">
        <v>278</v>
      </c>
      <c r="N32" s="1" t="s">
        <v>279</v>
      </c>
      <c r="O32" s="1" t="s">
        <v>280</v>
      </c>
    </row>
    <row r="33" s="1" customFormat="1" spans="1:15">
      <c r="A33" s="1" t="s">
        <v>15</v>
      </c>
      <c r="B33" s="1" t="s">
        <v>281</v>
      </c>
      <c r="C33" s="1" t="s">
        <v>198</v>
      </c>
      <c r="D33" s="1"/>
      <c r="F33" s="1" t="s">
        <v>256</v>
      </c>
      <c r="G33" s="1" t="e">
        <f>-ed</f>
        <v>#NAME?</v>
      </c>
      <c r="I33" s="1" t="s">
        <v>282</v>
      </c>
      <c r="J33" s="1" t="s">
        <v>283</v>
      </c>
      <c r="K33" s="1" t="s">
        <v>284</v>
      </c>
      <c r="L33" s="1" t="s">
        <v>285</v>
      </c>
      <c r="M33" s="1" t="s">
        <v>286</v>
      </c>
      <c r="N33" s="1" t="s">
        <v>287</v>
      </c>
      <c r="O33" s="1" t="s">
        <v>288</v>
      </c>
    </row>
    <row r="34" s="1" customFormat="1" spans="1:15">
      <c r="A34" s="1" t="s">
        <v>15</v>
      </c>
      <c r="B34" s="1" t="s">
        <v>289</v>
      </c>
      <c r="C34" s="1" t="s">
        <v>26</v>
      </c>
      <c r="D34" s="1"/>
      <c r="F34" s="1" t="s">
        <v>256</v>
      </c>
      <c r="G34" s="1" t="e">
        <f>-ula</f>
        <v>#NAME?</v>
      </c>
      <c r="I34" s="1" t="s">
        <v>290</v>
      </c>
      <c r="J34" s="1" t="s">
        <v>291</v>
      </c>
      <c r="K34" s="1" t="s">
        <v>292</v>
      </c>
      <c r="L34" s="1" t="s">
        <v>293</v>
      </c>
      <c r="M34" s="1" t="s">
        <v>294</v>
      </c>
      <c r="N34" s="1" t="s">
        <v>295</v>
      </c>
      <c r="O34" s="1" t="s">
        <v>296</v>
      </c>
    </row>
    <row r="35" s="1" customFormat="1" spans="1:15">
      <c r="A35" s="1" t="s">
        <v>15</v>
      </c>
      <c r="B35" s="1" t="s">
        <v>297</v>
      </c>
      <c r="C35" s="1" t="s">
        <v>26</v>
      </c>
      <c r="D35" s="1" t="s">
        <v>298</v>
      </c>
      <c r="F35" s="1" t="s">
        <v>256</v>
      </c>
      <c r="G35" s="1"/>
      <c r="I35" s="1" t="s">
        <v>299</v>
      </c>
      <c r="J35" s="1" t="s">
        <v>300</v>
      </c>
      <c r="K35" s="1" t="s">
        <v>301</v>
      </c>
      <c r="L35" s="1" t="s">
        <v>302</v>
      </c>
      <c r="M35" s="1" t="s">
        <v>303</v>
      </c>
      <c r="N35" s="1" t="s">
        <v>304</v>
      </c>
      <c r="O35" s="1" t="s">
        <v>305</v>
      </c>
    </row>
    <row r="36" s="1" customFormat="1" spans="1:15">
      <c r="A36" s="1" t="s">
        <v>15</v>
      </c>
      <c r="B36" s="1" t="s">
        <v>306</v>
      </c>
      <c r="C36" s="1" t="s">
        <v>26</v>
      </c>
      <c r="D36" s="1" t="s">
        <v>307</v>
      </c>
      <c r="F36" s="1" t="s">
        <v>256</v>
      </c>
      <c r="G36" s="1"/>
      <c r="I36" s="1" t="s">
        <v>308</v>
      </c>
      <c r="J36" s="1" t="s">
        <v>309</v>
      </c>
      <c r="K36" s="1" t="s">
        <v>310</v>
      </c>
      <c r="L36" s="1" t="s">
        <v>311</v>
      </c>
      <c r="M36" s="1" t="s">
        <v>312</v>
      </c>
      <c r="N36" s="1" t="s">
        <v>313</v>
      </c>
      <c r="O36" s="1" t="s">
        <v>314</v>
      </c>
    </row>
    <row r="37" s="1" customFormat="1" spans="1:15">
      <c r="A37" s="1" t="s">
        <v>15</v>
      </c>
      <c r="B37" s="1" t="s">
        <v>315</v>
      </c>
      <c r="C37" s="1" t="s">
        <v>26</v>
      </c>
      <c r="D37" s="1" t="s">
        <v>316</v>
      </c>
      <c r="F37" s="1" t="s">
        <v>256</v>
      </c>
      <c r="G37" s="1"/>
      <c r="I37" s="1" t="s">
        <v>317</v>
      </c>
      <c r="J37" s="1" t="s">
        <v>318</v>
      </c>
      <c r="K37" s="1" t="s">
        <v>319</v>
      </c>
      <c r="L37" s="1" t="s">
        <v>320</v>
      </c>
      <c r="M37" s="1" t="s">
        <v>321</v>
      </c>
      <c r="N37" s="1" t="s">
        <v>322</v>
      </c>
      <c r="O37" s="1" t="s">
        <v>323</v>
      </c>
    </row>
    <row r="38" s="1" customFormat="1" spans="1:15">
      <c r="A38" s="1" t="s">
        <v>15</v>
      </c>
      <c r="B38" s="1" t="s">
        <v>324</v>
      </c>
      <c r="C38" s="1" t="s">
        <v>325</v>
      </c>
      <c r="D38" s="1" t="s">
        <v>326</v>
      </c>
      <c r="F38" s="1" t="s">
        <v>256</v>
      </c>
      <c r="I38" s="1" t="s">
        <v>327</v>
      </c>
      <c r="J38" s="1" t="s">
        <v>328</v>
      </c>
      <c r="K38" s="1" t="s">
        <v>329</v>
      </c>
      <c r="L38" s="1" t="s">
        <v>330</v>
      </c>
      <c r="M38" s="1" t="s">
        <v>331</v>
      </c>
      <c r="N38" s="1" t="s">
        <v>332</v>
      </c>
      <c r="O38" s="1" t="s">
        <v>333</v>
      </c>
    </row>
    <row r="39" s="1" customFormat="1" spans="1:15">
      <c r="A39" s="1" t="s">
        <v>15</v>
      </c>
      <c r="B39" s="1" t="s">
        <v>334</v>
      </c>
      <c r="C39" s="1" t="s">
        <v>26</v>
      </c>
      <c r="F39" s="1" t="s">
        <v>256</v>
      </c>
      <c r="G39" s="1" t="e">
        <f>-off</f>
        <v>#NAME?</v>
      </c>
      <c r="I39" s="1" t="s">
        <v>335</v>
      </c>
      <c r="J39" s="1" t="s">
        <v>336</v>
      </c>
      <c r="K39" s="1" t="s">
        <v>337</v>
      </c>
      <c r="L39" s="1" t="s">
        <v>338</v>
      </c>
      <c r="M39" s="1" t="s">
        <v>339</v>
      </c>
      <c r="N39" s="1" t="s">
        <v>340</v>
      </c>
      <c r="O39" s="1" t="s">
        <v>341</v>
      </c>
    </row>
    <row r="40" s="1" customFormat="1" spans="1:15">
      <c r="A40" s="1" t="s">
        <v>15</v>
      </c>
      <c r="B40" s="1" t="s">
        <v>342</v>
      </c>
      <c r="C40" s="1" t="s">
        <v>325</v>
      </c>
      <c r="D40" s="1" t="s">
        <v>53</v>
      </c>
      <c r="F40" s="1" t="s">
        <v>343</v>
      </c>
      <c r="G40" s="1" t="e">
        <f>-e</f>
        <v>#NAME?</v>
      </c>
      <c r="I40" s="1" t="s">
        <v>344</v>
      </c>
      <c r="J40" s="1" t="s">
        <v>345</v>
      </c>
      <c r="K40" s="1" t="s">
        <v>346</v>
      </c>
      <c r="L40" s="1" t="s">
        <v>347</v>
      </c>
      <c r="M40" s="1" t="s">
        <v>348</v>
      </c>
      <c r="N40" s="1" t="s">
        <v>349</v>
      </c>
      <c r="O40" s="1" t="s">
        <v>350</v>
      </c>
    </row>
    <row r="41" s="1" customFormat="1" spans="1:15">
      <c r="A41" s="1" t="s">
        <v>15</v>
      </c>
      <c r="B41" s="1" t="s">
        <v>351</v>
      </c>
      <c r="C41" s="1" t="s">
        <v>26</v>
      </c>
      <c r="D41" s="1"/>
      <c r="F41" s="1" t="s">
        <v>343</v>
      </c>
      <c r="G41" s="1" t="e">
        <f>-elet</f>
        <v>#NAME?</v>
      </c>
      <c r="I41" s="1" t="s">
        <v>352</v>
      </c>
      <c r="J41" s="1" t="s">
        <v>353</v>
      </c>
      <c r="K41" s="1" t="s">
        <v>354</v>
      </c>
      <c r="L41" s="1" t="s">
        <v>355</v>
      </c>
      <c r="M41" s="1" t="s">
        <v>356</v>
      </c>
      <c r="N41" s="1" t="s">
        <v>357</v>
      </c>
      <c r="O41" s="1" t="s">
        <v>358</v>
      </c>
    </row>
    <row r="42" s="1" customFormat="1" spans="1:15">
      <c r="A42" s="1" t="s">
        <v>15</v>
      </c>
      <c r="B42" s="1" t="s">
        <v>359</v>
      </c>
      <c r="C42" s="1" t="s">
        <v>17</v>
      </c>
      <c r="F42" s="1" t="s">
        <v>343</v>
      </c>
      <c r="G42" s="1" t="e">
        <f>-e</f>
        <v>#NAME?</v>
      </c>
      <c r="I42" s="1" t="s">
        <v>360</v>
      </c>
      <c r="J42" s="1" t="s">
        <v>361</v>
      </c>
      <c r="K42" s="1" t="s">
        <v>362</v>
      </c>
      <c r="L42" s="1" t="s">
        <v>363</v>
      </c>
      <c r="M42" s="1" t="s">
        <v>364</v>
      </c>
      <c r="N42" s="1" t="s">
        <v>365</v>
      </c>
      <c r="O42" s="1" t="s">
        <v>366</v>
      </c>
    </row>
    <row r="43" s="1" customFormat="1" spans="1:15">
      <c r="A43" s="1" t="s">
        <v>15</v>
      </c>
      <c r="B43" s="1" t="s">
        <v>367</v>
      </c>
      <c r="C43" s="1" t="s">
        <v>17</v>
      </c>
      <c r="F43" s="1" t="s">
        <v>343</v>
      </c>
      <c r="G43" s="1" t="e">
        <f>-ket</f>
        <v>#NAME?</v>
      </c>
      <c r="I43" s="1" t="s">
        <v>368</v>
      </c>
      <c r="J43" s="1" t="s">
        <v>369</v>
      </c>
      <c r="K43" s="1" t="s">
        <v>370</v>
      </c>
      <c r="L43" s="1" t="s">
        <v>371</v>
      </c>
      <c r="M43" s="1" t="s">
        <v>372</v>
      </c>
      <c r="N43" s="1" t="s">
        <v>373</v>
      </c>
      <c r="O43" s="1" t="s">
        <v>374</v>
      </c>
    </row>
    <row r="44" s="1" customFormat="1" spans="1:15">
      <c r="A44" s="1" t="s">
        <v>15</v>
      </c>
      <c r="B44" s="1" t="s">
        <v>375</v>
      </c>
      <c r="C44" s="1" t="s">
        <v>198</v>
      </c>
      <c r="F44" s="1" t="s">
        <v>343</v>
      </c>
      <c r="G44" s="1" t="e">
        <f>-ing</f>
        <v>#NAME?</v>
      </c>
      <c r="I44" s="1" t="s">
        <v>376</v>
      </c>
      <c r="J44" s="1" t="s">
        <v>377</v>
      </c>
      <c r="K44" s="1" t="s">
        <v>378</v>
      </c>
      <c r="L44" s="1" t="s">
        <v>379</v>
      </c>
      <c r="M44" s="1" t="s">
        <v>380</v>
      </c>
      <c r="N44" s="1" t="s">
        <v>381</v>
      </c>
      <c r="O44" s="1" t="s">
        <v>382</v>
      </c>
    </row>
    <row r="45" s="1" customFormat="1" spans="1:15">
      <c r="A45" s="1" t="s">
        <v>15</v>
      </c>
      <c r="B45" s="1" t="s">
        <v>383</v>
      </c>
      <c r="C45" s="1" t="s">
        <v>198</v>
      </c>
      <c r="F45" s="1" t="s">
        <v>343</v>
      </c>
      <c r="G45" s="1" t="e">
        <f>-ial</f>
        <v>#NAME?</v>
      </c>
      <c r="I45" s="1" t="s">
        <v>384</v>
      </c>
      <c r="J45" s="1" t="s">
        <v>385</v>
      </c>
      <c r="K45" s="1" t="s">
        <v>386</v>
      </c>
      <c r="L45" s="1" t="s">
        <v>387</v>
      </c>
      <c r="M45" s="1" t="s">
        <v>388</v>
      </c>
      <c r="N45" s="1" t="s">
        <v>389</v>
      </c>
      <c r="O45" s="1" t="s">
        <v>390</v>
      </c>
    </row>
    <row r="46" s="1" customFormat="1" spans="1:15">
      <c r="A46" s="1" t="s">
        <v>15</v>
      </c>
      <c r="B46" s="1" t="s">
        <v>391</v>
      </c>
      <c r="C46" s="1" t="s">
        <v>26</v>
      </c>
      <c r="F46" s="1" t="s">
        <v>343</v>
      </c>
      <c r="G46" s="1" t="e">
        <f>-er</f>
        <v>#NAME?</v>
      </c>
      <c r="I46" s="1" t="s">
        <v>392</v>
      </c>
      <c r="J46" s="1" t="s">
        <v>393</v>
      </c>
      <c r="K46" s="1" t="s">
        <v>394</v>
      </c>
      <c r="L46" s="1" t="s">
        <v>395</v>
      </c>
      <c r="M46" s="1" t="s">
        <v>396</v>
      </c>
      <c r="N46" s="1" t="s">
        <v>397</v>
      </c>
      <c r="O46" s="1" t="s">
        <v>398</v>
      </c>
    </row>
    <row r="47" s="1" customFormat="1" spans="1:15">
      <c r="A47" s="1" t="s">
        <v>15</v>
      </c>
      <c r="B47" s="1" t="s">
        <v>399</v>
      </c>
      <c r="C47" s="1" t="s">
        <v>26</v>
      </c>
      <c r="D47" s="1" t="s">
        <v>53</v>
      </c>
      <c r="F47" s="1" t="s">
        <v>343</v>
      </c>
      <c r="G47" s="1" t="e">
        <f>-e</f>
        <v>#NAME?</v>
      </c>
      <c r="H47" s="1" t="e">
        <f>-ment</f>
        <v>#NAME?</v>
      </c>
      <c r="I47" s="1" t="s">
        <v>400</v>
      </c>
      <c r="J47" s="1" t="s">
        <v>345</v>
      </c>
      <c r="K47" s="1" t="s">
        <v>401</v>
      </c>
      <c r="L47" s="1" t="s">
        <v>402</v>
      </c>
      <c r="M47" s="1" t="s">
        <v>403</v>
      </c>
      <c r="N47" s="1" t="s">
        <v>404</v>
      </c>
      <c r="O47" s="1" t="s">
        <v>405</v>
      </c>
    </row>
    <row r="48" s="1" customFormat="1" spans="1:15">
      <c r="A48" s="1" t="s">
        <v>15</v>
      </c>
      <c r="B48" s="1" t="s">
        <v>406</v>
      </c>
      <c r="C48" s="1" t="s">
        <v>198</v>
      </c>
      <c r="D48" s="1" t="s">
        <v>53</v>
      </c>
      <c r="F48" s="1" t="s">
        <v>343</v>
      </c>
      <c r="G48" s="1" t="e">
        <f>-e</f>
        <v>#NAME?</v>
      </c>
      <c r="H48" s="1" t="e">
        <f>-able</f>
        <v>#NAME?</v>
      </c>
      <c r="I48" s="1" t="s">
        <v>407</v>
      </c>
      <c r="J48" s="1" t="s">
        <v>408</v>
      </c>
      <c r="K48" s="1" t="s">
        <v>409</v>
      </c>
      <c r="L48" s="1" t="s">
        <v>410</v>
      </c>
      <c r="M48" s="1" t="s">
        <v>411</v>
      </c>
      <c r="N48" s="1" t="s">
        <v>412</v>
      </c>
      <c r="O48" s="1" t="s">
        <v>413</v>
      </c>
    </row>
    <row r="49" s="1" customFormat="1" spans="1:15">
      <c r="A49" s="1" t="s">
        <v>15</v>
      </c>
      <c r="B49" s="1" t="s">
        <v>414</v>
      </c>
      <c r="C49" s="1" t="s">
        <v>62</v>
      </c>
      <c r="D49" s="1" t="s">
        <v>415</v>
      </c>
      <c r="F49" s="1" t="s">
        <v>343</v>
      </c>
      <c r="G49" s="1" t="e">
        <f>-e</f>
        <v>#NAME?</v>
      </c>
      <c r="I49" s="1" t="s">
        <v>416</v>
      </c>
      <c r="J49" s="1" t="s">
        <v>417</v>
      </c>
      <c r="K49" s="1" t="s">
        <v>418</v>
      </c>
      <c r="L49" s="1" t="s">
        <v>419</v>
      </c>
      <c r="M49" s="1" t="s">
        <v>420</v>
      </c>
      <c r="N49" s="1" t="s">
        <v>421</v>
      </c>
      <c r="O49" s="1" t="s">
        <v>422</v>
      </c>
    </row>
    <row r="50" s="1" customFormat="1" spans="1:15">
      <c r="A50" s="1" t="s">
        <v>15</v>
      </c>
      <c r="B50" s="1" t="s">
        <v>423</v>
      </c>
      <c r="C50" s="1" t="s">
        <v>26</v>
      </c>
      <c r="D50" s="1" t="s">
        <v>53</v>
      </c>
      <c r="F50" s="1" t="s">
        <v>424</v>
      </c>
      <c r="G50" s="1" t="e">
        <f>-o</f>
        <v>#NAME?</v>
      </c>
      <c r="I50" s="1" t="s">
        <v>425</v>
      </c>
      <c r="J50" s="1" t="s">
        <v>426</v>
      </c>
      <c r="K50" s="1" t="s">
        <v>427</v>
      </c>
      <c r="L50" s="1" t="s">
        <v>428</v>
      </c>
      <c r="M50" s="1" t="s">
        <v>429</v>
      </c>
      <c r="N50" s="1" t="s">
        <v>430</v>
      </c>
      <c r="O50" s="1" t="s">
        <v>431</v>
      </c>
    </row>
    <row r="51" s="1" customFormat="1" spans="1:15">
      <c r="A51" s="1" t="s">
        <v>15</v>
      </c>
      <c r="B51" s="1" t="s">
        <v>432</v>
      </c>
      <c r="C51" s="1" t="s">
        <v>198</v>
      </c>
      <c r="D51" s="1" t="s">
        <v>53</v>
      </c>
      <c r="F51" s="1" t="s">
        <v>424</v>
      </c>
      <c r="G51" s="1" t="e">
        <f>-on</f>
        <v>#NAME?</v>
      </c>
      <c r="H51" s="1" t="e">
        <f>-ic</f>
        <v>#NAME?</v>
      </c>
      <c r="I51" s="1" t="s">
        <v>433</v>
      </c>
      <c r="J51" s="1" t="s">
        <v>434</v>
      </c>
      <c r="K51" s="1" t="s">
        <v>435</v>
      </c>
      <c r="L51" s="1" t="s">
        <v>436</v>
      </c>
      <c r="M51" s="1" t="s">
        <v>437</v>
      </c>
      <c r="N51" s="1" t="s">
        <v>438</v>
      </c>
      <c r="O51" s="1" t="s">
        <v>439</v>
      </c>
    </row>
    <row r="52" s="1" customFormat="1" spans="1:15">
      <c r="A52" s="1" t="s">
        <v>15</v>
      </c>
      <c r="B52" s="1" t="s">
        <v>440</v>
      </c>
      <c r="C52" s="1" t="s">
        <v>26</v>
      </c>
      <c r="F52" s="1" t="s">
        <v>424</v>
      </c>
      <c r="G52" s="1" t="s">
        <v>441</v>
      </c>
      <c r="H52" s="1" t="e">
        <f>-phyte</f>
        <v>#NAME?</v>
      </c>
      <c r="I52" s="1" t="s">
        <v>442</v>
      </c>
      <c r="J52" s="1" t="s">
        <v>443</v>
      </c>
      <c r="K52" s="1" t="s">
        <v>444</v>
      </c>
      <c r="L52" s="1" t="s">
        <v>445</v>
      </c>
      <c r="M52" s="1" t="s">
        <v>446</v>
      </c>
      <c r="N52" s="1" t="s">
        <v>447</v>
      </c>
      <c r="O52" s="1" t="s">
        <v>448</v>
      </c>
    </row>
    <row r="53" s="1" customFormat="1" spans="1:15">
      <c r="A53" s="1" t="s">
        <v>15</v>
      </c>
      <c r="B53" s="1" t="s">
        <v>449</v>
      </c>
      <c r="C53" s="1" t="s">
        <v>26</v>
      </c>
      <c r="F53" s="1" t="s">
        <v>424</v>
      </c>
      <c r="G53" s="1" t="s">
        <v>441</v>
      </c>
      <c r="H53" s="1" t="e">
        <f>-logy</f>
        <v>#NAME?</v>
      </c>
      <c r="I53" s="1" t="s">
        <v>450</v>
      </c>
      <c r="J53" s="1" t="s">
        <v>451</v>
      </c>
      <c r="K53" s="1" t="s">
        <v>452</v>
      </c>
      <c r="L53" s="1" t="s">
        <v>453</v>
      </c>
      <c r="M53" s="1" t="s">
        <v>454</v>
      </c>
      <c r="N53" s="1" t="s">
        <v>455</v>
      </c>
      <c r="O53" s="1" t="s">
        <v>456</v>
      </c>
    </row>
    <row r="54" s="1" customFormat="1" spans="1:15">
      <c r="A54" s="1" t="s">
        <v>15</v>
      </c>
      <c r="B54" s="1" t="s">
        <v>457</v>
      </c>
      <c r="C54" s="1" t="s">
        <v>26</v>
      </c>
      <c r="F54" s="1" t="s">
        <v>424</v>
      </c>
      <c r="G54" s="1" t="s">
        <v>441</v>
      </c>
      <c r="H54" s="1" t="e">
        <f>-logist</f>
        <v>#NAME?</v>
      </c>
      <c r="I54" s="1" t="s">
        <v>458</v>
      </c>
      <c r="J54" s="1" t="s">
        <v>459</v>
      </c>
      <c r="K54" s="1" t="s">
        <v>460</v>
      </c>
      <c r="L54" s="1" t="s">
        <v>461</v>
      </c>
      <c r="M54" s="1" t="s">
        <v>462</v>
      </c>
      <c r="N54" s="1" t="s">
        <v>463</v>
      </c>
      <c r="O54" s="1" t="s">
        <v>464</v>
      </c>
    </row>
    <row r="55" s="1" customFormat="1" spans="1:15">
      <c r="A55" s="1" t="s">
        <v>15</v>
      </c>
      <c r="B55" s="1" t="s">
        <v>465</v>
      </c>
      <c r="C55" s="1" t="s">
        <v>466</v>
      </c>
      <c r="D55" s="1"/>
      <c r="F55" s="1" t="s">
        <v>424</v>
      </c>
      <c r="G55" s="1" t="s">
        <v>441</v>
      </c>
      <c r="H55" s="1" t="e">
        <f>-zoan</f>
        <v>#NAME?</v>
      </c>
      <c r="I55" s="1" t="s">
        <v>467</v>
      </c>
      <c r="J55" s="1" t="s">
        <v>468</v>
      </c>
      <c r="K55" s="1" t="s">
        <v>469</v>
      </c>
      <c r="L55" s="1" t="s">
        <v>470</v>
      </c>
      <c r="M55" s="1" t="s">
        <v>471</v>
      </c>
      <c r="N55" s="1" t="s">
        <v>472</v>
      </c>
      <c r="O55" s="1" t="s">
        <v>473</v>
      </c>
    </row>
    <row r="56" s="1" customFormat="1" spans="1:15">
      <c r="A56" s="1" t="s">
        <v>15</v>
      </c>
      <c r="B56" s="1" t="s">
        <v>474</v>
      </c>
      <c r="C56" s="1" t="s">
        <v>26</v>
      </c>
      <c r="D56" s="1" t="s">
        <v>53</v>
      </c>
      <c r="F56" s="1" t="s">
        <v>424</v>
      </c>
      <c r="G56" s="1" t="s">
        <v>441</v>
      </c>
      <c r="H56" s="1" t="e">
        <f>-logy</f>
        <v>#NAME?</v>
      </c>
      <c r="I56" s="1" t="s">
        <v>475</v>
      </c>
      <c r="J56" s="1" t="s">
        <v>476</v>
      </c>
      <c r="K56" s="1" t="s">
        <v>477</v>
      </c>
      <c r="L56" s="1" t="s">
        <v>478</v>
      </c>
      <c r="M56" s="1" t="s">
        <v>479</v>
      </c>
      <c r="N56" s="1" t="s">
        <v>480</v>
      </c>
      <c r="O56" s="1" t="s">
        <v>481</v>
      </c>
    </row>
    <row r="57" s="1" customFormat="1" spans="1:15">
      <c r="A57" s="1" t="s">
        <v>15</v>
      </c>
      <c r="B57" s="1" t="s">
        <v>482</v>
      </c>
      <c r="C57" s="1" t="s">
        <v>198</v>
      </c>
      <c r="D57" s="1" t="s">
        <v>53</v>
      </c>
      <c r="F57" s="1" t="s">
        <v>424</v>
      </c>
      <c r="G57" s="1" t="e">
        <f>-on</f>
        <v>#NAME?</v>
      </c>
      <c r="H57" s="1" t="e">
        <f>-ated</f>
        <v>#NAME?</v>
      </c>
      <c r="I57" s="1" t="s">
        <v>483</v>
      </c>
      <c r="J57" s="1" t="s">
        <v>484</v>
      </c>
      <c r="K57" s="1" t="s">
        <v>485</v>
      </c>
      <c r="L57" s="1" t="s">
        <v>486</v>
      </c>
      <c r="M57" s="1" t="s">
        <v>487</v>
      </c>
      <c r="N57" s="1" t="s">
        <v>488</v>
      </c>
      <c r="O57" s="1" t="s">
        <v>489</v>
      </c>
    </row>
    <row r="58" s="1" customFormat="1" spans="1:15">
      <c r="A58" s="1" t="s">
        <v>15</v>
      </c>
      <c r="B58" s="1" t="s">
        <v>490</v>
      </c>
      <c r="C58" s="1" t="s">
        <v>26</v>
      </c>
      <c r="F58" s="1" t="s">
        <v>424</v>
      </c>
      <c r="G58" s="1" t="s">
        <v>441</v>
      </c>
      <c r="H58" s="1" t="e">
        <f>-phyllum</f>
        <v>#NAME?</v>
      </c>
      <c r="I58" s="1" t="s">
        <v>491</v>
      </c>
      <c r="J58" s="1" t="s">
        <v>492</v>
      </c>
      <c r="K58" s="1" t="s">
        <v>493</v>
      </c>
      <c r="L58" s="1" t="s">
        <v>494</v>
      </c>
      <c r="M58" s="1" t="s">
        <v>495</v>
      </c>
      <c r="N58" s="1" t="s">
        <v>496</v>
      </c>
      <c r="O58" s="1" t="s">
        <v>497</v>
      </c>
    </row>
    <row r="59" s="1" customFormat="1" spans="1:15">
      <c r="A59" s="1" t="s">
        <v>15</v>
      </c>
      <c r="B59" s="1" t="s">
        <v>498</v>
      </c>
      <c r="C59" s="1" t="s">
        <v>466</v>
      </c>
      <c r="F59" s="1" t="s">
        <v>499</v>
      </c>
      <c r="G59" s="1" t="e">
        <f>-e</f>
        <v>#NAME?</v>
      </c>
      <c r="I59" s="1" t="s">
        <v>500</v>
      </c>
      <c r="J59" s="1" t="s">
        <v>501</v>
      </c>
      <c r="K59" s="1" t="s">
        <v>502</v>
      </c>
      <c r="L59" s="1" t="s">
        <v>503</v>
      </c>
      <c r="M59" s="1" t="s">
        <v>504</v>
      </c>
      <c r="N59" s="1" t="s">
        <v>505</v>
      </c>
      <c r="O59" s="1" t="s">
        <v>506</v>
      </c>
    </row>
    <row r="60" s="1" customFormat="1" spans="1:15">
      <c r="A60" s="1" t="s">
        <v>15</v>
      </c>
      <c r="B60" s="1" t="s">
        <v>507</v>
      </c>
      <c r="C60" s="1" t="s">
        <v>198</v>
      </c>
      <c r="F60" s="1" t="s">
        <v>499</v>
      </c>
      <c r="G60" s="1" t="e">
        <f>-ic</f>
        <v>#NAME?</v>
      </c>
      <c r="I60" s="1" t="s">
        <v>508</v>
      </c>
      <c r="J60" s="1" t="s">
        <v>509</v>
      </c>
      <c r="K60" s="1" t="s">
        <v>510</v>
      </c>
      <c r="L60" s="1" t="s">
        <v>511</v>
      </c>
      <c r="M60" s="1" t="s">
        <v>512</v>
      </c>
      <c r="N60" s="1" t="s">
        <v>513</v>
      </c>
      <c r="O60" s="1" t="s">
        <v>514</v>
      </c>
    </row>
    <row r="61" s="1" customFormat="1" spans="1:15">
      <c r="A61" s="1" t="s">
        <v>15</v>
      </c>
      <c r="B61" s="1" t="s">
        <v>515</v>
      </c>
      <c r="C61" s="1" t="s">
        <v>26</v>
      </c>
      <c r="D61" s="1"/>
      <c r="F61" s="1" t="s">
        <v>499</v>
      </c>
      <c r="G61" s="1" t="e">
        <f>-is</f>
        <v>#NAME?</v>
      </c>
      <c r="I61" s="1" t="s">
        <v>516</v>
      </c>
      <c r="J61" s="1" t="s">
        <v>517</v>
      </c>
      <c r="K61" s="1" t="s">
        <v>518</v>
      </c>
      <c r="L61" s="1" t="s">
        <v>519</v>
      </c>
      <c r="M61" s="1" t="s">
        <v>520</v>
      </c>
      <c r="N61" s="1" t="s">
        <v>521</v>
      </c>
      <c r="O61" s="1" t="s">
        <v>522</v>
      </c>
    </row>
    <row r="62" s="1" customFormat="1" spans="1:15">
      <c r="A62" s="1" t="s">
        <v>15</v>
      </c>
      <c r="B62" s="1" t="s">
        <v>523</v>
      </c>
      <c r="C62" s="1" t="s">
        <v>26</v>
      </c>
      <c r="D62" s="1"/>
      <c r="F62" s="1" t="s">
        <v>499</v>
      </c>
      <c r="G62" s="1" t="e">
        <f>-e</f>
        <v>#NAME?</v>
      </c>
      <c r="H62" s="1" t="e">
        <f>-ment</f>
        <v>#NAME?</v>
      </c>
      <c r="I62" s="1" t="s">
        <v>524</v>
      </c>
      <c r="J62" s="1" t="s">
        <v>525</v>
      </c>
      <c r="K62" s="1" t="s">
        <v>526</v>
      </c>
      <c r="L62" s="1" t="s">
        <v>527</v>
      </c>
      <c r="M62" s="1" t="s">
        <v>528</v>
      </c>
      <c r="N62" s="1" t="s">
        <v>529</v>
      </c>
      <c r="O62" s="1" t="s">
        <v>530</v>
      </c>
    </row>
    <row r="63" s="1" customFormat="1" spans="1:15">
      <c r="A63" s="1" t="s">
        <v>15</v>
      </c>
      <c r="B63" s="1" t="s">
        <v>531</v>
      </c>
      <c r="C63" s="1" t="s">
        <v>62</v>
      </c>
      <c r="D63" s="1" t="s">
        <v>79</v>
      </c>
      <c r="F63" s="1" t="s">
        <v>499</v>
      </c>
      <c r="G63" s="1" t="e">
        <f>-e</f>
        <v>#NAME?</v>
      </c>
      <c r="I63" s="1" t="s">
        <v>532</v>
      </c>
      <c r="J63" s="1" t="s">
        <v>533</v>
      </c>
      <c r="K63" s="1" t="s">
        <v>534</v>
      </c>
      <c r="L63" s="1" t="s">
        <v>535</v>
      </c>
      <c r="M63" s="1" t="s">
        <v>536</v>
      </c>
      <c r="N63" s="1" t="s">
        <v>537</v>
      </c>
      <c r="O63" s="1" t="s">
        <v>538</v>
      </c>
    </row>
    <row r="64" s="1" customFormat="1" spans="1:15">
      <c r="A64" s="1" t="s">
        <v>15</v>
      </c>
      <c r="B64" s="1" t="s">
        <v>539</v>
      </c>
      <c r="C64" s="1" t="s">
        <v>62</v>
      </c>
      <c r="D64" s="1" t="s">
        <v>540</v>
      </c>
      <c r="F64" s="1" t="s">
        <v>499</v>
      </c>
      <c r="G64" s="1" t="e">
        <f>-e</f>
        <v>#NAME?</v>
      </c>
      <c r="I64" s="1" t="s">
        <v>541</v>
      </c>
      <c r="J64" s="1" t="s">
        <v>542</v>
      </c>
      <c r="K64" s="1" t="s">
        <v>543</v>
      </c>
      <c r="L64" s="1" t="s">
        <v>544</v>
      </c>
      <c r="M64" s="1" t="s">
        <v>545</v>
      </c>
      <c r="N64" s="1" t="s">
        <v>546</v>
      </c>
      <c r="O64" s="1" t="s">
        <v>547</v>
      </c>
    </row>
    <row r="65" s="1" customFormat="1" spans="1:15">
      <c r="A65" s="1" t="s">
        <v>15</v>
      </c>
      <c r="B65" s="1" t="s">
        <v>548</v>
      </c>
      <c r="C65" s="1" t="s">
        <v>26</v>
      </c>
      <c r="D65" s="1"/>
      <c r="F65" s="1" t="s">
        <v>499</v>
      </c>
      <c r="G65" s="1" t="e">
        <f>-in</f>
        <v>#NAME?</v>
      </c>
      <c r="I65" s="1" t="s">
        <v>549</v>
      </c>
      <c r="J65" s="1" t="s">
        <v>550</v>
      </c>
      <c r="K65" s="1" t="s">
        <v>551</v>
      </c>
      <c r="L65" s="1" t="s">
        <v>552</v>
      </c>
      <c r="M65" s="1" t="s">
        <v>553</v>
      </c>
      <c r="N65" s="1" t="s">
        <v>554</v>
      </c>
      <c r="O65" s="1" t="s">
        <v>555</v>
      </c>
    </row>
    <row r="66" s="1" customFormat="1" spans="1:15">
      <c r="A66" s="1" t="s">
        <v>15</v>
      </c>
      <c r="B66" s="1" t="s">
        <v>556</v>
      </c>
      <c r="C66" s="1" t="s">
        <v>198</v>
      </c>
      <c r="D66" s="1"/>
      <c r="F66" s="1" t="s">
        <v>499</v>
      </c>
      <c r="G66" s="1" t="e">
        <f>-e</f>
        <v>#NAME?</v>
      </c>
      <c r="H66" s="1" t="e">
        <f>-less</f>
        <v>#NAME?</v>
      </c>
      <c r="I66" s="1" t="s">
        <v>557</v>
      </c>
      <c r="J66" s="1" t="s">
        <v>558</v>
      </c>
      <c r="K66" s="1" t="s">
        <v>559</v>
      </c>
      <c r="L66" s="1" t="s">
        <v>560</v>
      </c>
      <c r="M66" s="1" t="s">
        <v>561</v>
      </c>
      <c r="N66" s="1" t="s">
        <v>562</v>
      </c>
      <c r="O66" s="1" t="s">
        <v>563</v>
      </c>
    </row>
    <row r="67" s="1" customFormat="1" spans="1:15">
      <c r="A67" s="1" t="s">
        <v>15</v>
      </c>
      <c r="B67" s="1" t="s">
        <v>564</v>
      </c>
      <c r="C67" s="1" t="s">
        <v>273</v>
      </c>
      <c r="D67" s="1"/>
      <c r="F67" s="1" t="s">
        <v>499</v>
      </c>
      <c r="G67" s="1" t="e">
        <f>-s</f>
        <v>#NAME?</v>
      </c>
      <c r="I67" s="1" t="s">
        <v>565</v>
      </c>
      <c r="J67" s="1" t="s">
        <v>566</v>
      </c>
      <c r="K67" s="1" t="s">
        <v>502</v>
      </c>
      <c r="L67" s="1" t="s">
        <v>567</v>
      </c>
      <c r="M67" s="1" t="s">
        <v>568</v>
      </c>
      <c r="N67" s="1" t="s">
        <v>569</v>
      </c>
      <c r="O67" s="1" t="s">
        <v>570</v>
      </c>
    </row>
    <row r="68" s="1" customFormat="1" spans="1:15">
      <c r="A68" s="1" t="s">
        <v>15</v>
      </c>
      <c r="B68" s="1" t="s">
        <v>571</v>
      </c>
      <c r="C68" s="1" t="s">
        <v>26</v>
      </c>
      <c r="D68" s="1"/>
      <c r="F68" s="1" t="s">
        <v>499</v>
      </c>
      <c r="G68" s="1" t="e">
        <f>-e</f>
        <v>#NAME?</v>
      </c>
      <c r="H68" s="1" t="s">
        <v>572</v>
      </c>
      <c r="I68" s="1" t="s">
        <v>573</v>
      </c>
      <c r="J68" s="1" t="s">
        <v>574</v>
      </c>
      <c r="K68" s="1" t="s">
        <v>575</v>
      </c>
      <c r="L68" s="1" t="s">
        <v>576</v>
      </c>
      <c r="M68" s="1" t="s">
        <v>577</v>
      </c>
      <c r="N68" s="1" t="s">
        <v>578</v>
      </c>
      <c r="O68" s="1" t="s">
        <v>579</v>
      </c>
    </row>
    <row r="69" s="1" customFormat="1" spans="1:15">
      <c r="A69" s="1" t="s">
        <v>15</v>
      </c>
      <c r="B69" s="1" t="s">
        <v>580</v>
      </c>
      <c r="C69" s="1" t="s">
        <v>26</v>
      </c>
      <c r="D69" s="1" t="s">
        <v>581</v>
      </c>
      <c r="F69" s="1" t="s">
        <v>582</v>
      </c>
      <c r="G69" s="1"/>
      <c r="I69" s="1" t="s">
        <v>583</v>
      </c>
      <c r="J69" s="1" t="s">
        <v>584</v>
      </c>
      <c r="K69" s="1" t="s">
        <v>585</v>
      </c>
      <c r="L69" s="1" t="s">
        <v>586</v>
      </c>
      <c r="M69" s="1" t="s">
        <v>587</v>
      </c>
      <c r="N69" s="1" t="s">
        <v>588</v>
      </c>
      <c r="O69" s="1" t="s">
        <v>589</v>
      </c>
    </row>
    <row r="70" s="1" customFormat="1" spans="1:15">
      <c r="A70" s="1" t="s">
        <v>15</v>
      </c>
      <c r="B70" s="1" t="s">
        <v>590</v>
      </c>
      <c r="C70" s="1" t="s">
        <v>198</v>
      </c>
      <c r="D70" s="1" t="s">
        <v>581</v>
      </c>
      <c r="F70" s="1" t="s">
        <v>591</v>
      </c>
      <c r="G70" s="1" t="e">
        <f>-al</f>
        <v>#NAME?</v>
      </c>
      <c r="I70" s="1" t="s">
        <v>592</v>
      </c>
      <c r="J70" s="1" t="s">
        <v>593</v>
      </c>
      <c r="K70" s="1" t="s">
        <v>594</v>
      </c>
      <c r="L70" s="1" t="s">
        <v>595</v>
      </c>
      <c r="M70" s="1" t="s">
        <v>596</v>
      </c>
      <c r="N70" s="1" t="s">
        <v>597</v>
      </c>
      <c r="O70" s="1" t="s">
        <v>598</v>
      </c>
    </row>
    <row r="71" s="1" customFormat="1" spans="1:15">
      <c r="A71" s="1" t="s">
        <v>15</v>
      </c>
      <c r="B71" s="1" t="s">
        <v>599</v>
      </c>
      <c r="C71" s="1" t="s">
        <v>26</v>
      </c>
      <c r="D71" s="1" t="s">
        <v>600</v>
      </c>
      <c r="F71" s="1" t="s">
        <v>601</v>
      </c>
      <c r="G71" s="1" t="e">
        <f>-ar</f>
        <v>#NAME?</v>
      </c>
      <c r="H71" s="1" t="e">
        <f>-s</f>
        <v>#NAME?</v>
      </c>
      <c r="I71" s="1" t="s">
        <v>602</v>
      </c>
      <c r="J71" s="1" t="s">
        <v>603</v>
      </c>
      <c r="K71" s="1" t="s">
        <v>604</v>
      </c>
      <c r="L71" s="1" t="s">
        <v>605</v>
      </c>
      <c r="M71" s="1" t="s">
        <v>606</v>
      </c>
      <c r="N71" s="1" t="s">
        <v>607</v>
      </c>
      <c r="O71" s="1" t="s">
        <v>608</v>
      </c>
    </row>
    <row r="72" s="1" customFormat="1" spans="1:15">
      <c r="A72" s="1" t="s">
        <v>15</v>
      </c>
      <c r="B72" s="1" t="s">
        <v>609</v>
      </c>
      <c r="C72" s="1" t="s">
        <v>198</v>
      </c>
      <c r="D72" s="1" t="s">
        <v>581</v>
      </c>
      <c r="F72" s="1" t="s">
        <v>610</v>
      </c>
      <c r="G72" s="1"/>
      <c r="I72" s="1" t="s">
        <v>611</v>
      </c>
      <c r="J72" s="1" t="s">
        <v>612</v>
      </c>
      <c r="K72" s="1" t="s">
        <v>613</v>
      </c>
      <c r="L72" s="1" t="s">
        <v>614</v>
      </c>
      <c r="M72" s="1" t="s">
        <v>615</v>
      </c>
      <c r="N72" s="1" t="s">
        <v>616</v>
      </c>
      <c r="O72" s="1" t="s">
        <v>617</v>
      </c>
    </row>
    <row r="73" s="1" customFormat="1" spans="1:15">
      <c r="A73" s="1" t="s">
        <v>15</v>
      </c>
      <c r="B73" s="1" t="s">
        <v>618</v>
      </c>
      <c r="C73" s="1" t="s">
        <v>62</v>
      </c>
      <c r="D73" s="1" t="s">
        <v>581</v>
      </c>
      <c r="F73" s="1" t="s">
        <v>619</v>
      </c>
      <c r="G73" s="1"/>
      <c r="I73" s="1" t="s">
        <v>620</v>
      </c>
      <c r="J73" s="1" t="s">
        <v>621</v>
      </c>
      <c r="K73" s="1" t="s">
        <v>622</v>
      </c>
      <c r="L73" s="1" t="s">
        <v>623</v>
      </c>
      <c r="M73" s="1" t="s">
        <v>624</v>
      </c>
      <c r="N73" s="1" t="s">
        <v>625</v>
      </c>
      <c r="O73" s="1" t="s">
        <v>626</v>
      </c>
    </row>
    <row r="74" s="1" customFormat="1" spans="1:15">
      <c r="A74" s="1" t="s">
        <v>15</v>
      </c>
      <c r="B74" s="1" t="s">
        <v>627</v>
      </c>
      <c r="C74" s="1" t="s">
        <v>198</v>
      </c>
      <c r="D74" s="1" t="s">
        <v>581</v>
      </c>
      <c r="F74" s="1" t="s">
        <v>628</v>
      </c>
      <c r="G74" s="1" t="e">
        <f>-al</f>
        <v>#NAME?</v>
      </c>
      <c r="I74" s="1" t="s">
        <v>629</v>
      </c>
      <c r="J74" s="1" t="s">
        <v>630</v>
      </c>
      <c r="K74" s="1" t="s">
        <v>631</v>
      </c>
      <c r="L74" s="1" t="s">
        <v>632</v>
      </c>
      <c r="M74" s="1" t="s">
        <v>633</v>
      </c>
      <c r="N74" s="1" t="s">
        <v>634</v>
      </c>
      <c r="O74" s="1" t="s">
        <v>635</v>
      </c>
    </row>
    <row r="75" s="1" customFormat="1" spans="1:15">
      <c r="A75" s="1" t="s">
        <v>15</v>
      </c>
      <c r="B75" s="1" t="s">
        <v>636</v>
      </c>
      <c r="C75" s="1" t="s">
        <v>26</v>
      </c>
      <c r="D75" s="1" t="s">
        <v>581</v>
      </c>
      <c r="F75" s="1" t="s">
        <v>637</v>
      </c>
      <c r="I75" s="1" t="s">
        <v>638</v>
      </c>
      <c r="J75" s="1" t="s">
        <v>639</v>
      </c>
      <c r="K75" s="1" t="s">
        <v>640</v>
      </c>
      <c r="L75" s="1" t="s">
        <v>641</v>
      </c>
      <c r="M75" s="1" t="s">
        <v>642</v>
      </c>
      <c r="N75" s="1" t="s">
        <v>643</v>
      </c>
      <c r="O75" s="1" t="s">
        <v>644</v>
      </c>
    </row>
    <row r="76" s="1" customFormat="1" spans="1:15">
      <c r="A76" s="1" t="s">
        <v>15</v>
      </c>
      <c r="B76" s="1" t="s">
        <v>645</v>
      </c>
      <c r="C76" s="1" t="s">
        <v>646</v>
      </c>
      <c r="D76" s="1" t="s">
        <v>581</v>
      </c>
      <c r="F76" s="1" t="s">
        <v>647</v>
      </c>
      <c r="G76" s="1" t="e">
        <f>-ly</f>
        <v>#NAME?</v>
      </c>
      <c r="I76" s="1" t="s">
        <v>648</v>
      </c>
      <c r="J76" s="1" t="s">
        <v>649</v>
      </c>
      <c r="K76" s="1" t="s">
        <v>650</v>
      </c>
      <c r="L76" s="1" t="s">
        <v>651</v>
      </c>
      <c r="M76" s="1" t="s">
        <v>652</v>
      </c>
      <c r="N76" s="1" t="s">
        <v>653</v>
      </c>
      <c r="O76" s="1" t="s">
        <v>654</v>
      </c>
    </row>
    <row r="77" s="1" customFormat="1" spans="1:15">
      <c r="A77" s="1" t="s">
        <v>15</v>
      </c>
      <c r="B77" s="1" t="s">
        <v>655</v>
      </c>
      <c r="C77" s="1" t="s">
        <v>656</v>
      </c>
      <c r="D77" s="1" t="s">
        <v>581</v>
      </c>
      <c r="F77" s="1" t="s">
        <v>657</v>
      </c>
      <c r="G77" s="1"/>
      <c r="I77" s="1" t="s">
        <v>658</v>
      </c>
      <c r="J77" s="1" t="s">
        <v>659</v>
      </c>
      <c r="K77" s="1" t="s">
        <v>660</v>
      </c>
      <c r="L77" s="1" t="s">
        <v>661</v>
      </c>
      <c r="M77" s="1" t="s">
        <v>662</v>
      </c>
      <c r="N77" s="1" t="s">
        <v>663</v>
      </c>
      <c r="O77" s="1" t="s">
        <v>664</v>
      </c>
    </row>
    <row r="78" s="1" customFormat="1" spans="1:15">
      <c r="A78" s="1" t="s">
        <v>15</v>
      </c>
      <c r="B78" s="1" t="s">
        <v>665</v>
      </c>
      <c r="C78" s="1" t="s">
        <v>198</v>
      </c>
      <c r="D78" s="1" t="s">
        <v>581</v>
      </c>
      <c r="F78" s="1" t="s">
        <v>666</v>
      </c>
      <c r="G78" s="1" t="e">
        <f>-ial</f>
        <v>#NAME?</v>
      </c>
      <c r="I78" s="1" t="s">
        <v>667</v>
      </c>
      <c r="J78" s="1" t="s">
        <v>668</v>
      </c>
      <c r="K78" s="1" t="s">
        <v>669</v>
      </c>
      <c r="L78" s="1" t="s">
        <v>670</v>
      </c>
      <c r="M78" s="1" t="s">
        <v>671</v>
      </c>
      <c r="N78" s="1" t="s">
        <v>672</v>
      </c>
      <c r="O78" s="1" t="s">
        <v>673</v>
      </c>
    </row>
    <row r="79" s="1" customFormat="1" spans="1:15">
      <c r="A79" s="1" t="s">
        <v>15</v>
      </c>
      <c r="B79" s="1" t="s">
        <v>674</v>
      </c>
      <c r="C79" s="1" t="s">
        <v>17</v>
      </c>
      <c r="D79" s="1" t="s">
        <v>675</v>
      </c>
      <c r="F79" s="1" t="s">
        <v>676</v>
      </c>
      <c r="I79" s="1" t="s">
        <v>677</v>
      </c>
      <c r="J79" s="1" t="s">
        <v>678</v>
      </c>
      <c r="K79" s="1" t="s">
        <v>679</v>
      </c>
      <c r="L79" s="1" t="s">
        <v>680</v>
      </c>
      <c r="M79" s="1" t="s">
        <v>681</v>
      </c>
      <c r="N79" s="1" t="s">
        <v>682</v>
      </c>
      <c r="O79" s="1" t="s">
        <v>683</v>
      </c>
    </row>
    <row r="80" s="1" customFormat="1" spans="1:15">
      <c r="A80" s="1" t="s">
        <v>15</v>
      </c>
      <c r="B80" s="1" t="s">
        <v>684</v>
      </c>
      <c r="C80" s="1" t="s">
        <v>26</v>
      </c>
      <c r="D80" s="1" t="s">
        <v>675</v>
      </c>
      <c r="F80" s="1" t="s">
        <v>685</v>
      </c>
      <c r="I80" s="1" t="s">
        <v>686</v>
      </c>
      <c r="J80" s="1" t="s">
        <v>687</v>
      </c>
      <c r="K80" s="1" t="s">
        <v>688</v>
      </c>
      <c r="L80" s="1" t="s">
        <v>689</v>
      </c>
      <c r="M80" s="1" t="s">
        <v>690</v>
      </c>
      <c r="N80" s="1" t="s">
        <v>691</v>
      </c>
      <c r="O80" s="1" t="s">
        <v>692</v>
      </c>
    </row>
    <row r="81" s="1" customFormat="1" spans="1:15">
      <c r="A81" s="1" t="s">
        <v>15</v>
      </c>
      <c r="B81" s="1" t="s">
        <v>693</v>
      </c>
      <c r="C81" s="1" t="s">
        <v>26</v>
      </c>
      <c r="D81" s="1" t="s">
        <v>675</v>
      </c>
      <c r="F81" s="1" t="s">
        <v>694</v>
      </c>
      <c r="G81" s="1" t="e">
        <f>-er</f>
        <v>#NAME?</v>
      </c>
      <c r="I81" s="1" t="s">
        <v>695</v>
      </c>
      <c r="J81" s="1" t="s">
        <v>696</v>
      </c>
      <c r="K81" s="1" t="s">
        <v>697</v>
      </c>
      <c r="L81" s="1" t="s">
        <v>698</v>
      </c>
      <c r="M81" s="1" t="s">
        <v>699</v>
      </c>
      <c r="N81" s="1" t="s">
        <v>700</v>
      </c>
      <c r="O81" s="1" t="s">
        <v>701</v>
      </c>
    </row>
    <row r="82" s="1" customFormat="1" spans="1:15">
      <c r="A82" s="1" t="s">
        <v>15</v>
      </c>
      <c r="B82" s="1" t="s">
        <v>702</v>
      </c>
      <c r="C82" s="1" t="s">
        <v>273</v>
      </c>
      <c r="D82" s="1" t="s">
        <v>675</v>
      </c>
      <c r="F82" s="1" t="s">
        <v>703</v>
      </c>
      <c r="G82" s="1"/>
      <c r="I82" s="1" t="s">
        <v>704</v>
      </c>
      <c r="J82" s="1" t="s">
        <v>705</v>
      </c>
      <c r="K82" s="1" t="s">
        <v>706</v>
      </c>
      <c r="L82" s="1" t="s">
        <v>707</v>
      </c>
      <c r="M82" s="1" t="s">
        <v>708</v>
      </c>
      <c r="N82" s="1" t="s">
        <v>709</v>
      </c>
      <c r="O82" s="1" t="s">
        <v>710</v>
      </c>
    </row>
    <row r="83" s="1" customFormat="1" spans="1:15">
      <c r="A83" s="1" t="s">
        <v>15</v>
      </c>
      <c r="B83" s="1" t="s">
        <v>711</v>
      </c>
      <c r="C83" s="1" t="s">
        <v>26</v>
      </c>
      <c r="D83" s="1" t="s">
        <v>675</v>
      </c>
      <c r="F83" s="1" t="s">
        <v>712</v>
      </c>
      <c r="G83" s="1"/>
      <c r="I83" s="1" t="s">
        <v>713</v>
      </c>
      <c r="J83" s="1" t="s">
        <v>714</v>
      </c>
      <c r="K83" s="1" t="s">
        <v>715</v>
      </c>
      <c r="L83" s="1" t="s">
        <v>716</v>
      </c>
      <c r="M83" s="1" t="s">
        <v>717</v>
      </c>
      <c r="N83" s="1" t="s">
        <v>718</v>
      </c>
      <c r="O83" s="1" t="s">
        <v>719</v>
      </c>
    </row>
    <row r="84" s="1" customFormat="1" spans="1:15">
      <c r="A84" s="1" t="s">
        <v>15</v>
      </c>
      <c r="B84" s="1" t="s">
        <v>720</v>
      </c>
      <c r="C84" s="1" t="s">
        <v>26</v>
      </c>
      <c r="D84" s="1" t="s">
        <v>675</v>
      </c>
      <c r="F84" s="1" t="s">
        <v>721</v>
      </c>
      <c r="G84" s="1"/>
      <c r="I84" s="1" t="s">
        <v>722</v>
      </c>
      <c r="J84" s="1" t="s">
        <v>723</v>
      </c>
      <c r="K84" s="1" t="s">
        <v>724</v>
      </c>
      <c r="L84" s="1" t="s">
        <v>725</v>
      </c>
      <c r="M84" s="1" t="s">
        <v>726</v>
      </c>
      <c r="N84" s="1" t="s">
        <v>727</v>
      </c>
      <c r="O84" s="1" t="s">
        <v>728</v>
      </c>
    </row>
    <row r="85" s="1" customFormat="1" spans="1:15">
      <c r="A85" s="1" t="s">
        <v>15</v>
      </c>
      <c r="B85" s="1" t="s">
        <v>729</v>
      </c>
      <c r="C85" s="1" t="s">
        <v>26</v>
      </c>
      <c r="D85" s="1" t="s">
        <v>675</v>
      </c>
      <c r="F85" s="1" t="s">
        <v>572</v>
      </c>
      <c r="G85" s="1"/>
      <c r="I85" s="1" t="s">
        <v>730</v>
      </c>
      <c r="J85" s="1" t="s">
        <v>731</v>
      </c>
      <c r="K85" s="1" t="s">
        <v>732</v>
      </c>
      <c r="L85" s="1" t="s">
        <v>733</v>
      </c>
      <c r="M85" s="1" t="s">
        <v>734</v>
      </c>
      <c r="N85" s="1" t="s">
        <v>735</v>
      </c>
      <c r="O85" s="1" t="s">
        <v>736</v>
      </c>
    </row>
    <row r="86" s="1" customFormat="1" spans="1:15">
      <c r="A86" s="1" t="s">
        <v>15</v>
      </c>
      <c r="B86" s="1" t="s">
        <v>737</v>
      </c>
      <c r="C86" s="1" t="s">
        <v>26</v>
      </c>
      <c r="D86" s="1" t="s">
        <v>675</v>
      </c>
      <c r="F86" s="1" t="s">
        <v>738</v>
      </c>
      <c r="G86" s="1"/>
      <c r="I86" s="1" t="s">
        <v>739</v>
      </c>
      <c r="J86" s="1" t="s">
        <v>740</v>
      </c>
      <c r="K86" s="1" t="s">
        <v>741</v>
      </c>
      <c r="L86" s="1" t="s">
        <v>742</v>
      </c>
      <c r="M86" s="1" t="s">
        <v>743</v>
      </c>
      <c r="N86" s="1" t="s">
        <v>744</v>
      </c>
      <c r="O86" s="1" t="s">
        <v>745</v>
      </c>
    </row>
    <row r="87" s="1" customFormat="1" spans="1:15">
      <c r="A87" s="1" t="s">
        <v>15</v>
      </c>
      <c r="B87" s="1" t="s">
        <v>746</v>
      </c>
      <c r="C87" s="1" t="s">
        <v>17</v>
      </c>
      <c r="F87" s="1" t="s">
        <v>747</v>
      </c>
      <c r="G87" s="1" t="e">
        <f>-le</f>
        <v>#NAME?</v>
      </c>
      <c r="I87" s="1" t="s">
        <v>748</v>
      </c>
      <c r="J87" s="1" t="s">
        <v>749</v>
      </c>
      <c r="K87" s="1" t="s">
        <v>750</v>
      </c>
      <c r="L87" s="1" t="s">
        <v>751</v>
      </c>
      <c r="M87" s="1" t="s">
        <v>752</v>
      </c>
      <c r="N87" s="1" t="s">
        <v>753</v>
      </c>
      <c r="O87" s="1" t="s">
        <v>754</v>
      </c>
    </row>
    <row r="88" s="1" customFormat="1" spans="1:15">
      <c r="A88" s="1" t="s">
        <v>15</v>
      </c>
      <c r="B88" s="1" t="s">
        <v>755</v>
      </c>
      <c r="C88" s="1" t="s">
        <v>26</v>
      </c>
      <c r="F88" s="1" t="s">
        <v>747</v>
      </c>
      <c r="G88" s="1" t="e">
        <f>-ery</f>
        <v>#NAME?</v>
      </c>
      <c r="I88" s="1" t="s">
        <v>756</v>
      </c>
      <c r="J88" s="1" t="s">
        <v>757</v>
      </c>
      <c r="K88" s="1" t="s">
        <v>758</v>
      </c>
      <c r="L88" s="1" t="s">
        <v>759</v>
      </c>
      <c r="M88" s="1" t="s">
        <v>760</v>
      </c>
      <c r="N88" s="1" t="s">
        <v>761</v>
      </c>
      <c r="O88" s="1" t="s">
        <v>762</v>
      </c>
    </row>
    <row r="89" s="1" customFormat="1" spans="1:15">
      <c r="A89" s="1" t="s">
        <v>15</v>
      </c>
      <c r="B89" s="1" t="s">
        <v>763</v>
      </c>
      <c r="C89" s="1" t="s">
        <v>17</v>
      </c>
      <c r="D89" s="1" t="s">
        <v>764</v>
      </c>
      <c r="F89" s="1" t="s">
        <v>747</v>
      </c>
      <c r="G89" s="1"/>
      <c r="I89" s="1" t="s">
        <v>765</v>
      </c>
      <c r="J89" s="1" t="s">
        <v>766</v>
      </c>
      <c r="K89" s="1" t="s">
        <v>767</v>
      </c>
      <c r="L89" s="1" t="s">
        <v>768</v>
      </c>
      <c r="M89" s="1" t="s">
        <v>769</v>
      </c>
      <c r="N89" s="1" t="s">
        <v>770</v>
      </c>
      <c r="O89" s="1" t="s">
        <v>771</v>
      </c>
    </row>
    <row r="90" s="1" customFormat="1" spans="1:15">
      <c r="A90" s="1" t="s">
        <v>15</v>
      </c>
      <c r="B90" s="1" t="s">
        <v>772</v>
      </c>
      <c r="C90" s="1" t="s">
        <v>17</v>
      </c>
      <c r="D90" s="1" t="s">
        <v>79</v>
      </c>
      <c r="F90" s="1" t="s">
        <v>747</v>
      </c>
      <c r="G90" s="1"/>
      <c r="I90" s="1" t="s">
        <v>773</v>
      </c>
      <c r="J90" s="1" t="s">
        <v>774</v>
      </c>
      <c r="K90" s="1" t="s">
        <v>775</v>
      </c>
      <c r="L90" s="1" t="s">
        <v>776</v>
      </c>
      <c r="M90" s="1" t="s">
        <v>777</v>
      </c>
      <c r="N90" s="1" t="s">
        <v>778</v>
      </c>
      <c r="O90" s="1" t="s">
        <v>779</v>
      </c>
    </row>
    <row r="91" s="1" customFormat="1" spans="1:15">
      <c r="A91" s="1" t="s">
        <v>15</v>
      </c>
      <c r="B91" s="1" t="s">
        <v>780</v>
      </c>
      <c r="C91" s="1" t="s">
        <v>17</v>
      </c>
      <c r="D91" s="1" t="s">
        <v>781</v>
      </c>
      <c r="F91" s="1" t="s">
        <v>747</v>
      </c>
      <c r="G91" s="1"/>
      <c r="I91" s="1" t="s">
        <v>782</v>
      </c>
      <c r="J91" s="1" t="s">
        <v>783</v>
      </c>
      <c r="K91" s="1" t="s">
        <v>784</v>
      </c>
      <c r="L91" s="1" t="s">
        <v>785</v>
      </c>
      <c r="M91" s="1" t="s">
        <v>786</v>
      </c>
      <c r="N91" s="1" t="s">
        <v>787</v>
      </c>
      <c r="O91" s="1" t="s">
        <v>788</v>
      </c>
    </row>
    <row r="92" s="1" customFormat="1" spans="1:15">
      <c r="A92" s="1" t="s">
        <v>15</v>
      </c>
      <c r="B92" s="1" t="s">
        <v>789</v>
      </c>
      <c r="C92" s="1" t="s">
        <v>62</v>
      </c>
      <c r="D92" s="1" t="s">
        <v>540</v>
      </c>
      <c r="F92" s="1" t="s">
        <v>747</v>
      </c>
      <c r="G92" s="1"/>
      <c r="H92" s="1"/>
      <c r="I92" s="1" t="s">
        <v>790</v>
      </c>
      <c r="J92" s="1" t="s">
        <v>791</v>
      </c>
      <c r="K92" s="1" t="s">
        <v>792</v>
      </c>
      <c r="L92" s="1" t="s">
        <v>793</v>
      </c>
      <c r="M92" s="1" t="s">
        <v>794</v>
      </c>
      <c r="N92" s="1" t="s">
        <v>795</v>
      </c>
      <c r="O92" s="1" t="s">
        <v>796</v>
      </c>
    </row>
    <row r="93" s="1" customFormat="1" spans="1:15">
      <c r="A93" s="1" t="s">
        <v>15</v>
      </c>
      <c r="B93" s="1" t="s">
        <v>797</v>
      </c>
      <c r="C93" s="1" t="s">
        <v>325</v>
      </c>
      <c r="D93" s="1"/>
      <c r="F93" s="1" t="s">
        <v>747</v>
      </c>
      <c r="G93" s="1" t="e">
        <f>-er</f>
        <v>#NAME?</v>
      </c>
      <c r="I93" s="1" t="s">
        <v>798</v>
      </c>
      <c r="J93" s="1" t="s">
        <v>799</v>
      </c>
      <c r="K93" s="1" t="s">
        <v>800</v>
      </c>
      <c r="L93" s="1" t="s">
        <v>801</v>
      </c>
      <c r="M93" s="1" t="s">
        <v>802</v>
      </c>
      <c r="N93" s="1" t="s">
        <v>803</v>
      </c>
      <c r="O93" s="1" t="s">
        <v>804</v>
      </c>
    </row>
    <row r="94" s="1" customFormat="1" spans="1:15">
      <c r="A94" s="1" t="s">
        <v>15</v>
      </c>
      <c r="B94" s="1" t="s">
        <v>805</v>
      </c>
      <c r="C94" s="1" t="s">
        <v>26</v>
      </c>
      <c r="D94" s="1"/>
      <c r="F94" s="1" t="s">
        <v>747</v>
      </c>
      <c r="G94" s="1" t="e">
        <f>-alion</f>
        <v>#NAME?</v>
      </c>
      <c r="I94" s="1" t="s">
        <v>806</v>
      </c>
      <c r="J94" s="1" t="s">
        <v>807</v>
      </c>
      <c r="K94" s="1" t="s">
        <v>808</v>
      </c>
      <c r="L94" s="1" t="s">
        <v>809</v>
      </c>
      <c r="M94" s="1" t="s">
        <v>810</v>
      </c>
      <c r="N94" s="1" t="s">
        <v>811</v>
      </c>
      <c r="O94" s="1" t="s">
        <v>812</v>
      </c>
    </row>
    <row r="95" s="1" customFormat="1" spans="1:15">
      <c r="A95" s="1" t="s">
        <v>15</v>
      </c>
      <c r="B95" s="1" t="s">
        <v>813</v>
      </c>
      <c r="C95" s="1" t="s">
        <v>466</v>
      </c>
      <c r="D95" s="1" t="s">
        <v>764</v>
      </c>
      <c r="F95" s="1" t="s">
        <v>747</v>
      </c>
      <c r="G95" s="1" t="e">
        <f>-ant</f>
        <v>#NAME?</v>
      </c>
      <c r="I95" s="1" t="s">
        <v>814</v>
      </c>
      <c r="J95" s="1" t="s">
        <v>815</v>
      </c>
      <c r="K95" s="1" t="s">
        <v>816</v>
      </c>
      <c r="L95" s="1" t="s">
        <v>817</v>
      </c>
      <c r="M95" s="1" t="s">
        <v>818</v>
      </c>
      <c r="N95" s="1" t="s">
        <v>819</v>
      </c>
      <c r="O95" s="1" t="s">
        <v>820</v>
      </c>
    </row>
    <row r="96" s="1" customFormat="1" spans="1:15">
      <c r="A96" s="1" t="s">
        <v>15</v>
      </c>
      <c r="B96" s="1" t="s">
        <v>821</v>
      </c>
      <c r="C96" s="1" t="s">
        <v>198</v>
      </c>
      <c r="D96" s="1" t="s">
        <v>764</v>
      </c>
      <c r="F96" s="1" t="s">
        <v>747</v>
      </c>
      <c r="G96" s="1" t="e">
        <f>-ive</f>
        <v>#NAME?</v>
      </c>
      <c r="I96" s="1" t="s">
        <v>822</v>
      </c>
      <c r="J96" s="1" t="s">
        <v>823</v>
      </c>
      <c r="K96" s="1" t="s">
        <v>824</v>
      </c>
      <c r="L96" s="1" t="s">
        <v>825</v>
      </c>
      <c r="M96" s="1" t="s">
        <v>826</v>
      </c>
      <c r="N96" s="1" t="s">
        <v>827</v>
      </c>
      <c r="O96" s="1" t="s">
        <v>828</v>
      </c>
    </row>
    <row r="97" s="1" customFormat="1" spans="1:15">
      <c r="A97" s="1" t="s">
        <v>15</v>
      </c>
      <c r="B97" s="1" t="s">
        <v>829</v>
      </c>
      <c r="C97" s="1" t="s">
        <v>26</v>
      </c>
      <c r="D97" s="1" t="s">
        <v>781</v>
      </c>
      <c r="F97" s="1" t="s">
        <v>830</v>
      </c>
      <c r="G97" s="1"/>
      <c r="I97" s="1" t="s">
        <v>831</v>
      </c>
      <c r="J97" s="1" t="s">
        <v>832</v>
      </c>
      <c r="K97" s="1" t="s">
        <v>833</v>
      </c>
      <c r="L97" s="1" t="s">
        <v>834</v>
      </c>
      <c r="M97" s="1" t="s">
        <v>835</v>
      </c>
      <c r="N97" s="1" t="s">
        <v>836</v>
      </c>
      <c r="O97" s="1" t="s">
        <v>837</v>
      </c>
    </row>
    <row r="98" s="1" customFormat="1" spans="1:15">
      <c r="A98" s="1" t="s">
        <v>15</v>
      </c>
      <c r="B98" s="1" t="s">
        <v>838</v>
      </c>
      <c r="C98" s="1" t="s">
        <v>26</v>
      </c>
      <c r="D98" s="1" t="s">
        <v>781</v>
      </c>
      <c r="F98" s="1" t="s">
        <v>839</v>
      </c>
      <c r="G98" s="1" t="e">
        <f>-ion</f>
        <v>#NAME?</v>
      </c>
      <c r="I98" s="1" t="s">
        <v>840</v>
      </c>
      <c r="J98" s="1" t="s">
        <v>841</v>
      </c>
      <c r="K98" s="1" t="s">
        <v>842</v>
      </c>
      <c r="L98" s="1" t="s">
        <v>843</v>
      </c>
      <c r="M98" s="1" t="s">
        <v>844</v>
      </c>
      <c r="N98" s="1" t="s">
        <v>845</v>
      </c>
      <c r="O98" s="1" t="s">
        <v>846</v>
      </c>
    </row>
    <row r="99" s="1" customFormat="1" spans="1:15">
      <c r="A99" s="1" t="s">
        <v>15</v>
      </c>
      <c r="B99" s="1" t="s">
        <v>847</v>
      </c>
      <c r="C99" s="1" t="s">
        <v>198</v>
      </c>
      <c r="D99" s="1" t="s">
        <v>781</v>
      </c>
      <c r="F99" s="1" t="s">
        <v>839</v>
      </c>
      <c r="G99" s="1" t="s">
        <v>848</v>
      </c>
      <c r="H99" s="1" t="e">
        <f>-ous</f>
        <v>#NAME?</v>
      </c>
      <c r="I99" s="1" t="s">
        <v>849</v>
      </c>
      <c r="J99" s="1" t="s">
        <v>850</v>
      </c>
      <c r="K99" s="1" t="s">
        <v>851</v>
      </c>
      <c r="L99" s="1" t="s">
        <v>852</v>
      </c>
      <c r="M99" s="1" t="s">
        <v>853</v>
      </c>
      <c r="N99" s="1" t="s">
        <v>854</v>
      </c>
      <c r="O99" s="1" t="s">
        <v>855</v>
      </c>
    </row>
    <row r="100" s="1" customFormat="1" spans="1:15">
      <c r="A100" s="1" t="s">
        <v>15</v>
      </c>
      <c r="B100" s="1" t="s">
        <v>856</v>
      </c>
      <c r="C100" s="1" t="s">
        <v>198</v>
      </c>
      <c r="D100" s="1"/>
      <c r="F100" s="1" t="s">
        <v>857</v>
      </c>
      <c r="G100" s="1" t="s">
        <v>858</v>
      </c>
      <c r="H100" s="1" t="e">
        <f>-ent</f>
        <v>#NAME?</v>
      </c>
      <c r="I100" s="1" t="s">
        <v>859</v>
      </c>
      <c r="J100" s="1" t="s">
        <v>860</v>
      </c>
      <c r="K100" s="1" t="s">
        <v>861</v>
      </c>
      <c r="L100" s="1" t="s">
        <v>862</v>
      </c>
      <c r="M100" s="1" t="s">
        <v>863</v>
      </c>
      <c r="N100" s="1" t="s">
        <v>864</v>
      </c>
      <c r="O100" s="1" t="s">
        <v>865</v>
      </c>
    </row>
    <row r="101" s="1" customFormat="1" spans="1:15">
      <c r="A101" s="1" t="s">
        <v>15</v>
      </c>
      <c r="B101" s="1" t="s">
        <v>866</v>
      </c>
      <c r="C101" s="1" t="s">
        <v>198</v>
      </c>
      <c r="D101" s="1"/>
      <c r="F101" s="1" t="s">
        <v>839</v>
      </c>
      <c r="G101" s="1" t="s">
        <v>36</v>
      </c>
      <c r="H101" s="1" t="e">
        <f>-ose</f>
        <v>#NAME?</v>
      </c>
      <c r="I101" s="1" t="s">
        <v>867</v>
      </c>
      <c r="J101" s="1" t="s">
        <v>868</v>
      </c>
      <c r="K101" s="1" t="s">
        <v>869</v>
      </c>
      <c r="L101" s="1" t="s">
        <v>870</v>
      </c>
      <c r="M101" s="1" t="s">
        <v>871</v>
      </c>
      <c r="N101" s="1" t="s">
        <v>872</v>
      </c>
      <c r="O101" s="1" t="s">
        <v>873</v>
      </c>
    </row>
    <row r="102" s="1" customFormat="1" spans="1:15">
      <c r="A102" s="1" t="s">
        <v>15</v>
      </c>
      <c r="B102" s="1" t="s">
        <v>874</v>
      </c>
      <c r="C102" s="1" t="s">
        <v>198</v>
      </c>
      <c r="D102" s="1" t="s">
        <v>875</v>
      </c>
      <c r="F102" s="1" t="s">
        <v>839</v>
      </c>
      <c r="G102" s="1" t="e">
        <f>-um</f>
        <v>#NAME?</v>
      </c>
      <c r="I102" s="1" t="s">
        <v>876</v>
      </c>
      <c r="J102" s="1" t="s">
        <v>877</v>
      </c>
      <c r="K102" s="1" t="s">
        <v>878</v>
      </c>
      <c r="L102" s="1" t="s">
        <v>879</v>
      </c>
      <c r="M102" s="1" t="s">
        <v>880</v>
      </c>
      <c r="N102" s="1" t="s">
        <v>881</v>
      </c>
      <c r="O102" s="1" t="s">
        <v>882</v>
      </c>
    </row>
    <row r="103" s="1" customFormat="1" spans="1:15">
      <c r="A103" s="1" t="s">
        <v>15</v>
      </c>
      <c r="B103" s="1" t="s">
        <v>883</v>
      </c>
      <c r="C103" s="1" t="s">
        <v>198</v>
      </c>
      <c r="D103" s="1" t="s">
        <v>884</v>
      </c>
      <c r="F103" s="1" t="s">
        <v>839</v>
      </c>
      <c r="G103" s="1" t="e">
        <f>-um</f>
        <v>#NAME?</v>
      </c>
      <c r="I103" s="1" t="s">
        <v>885</v>
      </c>
      <c r="J103" s="1" t="s">
        <v>886</v>
      </c>
      <c r="K103" s="1" t="s">
        <v>887</v>
      </c>
      <c r="L103" s="1" t="s">
        <v>888</v>
      </c>
      <c r="M103" s="1" t="s">
        <v>889</v>
      </c>
      <c r="N103" s="1" t="s">
        <v>890</v>
      </c>
      <c r="O103" s="1" t="s">
        <v>891</v>
      </c>
    </row>
    <row r="104" s="1" customFormat="1" spans="1:15">
      <c r="A104" s="1" t="s">
        <v>15</v>
      </c>
      <c r="B104" s="1" t="s">
        <v>892</v>
      </c>
      <c r="C104" s="1" t="s">
        <v>26</v>
      </c>
      <c r="D104" s="1"/>
      <c r="F104" s="1" t="s">
        <v>857</v>
      </c>
      <c r="G104" s="1" t="s">
        <v>858</v>
      </c>
      <c r="H104" s="1" t="e">
        <f>-ence</f>
        <v>#NAME?</v>
      </c>
      <c r="I104" s="1" t="s">
        <v>893</v>
      </c>
      <c r="J104" s="1" t="s">
        <v>894</v>
      </c>
      <c r="K104" s="1" t="s">
        <v>895</v>
      </c>
      <c r="L104" s="1" t="s">
        <v>896</v>
      </c>
      <c r="M104" s="1" t="s">
        <v>897</v>
      </c>
      <c r="N104" s="1" t="s">
        <v>898</v>
      </c>
      <c r="O104" s="1" t="s">
        <v>899</v>
      </c>
    </row>
    <row r="105" s="1" customFormat="1" spans="1:15">
      <c r="A105" s="1" t="s">
        <v>15</v>
      </c>
      <c r="B105" s="1" t="s">
        <v>900</v>
      </c>
      <c r="C105" s="1" t="s">
        <v>26</v>
      </c>
      <c r="D105" s="1"/>
      <c r="F105" s="1" t="s">
        <v>901</v>
      </c>
      <c r="G105" s="1" t="e">
        <f>-e</f>
        <v>#NAME?</v>
      </c>
      <c r="I105" s="1" t="s">
        <v>902</v>
      </c>
      <c r="J105" s="1" t="s">
        <v>903</v>
      </c>
      <c r="K105" s="1" t="s">
        <v>904</v>
      </c>
      <c r="L105" s="1" t="s">
        <v>905</v>
      </c>
      <c r="M105" s="1" t="s">
        <v>906</v>
      </c>
      <c r="N105" s="1" t="s">
        <v>907</v>
      </c>
      <c r="O105" s="1" t="s">
        <v>908</v>
      </c>
    </row>
    <row r="106" s="1" customFormat="1" spans="1:15">
      <c r="A106" s="1" t="s">
        <v>15</v>
      </c>
      <c r="B106" s="1" t="s">
        <v>909</v>
      </c>
      <c r="C106" s="1" t="s">
        <v>26</v>
      </c>
      <c r="D106" s="1"/>
      <c r="F106" s="1" t="s">
        <v>910</v>
      </c>
      <c r="G106" s="1" t="e">
        <f>-graph</f>
        <v>#NAME?</v>
      </c>
      <c r="H106" s="1" t="e">
        <f>-y</f>
        <v>#NAME?</v>
      </c>
      <c r="I106" s="1" t="s">
        <v>911</v>
      </c>
      <c r="J106" s="1" t="s">
        <v>912</v>
      </c>
      <c r="K106" s="1" t="s">
        <v>913</v>
      </c>
      <c r="L106" s="1" t="s">
        <v>914</v>
      </c>
      <c r="M106" s="1" t="s">
        <v>915</v>
      </c>
      <c r="N106" s="1" t="s">
        <v>916</v>
      </c>
      <c r="O106" s="1" t="s">
        <v>917</v>
      </c>
    </row>
    <row r="107" s="1" customFormat="1" spans="1:15">
      <c r="A107" s="1" t="s">
        <v>15</v>
      </c>
      <c r="B107" s="1" t="s">
        <v>918</v>
      </c>
      <c r="C107" s="1" t="s">
        <v>26</v>
      </c>
      <c r="D107" s="1"/>
      <c r="F107" s="1" t="s">
        <v>910</v>
      </c>
      <c r="G107" s="1" t="e">
        <f>-phil</f>
        <v>#NAME?</v>
      </c>
      <c r="H107" s="1" t="e">
        <f>-e</f>
        <v>#NAME?</v>
      </c>
      <c r="I107" s="1" t="s">
        <v>919</v>
      </c>
      <c r="J107" s="1" t="s">
        <v>920</v>
      </c>
      <c r="K107" s="1" t="s">
        <v>921</v>
      </c>
      <c r="L107" s="1" t="s">
        <v>922</v>
      </c>
      <c r="M107" s="1" t="s">
        <v>923</v>
      </c>
      <c r="N107" s="1" t="s">
        <v>924</v>
      </c>
      <c r="O107" s="1" t="s">
        <v>925</v>
      </c>
    </row>
    <row r="108" s="1" customFormat="1" spans="1:15">
      <c r="A108" s="1" t="s">
        <v>15</v>
      </c>
      <c r="B108" s="1" t="s">
        <v>926</v>
      </c>
      <c r="C108" s="1" t="s">
        <v>26</v>
      </c>
      <c r="D108" s="1"/>
      <c r="F108" s="1" t="s">
        <v>910</v>
      </c>
      <c r="G108" s="1" t="e">
        <f>-mania</f>
        <v>#NAME?</v>
      </c>
      <c r="I108" s="1" t="s">
        <v>927</v>
      </c>
      <c r="J108" s="1" t="s">
        <v>928</v>
      </c>
      <c r="K108" s="1" t="s">
        <v>929</v>
      </c>
      <c r="L108" s="1" t="s">
        <v>930</v>
      </c>
      <c r="M108" s="1" t="s">
        <v>931</v>
      </c>
      <c r="N108" s="1" t="s">
        <v>932</v>
      </c>
      <c r="O108" s="1" t="s">
        <v>933</v>
      </c>
    </row>
    <row r="109" s="1" customFormat="1" spans="1:15">
      <c r="A109" s="1" t="s">
        <v>15</v>
      </c>
      <c r="B109" s="1" t="s">
        <v>934</v>
      </c>
      <c r="C109" s="1" t="s">
        <v>26</v>
      </c>
      <c r="D109" s="1"/>
      <c r="F109" s="1" t="s">
        <v>910</v>
      </c>
      <c r="G109" s="1" t="e">
        <f>-logy</f>
        <v>#NAME?</v>
      </c>
      <c r="I109" s="1" t="s">
        <v>935</v>
      </c>
      <c r="J109" s="1" t="s">
        <v>936</v>
      </c>
      <c r="K109" s="1" t="s">
        <v>937</v>
      </c>
      <c r="L109" s="1" t="s">
        <v>938</v>
      </c>
      <c r="M109" s="1" t="s">
        <v>939</v>
      </c>
      <c r="N109" s="1" t="s">
        <v>940</v>
      </c>
      <c r="O109" s="1" t="s">
        <v>941</v>
      </c>
    </row>
    <row r="110" s="1" customFormat="1" spans="1:15">
      <c r="A110" s="1" t="s">
        <v>15</v>
      </c>
      <c r="B110" s="1" t="s">
        <v>942</v>
      </c>
      <c r="C110" s="1" t="s">
        <v>26</v>
      </c>
      <c r="D110" s="1"/>
      <c r="E110" s="1"/>
      <c r="F110" s="1" t="s">
        <v>910</v>
      </c>
      <c r="G110" s="1" t="e">
        <f>-pole</f>
        <v>#NAME?</v>
      </c>
      <c r="I110" s="1" t="s">
        <v>943</v>
      </c>
      <c r="J110" s="1" t="s">
        <v>944</v>
      </c>
      <c r="K110" s="1" t="s">
        <v>945</v>
      </c>
      <c r="L110" s="1" t="s">
        <v>946</v>
      </c>
      <c r="M110" s="1" t="s">
        <v>947</v>
      </c>
      <c r="N110" s="1" t="s">
        <v>948</v>
      </c>
      <c r="O110" s="1" t="s">
        <v>949</v>
      </c>
    </row>
    <row r="111" s="1" customFormat="1" spans="1:15">
      <c r="A111" s="1" t="s">
        <v>15</v>
      </c>
      <c r="B111" s="1" t="s">
        <v>950</v>
      </c>
      <c r="C111" s="1" t="s">
        <v>26</v>
      </c>
      <c r="F111" s="1" t="s">
        <v>910</v>
      </c>
      <c r="G111" s="1" t="e">
        <f>-therapy</f>
        <v>#NAME?</v>
      </c>
      <c r="I111" s="1" t="s">
        <v>951</v>
      </c>
      <c r="J111" s="1" t="s">
        <v>952</v>
      </c>
      <c r="K111" s="1" t="s">
        <v>953</v>
      </c>
      <c r="L111" s="1" t="s">
        <v>954</v>
      </c>
      <c r="M111" s="1" t="s">
        <v>955</v>
      </c>
      <c r="N111" s="1" t="s">
        <v>956</v>
      </c>
      <c r="O111" s="1" t="s">
        <v>957</v>
      </c>
    </row>
    <row r="112" s="1" customFormat="1" spans="1:15">
      <c r="A112" s="1" t="s">
        <v>15</v>
      </c>
      <c r="B112" s="1" t="s">
        <v>958</v>
      </c>
      <c r="C112" s="1" t="s">
        <v>26</v>
      </c>
      <c r="D112" s="1"/>
      <c r="F112" s="1" t="s">
        <v>910</v>
      </c>
      <c r="G112" s="1" t="e">
        <f>-phobia</f>
        <v>#NAME?</v>
      </c>
      <c r="I112" s="1" t="s">
        <v>959</v>
      </c>
      <c r="J112" s="1" t="s">
        <v>960</v>
      </c>
      <c r="K112" s="1" t="s">
        <v>961</v>
      </c>
      <c r="L112" s="1" t="s">
        <v>962</v>
      </c>
      <c r="M112" s="1" t="s">
        <v>963</v>
      </c>
      <c r="N112" s="1" t="s">
        <v>964</v>
      </c>
      <c r="O112" s="1" t="s">
        <v>965</v>
      </c>
    </row>
    <row r="113" s="1" customFormat="1" spans="1:15">
      <c r="A113" s="1" t="s">
        <v>15</v>
      </c>
      <c r="B113" s="1" t="s">
        <v>966</v>
      </c>
      <c r="C113" s="1" t="s">
        <v>198</v>
      </c>
      <c r="D113" s="1"/>
      <c r="F113" s="1" t="s">
        <v>910</v>
      </c>
      <c r="G113" s="1" t="e">
        <f>-graph</f>
        <v>#NAME?</v>
      </c>
      <c r="H113" s="1" t="e">
        <f>-ic</f>
        <v>#NAME?</v>
      </c>
      <c r="I113" s="1" t="s">
        <v>967</v>
      </c>
      <c r="J113" s="1" t="s">
        <v>968</v>
      </c>
      <c r="K113" s="1" t="s">
        <v>969</v>
      </c>
      <c r="L113" s="1" t="s">
        <v>970</v>
      </c>
      <c r="M113" s="1" t="s">
        <v>971</v>
      </c>
      <c r="N113" s="1" t="s">
        <v>972</v>
      </c>
      <c r="O113" s="1" t="s">
        <v>973</v>
      </c>
    </row>
    <row r="114" s="1" customFormat="1" spans="1:15">
      <c r="A114" s="1" t="s">
        <v>15</v>
      </c>
      <c r="B114" s="1" t="s">
        <v>974</v>
      </c>
      <c r="C114" s="1" t="s">
        <v>26</v>
      </c>
      <c r="F114" s="1" t="s">
        <v>910</v>
      </c>
      <c r="G114" s="1" t="e">
        <f>-graph</f>
        <v>#NAME?</v>
      </c>
      <c r="H114" s="1" t="e">
        <f>-er</f>
        <v>#NAME?</v>
      </c>
      <c r="I114" s="1" t="s">
        <v>975</v>
      </c>
      <c r="J114" s="1" t="s">
        <v>976</v>
      </c>
      <c r="K114" s="1" t="s">
        <v>977</v>
      </c>
      <c r="L114" s="1" t="s">
        <v>978</v>
      </c>
      <c r="M114" s="1" t="s">
        <v>979</v>
      </c>
      <c r="N114" s="1" t="s">
        <v>980</v>
      </c>
      <c r="O114" s="1" t="s">
        <v>981</v>
      </c>
    </row>
    <row r="115" s="1" customFormat="1" spans="1:15">
      <c r="A115" s="1" t="s">
        <v>15</v>
      </c>
      <c r="B115" s="1" t="s">
        <v>982</v>
      </c>
      <c r="C115" s="1" t="s">
        <v>26</v>
      </c>
      <c r="F115" s="1" t="s">
        <v>983</v>
      </c>
      <c r="G115" s="1" t="e">
        <f>-logy</f>
        <v>#NAME?</v>
      </c>
      <c r="I115" s="1" t="s">
        <v>984</v>
      </c>
      <c r="J115" s="1" t="s">
        <v>985</v>
      </c>
      <c r="K115" s="1" t="s">
        <v>986</v>
      </c>
      <c r="L115" s="1" t="s">
        <v>987</v>
      </c>
      <c r="M115" s="1" t="s">
        <v>988</v>
      </c>
      <c r="N115" s="1" t="s">
        <v>989</v>
      </c>
      <c r="O115" s="1" t="s">
        <v>990</v>
      </c>
    </row>
    <row r="116" s="1" customFormat="1" spans="1:15">
      <c r="A116" s="1" t="s">
        <v>15</v>
      </c>
      <c r="B116" s="1" t="s">
        <v>991</v>
      </c>
      <c r="C116" s="1" t="s">
        <v>26</v>
      </c>
      <c r="D116" s="1"/>
      <c r="F116" s="1" t="s">
        <v>983</v>
      </c>
      <c r="G116" s="1" t="e">
        <f>-graphy</f>
        <v>#NAME?</v>
      </c>
      <c r="I116" s="1" t="s">
        <v>992</v>
      </c>
      <c r="J116" s="1" t="s">
        <v>993</v>
      </c>
      <c r="K116" s="1" t="s">
        <v>994</v>
      </c>
      <c r="L116" s="1" t="s">
        <v>995</v>
      </c>
      <c r="M116" s="1" t="s">
        <v>996</v>
      </c>
      <c r="N116" s="1" t="s">
        <v>997</v>
      </c>
      <c r="O116" s="1" t="s">
        <v>998</v>
      </c>
    </row>
    <row r="117" s="1" customFormat="1" spans="1:15">
      <c r="A117" s="1" t="s">
        <v>15</v>
      </c>
      <c r="B117" s="1" t="s">
        <v>999</v>
      </c>
      <c r="C117" s="1" t="s">
        <v>466</v>
      </c>
      <c r="D117" s="1" t="s">
        <v>1000</v>
      </c>
      <c r="F117" s="1" t="s">
        <v>983</v>
      </c>
      <c r="G117" s="1" t="e">
        <f>-tic</f>
        <v>#NAME?</v>
      </c>
      <c r="I117" s="1" t="s">
        <v>1001</v>
      </c>
      <c r="J117" s="1" t="s">
        <v>1002</v>
      </c>
      <c r="K117" s="1" t="s">
        <v>1003</v>
      </c>
      <c r="L117" s="1" t="s">
        <v>1004</v>
      </c>
      <c r="M117" s="1" t="s">
        <v>1005</v>
      </c>
      <c r="N117" s="1" t="s">
        <v>1006</v>
      </c>
      <c r="O117" s="1" t="s">
        <v>1007</v>
      </c>
    </row>
    <row r="118" s="1" customFormat="1" spans="1:15">
      <c r="A118" s="1" t="s">
        <v>15</v>
      </c>
      <c r="B118" s="1" t="s">
        <v>1008</v>
      </c>
      <c r="C118" s="1" t="s">
        <v>26</v>
      </c>
      <c r="D118" s="1" t="s">
        <v>1009</v>
      </c>
      <c r="F118" s="1" t="s">
        <v>983</v>
      </c>
      <c r="G118" s="1" t="e">
        <f>-graphy</f>
        <v>#NAME?</v>
      </c>
      <c r="I118" s="1" t="s">
        <v>1010</v>
      </c>
      <c r="J118" s="1" t="s">
        <v>1011</v>
      </c>
      <c r="K118" s="1" t="s">
        <v>1012</v>
      </c>
      <c r="L118" s="1" t="s">
        <v>1013</v>
      </c>
      <c r="M118" s="1" t="s">
        <v>1014</v>
      </c>
      <c r="N118" s="1" t="s">
        <v>1015</v>
      </c>
      <c r="O118" s="1" t="s">
        <v>1016</v>
      </c>
    </row>
    <row r="119" s="1" customFormat="1" spans="1:15">
      <c r="A119" s="1" t="s">
        <v>15</v>
      </c>
      <c r="B119" s="1" t="s">
        <v>1017</v>
      </c>
      <c r="C119" s="1" t="s">
        <v>26</v>
      </c>
      <c r="F119" s="1" t="s">
        <v>983</v>
      </c>
      <c r="G119" s="1" t="s">
        <v>1018</v>
      </c>
      <c r="H119" s="1"/>
      <c r="I119" s="1" t="s">
        <v>1019</v>
      </c>
      <c r="J119" s="1" t="s">
        <v>1020</v>
      </c>
      <c r="K119" s="1" t="s">
        <v>1021</v>
      </c>
      <c r="L119" s="1" t="s">
        <v>1022</v>
      </c>
      <c r="M119" s="1" t="s">
        <v>1023</v>
      </c>
      <c r="N119" s="1" t="s">
        <v>1024</v>
      </c>
      <c r="O119" s="1" t="s">
        <v>1025</v>
      </c>
    </row>
    <row r="120" s="1" customFormat="1" spans="1:15">
      <c r="A120" s="1" t="s">
        <v>15</v>
      </c>
      <c r="B120" s="1" t="s">
        <v>1026</v>
      </c>
      <c r="C120" s="1" t="s">
        <v>26</v>
      </c>
      <c r="D120" s="1"/>
      <c r="F120" s="1" t="s">
        <v>983</v>
      </c>
      <c r="G120" s="1" t="s">
        <v>1027</v>
      </c>
      <c r="H120" s="1" t="e">
        <f>-ity</f>
        <v>#NAME?</v>
      </c>
      <c r="I120" s="1" t="s">
        <v>1028</v>
      </c>
      <c r="J120" s="1" t="s">
        <v>1029</v>
      </c>
      <c r="K120" s="1" t="s">
        <v>1030</v>
      </c>
      <c r="L120" s="1" t="s">
        <v>1031</v>
      </c>
      <c r="M120" s="1" t="s">
        <v>1032</v>
      </c>
      <c r="N120" s="1" t="s">
        <v>1033</v>
      </c>
      <c r="O120" s="1" t="s">
        <v>1034</v>
      </c>
    </row>
    <row r="121" s="1" customFormat="1" spans="1:15">
      <c r="A121" s="1" t="s">
        <v>15</v>
      </c>
      <c r="B121" s="1" t="s">
        <v>1035</v>
      </c>
      <c r="C121" s="1" t="s">
        <v>198</v>
      </c>
      <c r="D121" s="1"/>
      <c r="F121" s="1" t="s">
        <v>983</v>
      </c>
      <c r="G121" s="1" t="e">
        <f>-tic</f>
        <v>#NAME?</v>
      </c>
      <c r="I121" s="1" t="s">
        <v>1036</v>
      </c>
      <c r="J121" s="1" t="s">
        <v>1037</v>
      </c>
      <c r="K121" s="1" t="s">
        <v>1038</v>
      </c>
      <c r="L121" s="1" t="s">
        <v>1039</v>
      </c>
      <c r="M121" s="1" t="s">
        <v>1040</v>
      </c>
      <c r="N121" s="1" t="s">
        <v>1041</v>
      </c>
      <c r="O121" s="1" t="s">
        <v>1042</v>
      </c>
    </row>
    <row r="122" s="1" customFormat="1" spans="1:15">
      <c r="A122" s="1" t="s">
        <v>15</v>
      </c>
      <c r="B122" s="1" t="s">
        <v>1043</v>
      </c>
      <c r="C122" s="1" t="s">
        <v>26</v>
      </c>
      <c r="D122" s="1"/>
      <c r="F122" s="1" t="s">
        <v>983</v>
      </c>
      <c r="G122" s="1" t="s">
        <v>1044</v>
      </c>
      <c r="I122" s="1" t="s">
        <v>1045</v>
      </c>
      <c r="J122" s="1" t="s">
        <v>1046</v>
      </c>
      <c r="K122" s="1" t="s">
        <v>1047</v>
      </c>
      <c r="L122" s="1" t="s">
        <v>1048</v>
      </c>
      <c r="M122" s="1" t="s">
        <v>1049</v>
      </c>
      <c r="N122" s="1" t="s">
        <v>1050</v>
      </c>
      <c r="O122" s="1" t="s">
        <v>1051</v>
      </c>
    </row>
    <row r="123" s="1" customFormat="1" spans="1:15">
      <c r="A123" s="1" t="s">
        <v>15</v>
      </c>
      <c r="B123" s="1" t="s">
        <v>1052</v>
      </c>
      <c r="C123" s="1" t="s">
        <v>198</v>
      </c>
      <c r="D123" s="1"/>
      <c r="F123" s="1" t="s">
        <v>1052</v>
      </c>
      <c r="G123" s="1"/>
      <c r="I123" s="1" t="s">
        <v>1053</v>
      </c>
      <c r="J123" s="1" t="s">
        <v>1054</v>
      </c>
      <c r="K123" s="1" t="s">
        <v>1055</v>
      </c>
      <c r="L123" s="1" t="s">
        <v>1056</v>
      </c>
      <c r="M123" s="1" t="s">
        <v>1057</v>
      </c>
      <c r="N123" s="1" t="s">
        <v>1058</v>
      </c>
      <c r="O123" s="1" t="s">
        <v>1059</v>
      </c>
    </row>
    <row r="124" s="1" customFormat="1" spans="1:15">
      <c r="A124" s="1" t="s">
        <v>15</v>
      </c>
      <c r="B124" s="1" t="s">
        <v>1060</v>
      </c>
      <c r="C124" s="1" t="s">
        <v>26</v>
      </c>
      <c r="D124" s="1"/>
      <c r="F124" s="1" t="s">
        <v>1061</v>
      </c>
      <c r="G124" s="1" t="e">
        <f>-ity</f>
        <v>#NAME?</v>
      </c>
      <c r="I124" s="1" t="s">
        <v>1062</v>
      </c>
      <c r="J124" s="1" t="s">
        <v>1063</v>
      </c>
      <c r="K124" s="1" t="s">
        <v>1064</v>
      </c>
      <c r="L124" s="1" t="s">
        <v>1065</v>
      </c>
      <c r="M124" s="1" t="s">
        <v>1066</v>
      </c>
      <c r="N124" s="1" t="s">
        <v>1067</v>
      </c>
      <c r="O124" s="1" t="s">
        <v>1068</v>
      </c>
    </row>
    <row r="125" s="1" customFormat="1" spans="1:15">
      <c r="A125" s="1" t="s">
        <v>15</v>
      </c>
      <c r="B125" s="1" t="s">
        <v>1069</v>
      </c>
      <c r="C125" s="1" t="s">
        <v>62</v>
      </c>
      <c r="D125" s="1" t="s">
        <v>1070</v>
      </c>
      <c r="F125" s="1" t="s">
        <v>1061</v>
      </c>
      <c r="G125" s="1" t="e">
        <f>-i</f>
        <v>#NAME?</v>
      </c>
      <c r="H125" s="1" t="e">
        <f>-ate</f>
        <v>#NAME?</v>
      </c>
      <c r="I125" s="1" t="s">
        <v>1071</v>
      </c>
      <c r="J125" s="1" t="s">
        <v>1072</v>
      </c>
      <c r="K125" s="1" t="s">
        <v>1073</v>
      </c>
      <c r="L125" s="1" t="s">
        <v>1074</v>
      </c>
      <c r="M125" s="1" t="s">
        <v>1075</v>
      </c>
      <c r="N125" s="1" t="s">
        <v>1076</v>
      </c>
      <c r="O125" s="1" t="s">
        <v>1077</v>
      </c>
    </row>
    <row r="126" s="1" customFormat="1" spans="1:15">
      <c r="A126" s="1" t="s">
        <v>15</v>
      </c>
      <c r="B126" s="1" t="s">
        <v>1078</v>
      </c>
      <c r="C126" s="1" t="s">
        <v>26</v>
      </c>
      <c r="D126" s="1" t="s">
        <v>1070</v>
      </c>
      <c r="F126" s="1" t="s">
        <v>1061</v>
      </c>
      <c r="G126" s="1" t="e">
        <f>-i</f>
        <v>#NAME?</v>
      </c>
      <c r="H126" s="1" t="e">
        <f>-ation</f>
        <v>#NAME?</v>
      </c>
      <c r="I126" s="1" t="s">
        <v>1079</v>
      </c>
      <c r="J126" s="1" t="s">
        <v>1080</v>
      </c>
      <c r="K126" s="1" t="s">
        <v>1081</v>
      </c>
      <c r="L126" s="1" t="s">
        <v>1082</v>
      </c>
      <c r="M126" s="1" t="s">
        <v>1083</v>
      </c>
      <c r="N126" s="1" t="s">
        <v>1084</v>
      </c>
      <c r="O126" s="1" t="s">
        <v>1085</v>
      </c>
    </row>
    <row r="127" s="1" customFormat="1" spans="1:15">
      <c r="A127" s="1" t="s">
        <v>15</v>
      </c>
      <c r="B127" s="1" t="s">
        <v>1086</v>
      </c>
      <c r="C127" s="1" t="s">
        <v>62</v>
      </c>
      <c r="D127" s="1" t="s">
        <v>540</v>
      </c>
      <c r="F127" s="1" t="s">
        <v>1087</v>
      </c>
      <c r="G127" s="1"/>
      <c r="I127" s="1" t="s">
        <v>1088</v>
      </c>
      <c r="J127" s="1" t="s">
        <v>1089</v>
      </c>
      <c r="K127" s="1" t="s">
        <v>1090</v>
      </c>
      <c r="L127" s="1" t="s">
        <v>1091</v>
      </c>
      <c r="M127" s="1" t="s">
        <v>1092</v>
      </c>
      <c r="N127" s="1" t="s">
        <v>1093</v>
      </c>
      <c r="O127" s="1" t="s">
        <v>1094</v>
      </c>
    </row>
    <row r="128" s="1" customFormat="1" spans="1:15">
      <c r="A128" s="1" t="s">
        <v>15</v>
      </c>
      <c r="B128" s="1" t="s">
        <v>1095</v>
      </c>
      <c r="C128" s="1" t="s">
        <v>26</v>
      </c>
      <c r="D128" s="1" t="s">
        <v>540</v>
      </c>
      <c r="F128" s="1" t="s">
        <v>1087</v>
      </c>
      <c r="G128" s="1" t="e">
        <f>-ment</f>
        <v>#NAME?</v>
      </c>
      <c r="I128" s="1" t="s">
        <v>1096</v>
      </c>
      <c r="J128" s="1" t="s">
        <v>1097</v>
      </c>
      <c r="K128" s="1" t="s">
        <v>1098</v>
      </c>
      <c r="L128" s="1" t="s">
        <v>1099</v>
      </c>
      <c r="M128" s="1" t="s">
        <v>1100</v>
      </c>
      <c r="N128" s="1" t="s">
        <v>1101</v>
      </c>
      <c r="O128" s="1" t="s">
        <v>1102</v>
      </c>
    </row>
    <row r="129" s="1" customFormat="1" spans="1:15">
      <c r="A129" s="1" t="s">
        <v>15</v>
      </c>
      <c r="B129" s="1" t="s">
        <v>1103</v>
      </c>
      <c r="C129" s="1" t="s">
        <v>26</v>
      </c>
      <c r="F129" s="1" t="s">
        <v>1052</v>
      </c>
      <c r="G129" s="1" t="s">
        <v>1104</v>
      </c>
      <c r="I129" s="1" t="s">
        <v>1105</v>
      </c>
      <c r="J129" s="1" t="s">
        <v>1106</v>
      </c>
      <c r="K129" s="1" t="s">
        <v>1107</v>
      </c>
      <c r="L129" s="1" t="s">
        <v>1108</v>
      </c>
      <c r="M129" s="1" t="s">
        <v>1109</v>
      </c>
      <c r="N129" s="1" t="s">
        <v>1110</v>
      </c>
      <c r="O129" s="1" t="s">
        <v>1111</v>
      </c>
    </row>
    <row r="130" s="1" customFormat="1" spans="1:15">
      <c r="A130" s="1" t="s">
        <v>15</v>
      </c>
      <c r="B130" s="1" t="s">
        <v>1112</v>
      </c>
      <c r="C130" s="1" t="s">
        <v>62</v>
      </c>
      <c r="D130" s="1" t="s">
        <v>79</v>
      </c>
      <c r="F130" s="1" t="s">
        <v>1052</v>
      </c>
      <c r="G130" s="1"/>
      <c r="I130" s="1" t="s">
        <v>1113</v>
      </c>
      <c r="J130" s="1" t="s">
        <v>1114</v>
      </c>
      <c r="K130" s="1" t="s">
        <v>1115</v>
      </c>
      <c r="L130" s="1" t="s">
        <v>1116</v>
      </c>
      <c r="M130" s="1" t="s">
        <v>1117</v>
      </c>
      <c r="N130" s="1" t="s">
        <v>1118</v>
      </c>
      <c r="O130" s="1" t="s">
        <v>1119</v>
      </c>
    </row>
    <row r="131" s="1" customFormat="1" spans="1:15">
      <c r="A131" s="1" t="s">
        <v>15</v>
      </c>
      <c r="B131" s="1" t="s">
        <v>1120</v>
      </c>
      <c r="C131" s="1" t="s">
        <v>1121</v>
      </c>
      <c r="F131" s="1" t="s">
        <v>1052</v>
      </c>
      <c r="G131" s="1" t="e">
        <f>-ly</f>
        <v>#NAME?</v>
      </c>
      <c r="I131" s="1" t="s">
        <v>1122</v>
      </c>
      <c r="J131" s="1" t="s">
        <v>1123</v>
      </c>
      <c r="K131" s="1" t="s">
        <v>1124</v>
      </c>
      <c r="L131" s="1" t="s">
        <v>1125</v>
      </c>
      <c r="M131" s="1" t="s">
        <v>1126</v>
      </c>
      <c r="N131" s="1" t="s">
        <v>1127</v>
      </c>
      <c r="O131" s="1" t="s">
        <v>1128</v>
      </c>
    </row>
    <row r="132" s="1" customFormat="1" spans="1:15">
      <c r="A132" s="1" t="s">
        <v>15</v>
      </c>
      <c r="B132" s="1" t="s">
        <v>1129</v>
      </c>
      <c r="C132" s="1" t="s">
        <v>26</v>
      </c>
      <c r="D132" s="1"/>
      <c r="F132" s="1" t="s">
        <v>1052</v>
      </c>
      <c r="G132" s="1" t="e">
        <f>-ing</f>
        <v>#NAME?</v>
      </c>
      <c r="I132" s="1" t="s">
        <v>1130</v>
      </c>
      <c r="J132" s="1" t="s">
        <v>1131</v>
      </c>
      <c r="K132" s="1" t="s">
        <v>1132</v>
      </c>
      <c r="L132" s="1" t="s">
        <v>1133</v>
      </c>
      <c r="M132" s="1" t="s">
        <v>1134</v>
      </c>
      <c r="N132" s="1" t="s">
        <v>1135</v>
      </c>
      <c r="O132" s="1" t="s">
        <v>1136</v>
      </c>
    </row>
    <row r="133" s="1" customFormat="1" spans="1:15">
      <c r="A133" s="1" t="s">
        <v>15</v>
      </c>
      <c r="B133" s="1" t="s">
        <v>1137</v>
      </c>
      <c r="C133" s="1" t="s">
        <v>17</v>
      </c>
      <c r="D133" s="1" t="s">
        <v>1138</v>
      </c>
      <c r="F133" s="1" t="s">
        <v>1139</v>
      </c>
      <c r="I133" s="1" t="s">
        <v>1140</v>
      </c>
      <c r="J133" s="1" t="s">
        <v>1141</v>
      </c>
      <c r="K133" s="1" t="s">
        <v>1142</v>
      </c>
      <c r="L133" s="1" t="s">
        <v>1143</v>
      </c>
      <c r="M133" s="1" t="s">
        <v>1144</v>
      </c>
      <c r="N133" s="1" t="s">
        <v>1145</v>
      </c>
      <c r="O133" s="1" t="s">
        <v>1146</v>
      </c>
    </row>
    <row r="134" s="1" customFormat="1" spans="1:15">
      <c r="A134" s="1" t="s">
        <v>15</v>
      </c>
      <c r="B134" s="1" t="s">
        <v>1147</v>
      </c>
      <c r="C134" s="1" t="s">
        <v>198</v>
      </c>
      <c r="D134" s="1" t="s">
        <v>1138</v>
      </c>
      <c r="F134" s="1" t="s">
        <v>1148</v>
      </c>
      <c r="G134" s="1" t="e">
        <f>-ial</f>
        <v>#NAME?</v>
      </c>
      <c r="I134" s="1" t="s">
        <v>1149</v>
      </c>
      <c r="J134" s="1" t="s">
        <v>1150</v>
      </c>
      <c r="K134" s="1" t="s">
        <v>1151</v>
      </c>
      <c r="L134" s="1" t="s">
        <v>1152</v>
      </c>
      <c r="M134" s="1" t="s">
        <v>1153</v>
      </c>
      <c r="N134" s="1" t="s">
        <v>1154</v>
      </c>
      <c r="O134" s="1" t="s">
        <v>1155</v>
      </c>
    </row>
    <row r="135" s="1" customFormat="1" spans="1:15">
      <c r="A135" s="1" t="s">
        <v>15</v>
      </c>
      <c r="B135" s="1" t="s">
        <v>1156</v>
      </c>
      <c r="C135" s="1" t="s">
        <v>26</v>
      </c>
      <c r="D135" s="1" t="s">
        <v>1138</v>
      </c>
      <c r="F135" s="1" t="s">
        <v>1157</v>
      </c>
      <c r="G135" s="1" t="e">
        <f>-_xleta.or</f>
        <v>#VALUE!</v>
      </c>
      <c r="I135" s="1" t="s">
        <v>1158</v>
      </c>
      <c r="J135" s="1" t="s">
        <v>1159</v>
      </c>
      <c r="K135" s="1" t="s">
        <v>1160</v>
      </c>
      <c r="L135" s="1" t="s">
        <v>1161</v>
      </c>
      <c r="M135" s="1" t="s">
        <v>1162</v>
      </c>
      <c r="N135" s="1" t="s">
        <v>1163</v>
      </c>
      <c r="O135" s="1" t="s">
        <v>1164</v>
      </c>
    </row>
    <row r="136" s="1" customFormat="1" spans="1:15">
      <c r="A136" s="1" t="s">
        <v>15</v>
      </c>
      <c r="B136" s="1" t="s">
        <v>1165</v>
      </c>
      <c r="C136" s="1" t="s">
        <v>26</v>
      </c>
      <c r="D136" s="1" t="s">
        <v>1138</v>
      </c>
      <c r="F136" s="1" t="s">
        <v>1148</v>
      </c>
      <c r="G136" s="1" t="e">
        <f>-iary</f>
        <v>#NAME?</v>
      </c>
      <c r="I136" s="1" t="s">
        <v>1166</v>
      </c>
      <c r="J136" s="1" t="s">
        <v>1167</v>
      </c>
      <c r="K136" s="1" t="s">
        <v>1168</v>
      </c>
      <c r="L136" s="1" t="s">
        <v>1169</v>
      </c>
      <c r="M136" s="1" t="s">
        <v>1170</v>
      </c>
      <c r="N136" s="1" t="s">
        <v>1171</v>
      </c>
      <c r="O136" s="1" t="s">
        <v>1172</v>
      </c>
    </row>
    <row r="137" s="1" customFormat="1" spans="1:15">
      <c r="A137" s="1" t="s">
        <v>15</v>
      </c>
      <c r="B137" s="1" t="s">
        <v>1173</v>
      </c>
      <c r="C137" s="1" t="s">
        <v>198</v>
      </c>
      <c r="D137" s="1" t="s">
        <v>1138</v>
      </c>
      <c r="F137" s="1" t="s">
        <v>1174</v>
      </c>
      <c r="G137" s="1" t="e">
        <f>-ent</f>
        <v>#NAME?</v>
      </c>
      <c r="I137" s="1" t="s">
        <v>1175</v>
      </c>
      <c r="J137" s="1" t="s">
        <v>1176</v>
      </c>
      <c r="K137" s="1" t="s">
        <v>1177</v>
      </c>
      <c r="L137" s="1" t="s">
        <v>1178</v>
      </c>
      <c r="M137" s="1" t="s">
        <v>1179</v>
      </c>
      <c r="N137" s="1" t="s">
        <v>1180</v>
      </c>
      <c r="O137" s="1" t="s">
        <v>1181</v>
      </c>
    </row>
    <row r="138" s="1" customFormat="1" spans="1:15">
      <c r="A138" s="1" t="s">
        <v>15</v>
      </c>
      <c r="B138" s="1" t="s">
        <v>1182</v>
      </c>
      <c r="C138" s="1" t="s">
        <v>198</v>
      </c>
      <c r="D138" s="1" t="s">
        <v>1183</v>
      </c>
      <c r="F138" s="1" t="s">
        <v>1184</v>
      </c>
      <c r="G138" s="1"/>
      <c r="I138" s="1" t="s">
        <v>1185</v>
      </c>
      <c r="J138" s="1" t="s">
        <v>1186</v>
      </c>
      <c r="K138" s="1" t="s">
        <v>1187</v>
      </c>
      <c r="L138" s="1" t="s">
        <v>1188</v>
      </c>
      <c r="M138" s="1" t="s">
        <v>1189</v>
      </c>
      <c r="N138" s="1" t="s">
        <v>1190</v>
      </c>
      <c r="O138" s="1" t="s">
        <v>1191</v>
      </c>
    </row>
    <row r="139" s="1" customFormat="1" spans="1:15">
      <c r="A139" s="1" t="s">
        <v>15</v>
      </c>
      <c r="B139" s="1" t="s">
        <v>1192</v>
      </c>
      <c r="C139" s="1" t="s">
        <v>26</v>
      </c>
      <c r="F139" s="1" t="s">
        <v>1193</v>
      </c>
      <c r="G139" s="1" t="e">
        <f>-us</f>
        <v>#NAME?</v>
      </c>
      <c r="I139" s="1" t="s">
        <v>1194</v>
      </c>
      <c r="J139" s="1" t="s">
        <v>1195</v>
      </c>
      <c r="K139" s="1" t="s">
        <v>1196</v>
      </c>
      <c r="L139" s="1" t="s">
        <v>1197</v>
      </c>
      <c r="M139" s="1" t="s">
        <v>1198</v>
      </c>
      <c r="N139" s="1" t="s">
        <v>1199</v>
      </c>
      <c r="O139" s="1" t="s">
        <v>1200</v>
      </c>
    </row>
    <row r="140" s="1" customFormat="1" spans="1:15">
      <c r="A140" s="1" t="s">
        <v>15</v>
      </c>
      <c r="B140" s="1" t="s">
        <v>1201</v>
      </c>
      <c r="C140" s="1" t="s">
        <v>26</v>
      </c>
      <c r="F140" s="1" t="s">
        <v>1202</v>
      </c>
      <c r="G140" s="1" t="e">
        <f>-ty</f>
        <v>#NAME?</v>
      </c>
      <c r="I140" s="1" t="s">
        <v>1203</v>
      </c>
      <c r="J140" s="1" t="s">
        <v>1204</v>
      </c>
      <c r="K140" s="1" t="s">
        <v>1205</v>
      </c>
      <c r="L140" s="1" t="s">
        <v>1206</v>
      </c>
      <c r="M140" s="1" t="s">
        <v>1207</v>
      </c>
      <c r="N140" s="1" t="s">
        <v>1208</v>
      </c>
      <c r="O140" s="1" t="s">
        <v>1209</v>
      </c>
    </row>
    <row r="141" s="1" customFormat="1" spans="1:15">
      <c r="A141" s="1" t="s">
        <v>15</v>
      </c>
      <c r="B141" s="1" t="s">
        <v>1210</v>
      </c>
      <c r="C141" s="1" t="s">
        <v>26</v>
      </c>
      <c r="D141" s="1" t="s">
        <v>1138</v>
      </c>
      <c r="F141" s="1" t="s">
        <v>1211</v>
      </c>
      <c r="G141" s="1" t="e">
        <f>-ion</f>
        <v>#NAME?</v>
      </c>
      <c r="I141" s="1" t="s">
        <v>1212</v>
      </c>
      <c r="J141" s="1" t="s">
        <v>1213</v>
      </c>
      <c r="K141" s="1" t="s">
        <v>1214</v>
      </c>
      <c r="L141" s="1" t="s">
        <v>1215</v>
      </c>
      <c r="M141" s="1" t="s">
        <v>1216</v>
      </c>
      <c r="N141" s="1" t="s">
        <v>1217</v>
      </c>
      <c r="O141" s="1" t="s">
        <v>1218</v>
      </c>
    </row>
    <row r="142" s="1" customFormat="1" spans="1:15">
      <c r="A142" s="1" t="s">
        <v>15</v>
      </c>
      <c r="B142" s="1" t="s">
        <v>1219</v>
      </c>
      <c r="C142" s="1" t="s">
        <v>26</v>
      </c>
      <c r="D142" s="1"/>
      <c r="F142" s="1" t="s">
        <v>1193</v>
      </c>
      <c r="G142" s="1" t="e">
        <f>-anza</f>
        <v>#NAME?</v>
      </c>
      <c r="I142" s="1" t="s">
        <v>1220</v>
      </c>
      <c r="J142" s="1" t="s">
        <v>1221</v>
      </c>
      <c r="K142" s="1" t="s">
        <v>1222</v>
      </c>
      <c r="L142" s="1" t="s">
        <v>1223</v>
      </c>
      <c r="M142" s="1" t="s">
        <v>1224</v>
      </c>
      <c r="N142" s="1" t="s">
        <v>1225</v>
      </c>
      <c r="O142" s="1" t="s">
        <v>1226</v>
      </c>
    </row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</sheetData>
  <autoFilter xmlns:etc="http://www.wps.cn/officeDocument/2017/etCustomData" ref="A1:O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词根单词导入模板_20260106133304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2026-01-06T05:33:00Z</dcterms:created>
  <dcterms:modified xsi:type="dcterms:W3CDTF">2026-01-06T05:43:14Z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A4FDD36F2B3141D1B4C927F575E9E2FA_12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