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51227164509" sheetId="1" r:id="rId1"/>
  </sheets>
  <definedNames>
    <definedName name="_xlnm._FilterDatabase" localSheetId="0" hidden="1">词根单词导入模板_20251227164509!$A$1:$O$5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<sst xmlns="http://schemas.openxmlformats.org/spreadsheetml/2006/main" count="42875" uniqueCount="30221">
  <si>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</si>
  <si>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</si>
  <si>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</si>
  <si>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</si>
  <si>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</si>
  <si>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</si>
  <si>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</si>
  <si>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</si>
  <si>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</si>
  <si>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</si>
  <si>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</si>
  <si>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</si>
  <si>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</si>
  <si>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</si>
  <si>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</si>
  <si>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高中</t>
  </si>
  <si>
    <t>abandon</t>
  </si>
  <si>
    <t>v.</t>
  </si>
  <si>
    <t>ab-</t>
  </si>
  <si>
    <t>andon</t>
  </si>
  <si>
    <t>ab(离开)+andon(继续)→不再继续持有→放弃；抛弃</t>
  </si>
  <si>
    <t>放弃；抛弃</t>
  </si>
  <si>
    <t>/əˈbændən/</t>
  </si>
  <si>
    <t>She had to abandon her car in the heavy snow.</t>
  </si>
  <si>
    <t>她不得不在大雪中放弃她的汽车。</t>
  </si>
  <si>
    <t>大雪里，她abandon（放弃）汽车，ab（离开）它andon（不再继续）使用，只能徒步前行。</t>
  </si>
  <si>
    <t>离开继续是abandon</t>
  </si>
  <si>
    <t>n.</t>
  </si>
  <si>
    <t>ab(离开)+andon(控制)→放弃控制的状态→放任；纵情</t>
  </si>
  <si>
    <t>放任；纵情</t>
  </si>
  <si>
    <t>He danced with wild abandon.</t>
  </si>
  <si>
    <t>他尽情地跳舞。</t>
  </si>
  <si>
    <t>他跳舞时wild abandon（纵情），ab（离开）控制andon（放纵），毫无拘束。</t>
  </si>
  <si>
    <t>放纵状态是abandon</t>
  </si>
  <si>
    <t>ability</t>
  </si>
  <si>
    <t>abil</t>
  </si>
  <si>
    <t>-ity</t>
  </si>
  <si>
    <t>abil(能)+ity(名词后缀)→能做某事的性质→能力；才能</t>
  </si>
  <si>
    <t>能力；才能</t>
  </si>
  <si>
    <t>/əˈbɪləti/</t>
  </si>
  <si>
    <t>She has the ability to solve this problem quickly.</t>
  </si>
  <si>
    <t>她有快速解决这个问题的能力。</t>
  </si>
  <si>
    <t>她的ability（能力）很强，abil（能）搞定难题，ity（名词后缀）体现这是一种特质。</t>
  </si>
  <si>
    <t>能做之事ability</t>
  </si>
  <si>
    <t>able</t>
  </si>
  <si>
    <t>adj.</t>
  </si>
  <si>
    <t>-le</t>
  </si>
  <si>
    <t>abil(能)+le(形容词后缀)→具备能力的→能；能够</t>
  </si>
  <si>
    <t>能；能够；有能力的</t>
  </si>
  <si>
    <t>/ˈeɪbl/</t>
  </si>
  <si>
    <t>I am able to finish my homework before dinner.</t>
  </si>
  <si>
    <t>我能在晚饭前完成作业。</t>
  </si>
  <si>
    <t>我able（能）完成作业，abil（能）高效做事，le（的）说明我有这个能力。</t>
  </si>
  <si>
    <t>具备能力是able</t>
  </si>
  <si>
    <t>abnormal</t>
  </si>
  <si>
    <t>norm</t>
  </si>
  <si>
    <t>-al</t>
  </si>
  <si>
    <t>ab(离开)+norm(正常)+al(形容词后缀)→离开正常状态→反常的；异常的</t>
  </si>
  <si>
    <t>反常的；异常的</t>
  </si>
  <si>
    <t>/æbˈnɔːml/</t>
  </si>
  <si>
    <t>Her abnormal temperature made her mother worried.</t>
  </si>
  <si>
    <t>她反常的体温让妈妈担心。</t>
  </si>
  <si>
    <t>她体温abnormal（异常），ab（离开）norm（正常）al（的），妈妈赶紧带她去医院。</t>
  </si>
  <si>
    <t>离开正常abnormal</t>
  </si>
  <si>
    <t>aboard</t>
  </si>
  <si>
    <t>prep.</t>
  </si>
  <si>
    <t>a-</t>
  </si>
  <si>
    <t>board</t>
  </si>
  <si>
    <t>a(在...上)+board(板)→在船板上→上船/飞机等</t>
  </si>
  <si>
    <t>在（船、飞机、火车等）上；上（船、飞机、火车等）</t>
  </si>
  <si>
    <t>/əˈbɔːd/</t>
  </si>
  <si>
    <t>They went aboard the ship at 9 o'clock.</t>
  </si>
  <si>
    <t>他们9点上了船。</t>
  </si>
  <si>
    <t>他们9点 aboard（上船），a（在...上）board（板），站在船板上向岸边挥手。</t>
  </si>
  <si>
    <t>在板之上aboard</t>
  </si>
  <si>
    <t>adv.</t>
  </si>
  <si>
    <t>a(在...上)+board(板)→在船板上→在船上</t>
  </si>
  <si>
    <t>在船（或飞机、车）上；上船（或飞机、车）</t>
  </si>
  <si>
    <t>The passengers are all aboard.</t>
  </si>
  <si>
    <t>乘客们都在船上了。</t>
  </si>
  <si>
    <t>乘客们都 aboard（在船上）了，a（在...上）board（板），大家站在船板准备出发。</t>
  </si>
  <si>
    <t>在板之上是aboard</t>
  </si>
  <si>
    <t>abolish</t>
  </si>
  <si>
    <t>abol</t>
  </si>
  <si>
    <t>abol(摧毁)+-ish(使...)→使摧毁→废除</t>
  </si>
  <si>
    <t>废除；取消</t>
  </si>
  <si>
    <t>/əˈbɒlɪʃ/</t>
  </si>
  <si>
    <t>Many countries have abolished the death penalty.</t>
  </si>
  <si>
    <t>许多国家已经废除了死刑。</t>
  </si>
  <si>
    <t>许多国家 abolish（废除）死刑，abol（摧毁）+ish（使），让这种刑罚彻底消失。</t>
  </si>
  <si>
    <t>摧毁刑罚abolish</t>
  </si>
  <si>
    <t>abortion</t>
  </si>
  <si>
    <t>ort</t>
  </si>
  <si>
    <t>ab(离开)+ort(出现)+ion(名词后缀)→不让胎儿出现→流产；堕胎</t>
  </si>
  <si>
    <t>流产；堕胎</t>
  </si>
  <si>
    <t>/əˈbɔːʃn/</t>
  </si>
  <si>
    <t>She had an abortion last month.</t>
  </si>
  <si>
    <t>她上个月做了流产手术。</t>
  </si>
  <si>
    <t>她因身体原因选择 abortion（堕胎），ab（离开）ort（出现），让胎儿不再出现。</t>
  </si>
  <si>
    <t>离开出现abortion</t>
  </si>
  <si>
    <t>about</t>
  </si>
  <si>
    <t>关于；对于；涉及</t>
  </si>
  <si>
    <t>/əˈbaʊt/</t>
  </si>
  <si>
    <t>We are talking about the new movie.</t>
  </si>
  <si>
    <t>我们正在谈论这部新电影。</t>
  </si>
  <si>
    <t>我们聊天时 about（关于）新电影，大家都很感兴趣。</t>
  </si>
  <si>
    <t>谈论某事用about</t>
  </si>
  <si>
    <t>大约；左右；到处</t>
  </si>
  <si>
    <t>It's about 5 o'clock now.</t>
  </si>
  <si>
    <t>现在大约5点钟了。</t>
  </si>
  <si>
    <t>现在时间 about（大约）5点，我准备回家啦。</t>
  </si>
  <si>
    <t>大概时间用about</t>
  </si>
  <si>
    <t>above</t>
  </si>
  <si>
    <t>bove</t>
  </si>
  <si>
    <t>a(在...上)+bove(上方)→在...上方</t>
  </si>
  <si>
    <t>在...上面；超过</t>
  </si>
  <si>
    <t>/əˈbʌv/</t>
  </si>
  <si>
    <t>The picture is above the desk.</t>
  </si>
  <si>
    <t>画在书桌的上方。</t>
  </si>
  <si>
    <t>画挂在 desk 上方，above（在...上），a（在）bove（上方），很显眼。</t>
  </si>
  <si>
    <t>在上方是above</t>
  </si>
  <si>
    <t>a(在...上)+bove(上方)→在上方</t>
  </si>
  <si>
    <t>在上面；在上文</t>
  </si>
  <si>
    <t>Look at the sky above.</t>
  </si>
  <si>
    <t>看上面的天空。</t>
  </si>
  <si>
    <t>抬头看 above（上面）的天空，白云朵朵飘。</t>
  </si>
  <si>
    <t>向上看是above</t>
  </si>
  <si>
    <t>a(在...上)+bove(上方)→上述的</t>
  </si>
  <si>
    <t>上述的；上面的</t>
  </si>
  <si>
    <t>The above examples are very helpful.</t>
  </si>
  <si>
    <t>上述例子非常有帮助。</t>
  </si>
  <si>
    <t>above（上述的）例子都很实用，大家可以参考。</t>
  </si>
  <si>
    <t>上述例子用above</t>
  </si>
  <si>
    <t>abroad</t>
  </si>
  <si>
    <t>broad</t>
  </si>
  <si>
    <t>a(在…外)+broad(宽的)→在宽阔的外面→到国外；在国外</t>
  </si>
  <si>
    <t>到国外；在国外</t>
  </si>
  <si>
    <t>/əˈbrɔːd/</t>
  </si>
  <si>
    <t>She went abroad to study last year.</t>
  </si>
  <si>
    <t>她去年出国学习了。</t>
  </si>
  <si>
    <t>她想 abroad (到国外) 学习，a (在…外) broad (宽阔) 的世界等着她去探索。</t>
  </si>
  <si>
    <t>在外宽阔是abroad</t>
  </si>
  <si>
    <t>abrupt</t>
  </si>
  <si>
    <t>rupt</t>
  </si>
  <si>
    <t>ab(离开)+rupt(断裂)→突然断裂→突然的；意外的</t>
  </si>
  <si>
    <t>突然的；意外的</t>
  </si>
  <si>
    <t>/əˈbrʌpt/</t>
  </si>
  <si>
    <t>The road came to an abrupt end.</t>
  </si>
  <si>
    <t>这条路突然到头了。</t>
  </si>
  <si>
    <t>这条路 abrupt (突然) 中断，ab (离开) rupt (断裂) 得毫无征兆，让司机措手不及。</t>
  </si>
  <si>
    <t>断裂离开是abrupt</t>
  </si>
  <si>
    <t>absence</t>
  </si>
  <si>
    <t>sence</t>
  </si>
  <si>
    <t>ab(离开)+sence(存在)→不存在的状态→缺席；不在</t>
  </si>
  <si>
    <t>缺席；不在</t>
  </si>
  <si>
    <t>/ˈæbsəns/</t>
  </si>
  <si>
    <t>His absence made the meeting less interesting.</t>
  </si>
  <si>
    <t>他的缺席让会议少了些趣味。</t>
  </si>
  <si>
    <t>他 absence (缺席) 了会议，ab (离开) sence (存在) 的状态让大家有点失落。</t>
  </si>
  <si>
    <t>离开存在是absence</t>
  </si>
  <si>
    <t>absent</t>
  </si>
  <si>
    <t>sent</t>
  </si>
  <si>
    <t>ab(离开)+sent(存在)→离开存在的状态→缺席的；不在的</t>
  </si>
  <si>
    <t>缺席的；不在的</t>
  </si>
  <si>
    <t>/ˈæbsənt/</t>
  </si>
  <si>
    <t>She was absent from school yesterday.</t>
  </si>
  <si>
    <t>她昨天没来上学。</t>
  </si>
  <si>
    <t>她 absent (缺席) 了，ab (离开) sent (存在) 的样子让老师有点担心。</t>
  </si>
  <si>
    <t>离开存在absent</t>
  </si>
  <si>
    <t>absolute</t>
  </si>
  <si>
    <t>solut</t>
  </si>
  <si>
    <t>e</t>
  </si>
  <si>
    <t>ab(离开)+solut(松开)+e→离开束缚，完全自由→绝对的；完全的</t>
  </si>
  <si>
    <t>绝对的；完全的</t>
  </si>
  <si>
    <t>/ˈæbsəluːt/</t>
  </si>
  <si>
    <t>There is no absolute truth in the world.</t>
  </si>
  <si>
    <t>世界上没有绝对的真理。</t>
  </si>
  <si>
    <t>世界上没有 absolute (绝对) 的真理，ab (离开) solut (松开) 所有偏见才能看到真相。</t>
  </si>
  <si>
    <t>离开松开是absolute</t>
  </si>
  <si>
    <t>absorb</t>
  </si>
  <si>
    <t>sorb</t>
  </si>
  <si>
    <t>ab(离开)+sorb(吸收)→吸收掉某物或使注意力离开其他事物→吸收；使全神贯注</t>
  </si>
  <si>
    <t>吸收；使专注</t>
  </si>
  <si>
    <t>/əbˈsɔːb/</t>
  </si>
  <si>
    <t>Plants absorb water and nutrients from the soil.</t>
  </si>
  <si>
    <t>植物从土壤中吸收水分和养分。</t>
  </si>
  <si>
    <t>植物absorb（吸收）养分时，ab（离开）土壤的水分被sorb（吸收）到体内，助力生长。</t>
  </si>
  <si>
    <t>离开吸收absorb</t>
  </si>
  <si>
    <t>abstract</t>
  </si>
  <si>
    <t>tract</t>
  </si>
  <si>
    <t>ab(离开)+tract(拉)→从具体事物中拉离，脱离实际→抽象的</t>
  </si>
  <si>
    <t>抽象的</t>
  </si>
  <si>
    <t>/ˈæbstrækt/</t>
  </si>
  <si>
    <t>Abstract paintings often don't show real things.</t>
  </si>
  <si>
    <t>抽象画通常不展示真实事物。</t>
  </si>
  <si>
    <t>看到abstract（抽象）画，ab（离开）具体形象tract（拉）出概念，让人猜不透。</t>
  </si>
  <si>
    <t>离开拉取是abstract（抽象）</t>
  </si>
  <si>
    <t>absurd</t>
  </si>
  <si>
    <t>surd</t>
  </si>
  <si>
    <t>ab(偏离)+surd(无意义的)→偏离常理，毫无意义→荒谬的；荒唐的</t>
  </si>
  <si>
    <t>荒谬的；荒唐的</t>
  </si>
  <si>
    <t>/əbˈsɜːd/</t>
  </si>
  <si>
    <t>It's absurd to believe that the earth is flat.</t>
  </si>
  <si>
    <t>相信地球是平的很荒谬。</t>
  </si>
  <si>
    <t>说地球是平的absurd（荒谬），ab（偏离）科学常理surd（无意义），谁会信呢？</t>
  </si>
  <si>
    <t>偏离无意义，荒谬absurd</t>
  </si>
  <si>
    <t>abundant</t>
  </si>
  <si>
    <t>und</t>
  </si>
  <si>
    <t>ant</t>
  </si>
  <si>
    <t>ab(强调)+und(溢出)+ant(表形容词)→强调某物溢出般多→大量的；丰富的</t>
  </si>
  <si>
    <t>大量的；丰富的</t>
  </si>
  <si>
    <t>/əˈbʌndənt/</t>
  </si>
  <si>
    <t>The forest has abundant wildlife.</t>
  </si>
  <si>
    <t>这片森林有丰富的野生动物。</t>
  </si>
  <si>
    <t>森林里wildlife abundant（丰富），ab（强调）und（溢出）的生物ant（...的），充满生机。</t>
  </si>
  <si>
    <t>溢出满满abundant</t>
  </si>
  <si>
    <t>abuse</t>
  </si>
  <si>
    <t>use</t>
  </si>
  <si>
    <t>ab(错误地)+use(使用)→错误地使用某物或对待某人→滥用；虐待</t>
  </si>
  <si>
    <t>滥用；虐待</t>
  </si>
  <si>
    <t>/əˈbjuːz/</t>
  </si>
  <si>
    <t>He was accused of abusing his position.</t>
  </si>
  <si>
    <t>他被指控滥用职权。</t>
  </si>
  <si>
    <t>有人abuse（滥用）职权，ab（错误）use（使用）权力谋私，终受惩罚。</t>
  </si>
  <si>
    <t>错误使用是abuse</t>
  </si>
  <si>
    <t>academic</t>
  </si>
  <si>
    <t>academ</t>
  </si>
  <si>
    <t>academ(学园) + ic(形容词后缀) → 与学园相关的 → 学术的；学业的</t>
  </si>
  <si>
    <t>学术的；学业的</t>
  </si>
  <si>
    <t>/ˌækəˈdemɪk/</t>
  </si>
  <si>
    <t>She is interested in academic research.</t>
  </si>
  <si>
    <t>她对学术研究感兴趣。</t>
  </si>
  <si>
    <t>她喜欢academic（学术的）研究，academ（学园）里的ic（形容词）氛围让她沉浸其中。</t>
  </si>
  <si>
    <t>学园相关academic</t>
  </si>
  <si>
    <t>academ(学园) + ic(名词后缀，表人) → 学园里的人 → 学者；大学生</t>
  </si>
  <si>
    <t>学者；大学生</t>
  </si>
  <si>
    <t>Many academics attended the international conference.</t>
  </si>
  <si>
    <t>许多学者参加了这次国际会议。</t>
  </si>
  <si>
    <t>会上的academic（学者）都来自academ（学园），ic（名词）后缀表他们的身份。</t>
  </si>
  <si>
    <t>学园之人academic</t>
  </si>
  <si>
    <t>academy</t>
  </si>
  <si>
    <t>academ(学园) + y(名词后缀) → 具有学园性质的机构 → 学院；学会</t>
  </si>
  <si>
    <t>学院；学会</t>
  </si>
  <si>
    <t>/əˈkædəmi/</t>
  </si>
  <si>
    <t>He studies piano at the Academy of Fine Arts.</t>
  </si>
  <si>
    <t>他在美术学院学习钢琴。</t>
  </si>
  <si>
    <t>他在academy（学院）学钢琴，academ（学园）加y（名词）就是专业机构啦。</t>
  </si>
  <si>
    <t>学园变学院academy</t>
  </si>
  <si>
    <t>accelerate</t>
  </si>
  <si>
    <t>ac-</t>
  </si>
  <si>
    <t>celer</t>
  </si>
  <si>
    <t>ac(加强) + celer(快) + ate(动词后缀) → 使变得更快 → 加速；加快</t>
  </si>
  <si>
    <t>加速；加快</t>
  </si>
  <si>
    <t>/əkˈseləreɪt/</t>
  </si>
  <si>
    <t>The driver accelerated the car to overtake the truck.</t>
  </si>
  <si>
    <t>司机加速汽车以超过卡车。</t>
  </si>
  <si>
    <t>司机accelerate（加速）超车，ac（加强）celer（快）ate（动词）让车速瞬间提升。</t>
  </si>
  <si>
    <t>加强快速accelerate</t>
  </si>
  <si>
    <t>accent</t>
  </si>
  <si>
    <t>cent</t>
  </si>
  <si>
    <t>ac(加强) + cent(唱歌→音调) → 加强的音调 → 口音；重音</t>
  </si>
  <si>
    <t>口音；重音</t>
  </si>
  <si>
    <t>/ˈæksent/</t>
  </si>
  <si>
    <t>Her American accent is very strong.</t>
  </si>
  <si>
    <t>她的美式口音很重。</t>
  </si>
  <si>
    <t>她的accent（口音）像唱歌，ac（加强）cent（音调）让她说话很有特色。</t>
  </si>
  <si>
    <t>加强音调是accent</t>
  </si>
  <si>
    <t>ac(加强) + cent(重点) → 加强重点 → 强调；重读</t>
  </si>
  <si>
    <t>强调；重读</t>
  </si>
  <si>
    <t>/ækˈsent/</t>
  </si>
  <si>
    <t>You should accent the first syllable of this word.</t>
  </si>
  <si>
    <t>你应该重读这个单词的第一个音节。</t>
  </si>
  <si>
    <t>老师说要accent（重读）首音节，ac（加强）cent（重点）放在开头就对啦。</t>
  </si>
  <si>
    <t>加强重点accent</t>
  </si>
  <si>
    <t>accept</t>
  </si>
  <si>
    <t>cept</t>
  </si>
  <si>
    <t>ac(加强) + cept(拿) → 主动拿过来 → 接受；同意</t>
  </si>
  <si>
    <t>接受；同意</t>
  </si>
  <si>
    <t>/əkˈsept/</t>
  </si>
  <si>
    <t>She accepted his invitation to the party.</t>
  </si>
  <si>
    <t>她接受了他参加派对的邀请。</t>
  </si>
  <si>
    <t>她accept（接受）邀请，ac（加强）cept（拿）过邀请函就笑了。</t>
  </si>
  <si>
    <t>加强拿取是accept</t>
  </si>
  <si>
    <t>access</t>
  </si>
  <si>
    <t>cess</t>
  </si>
  <si>
    <t>ac（to）+cess（走）→走到某物那里→接近；使用</t>
  </si>
  <si>
    <t>接近；使用；进入</t>
  </si>
  <si>
    <t>/əkˈses/</t>
  </si>
  <si>
    <t>You can access the internet in the library.</t>
  </si>
  <si>
    <t>你可以在图书馆使用互联网。</t>
  </si>
  <si>
    <t>在图书馆里，我想access（使用）网络，ac（to）cess（走）到电脑前就能连上啦。</t>
  </si>
  <si>
    <t>走近使用access</t>
  </si>
  <si>
    <t>accident</t>
  </si>
  <si>
    <t>cid</t>
  </si>
  <si>
    <t>ent</t>
  </si>
  <si>
    <t>ac（to）+cid（发生）+ent→意外发生的事→事故</t>
  </si>
  <si>
    <t>事故；意外</t>
  </si>
  <si>
    <t>/ˈæksɪdənt/</t>
  </si>
  <si>
    <t>He had a car accident yesterday.</t>
  </si>
  <si>
    <t>他昨天出了一场车祸。</t>
  </si>
  <si>
    <t>昨天他出了accident（事故），ac（to）cid（发生）的意外让他很受伤。</t>
  </si>
  <si>
    <t>意外发生accident</t>
  </si>
  <si>
    <t>accommodation</t>
  </si>
  <si>
    <t>commod</t>
  </si>
  <si>
    <t>ation</t>
  </si>
  <si>
    <t>ac（to）+commod（方便）+ation→提供方便的住处→住宿</t>
  </si>
  <si>
    <t>住宿；住处</t>
  </si>
  <si>
    <t>/əˌkɒməˈdeɪʃn/</t>
  </si>
  <si>
    <t>We need to book accommodation for our trip.</t>
  </si>
  <si>
    <t>我们需要为旅行预订住宿。</t>
  </si>
  <si>
    <t>旅行前要订accommodation（住宿），ac（to）commod（方便）的地方让旅途更轻松。</t>
  </si>
  <si>
    <t>方便住处accommodation</t>
  </si>
  <si>
    <t>accompany</t>
  </si>
  <si>
    <t>company</t>
  </si>
  <si>
    <t>ac（to）+company（同伴）→成为同伴一起走→陪伴</t>
  </si>
  <si>
    <t>陪伴；陪同</t>
  </si>
  <si>
    <t>/əˈkʌmpəni/</t>
  </si>
  <si>
    <t>My mother accompanied me to the doctor.</t>
  </si>
  <si>
    <t>妈妈陪我去看医生。</t>
  </si>
  <si>
    <t>妈妈accompany（陪伴）我去医院，ac（to）company（同伴）般在身边照顾。</t>
  </si>
  <si>
    <t>同伴陪伴accompany</t>
  </si>
  <si>
    <t>accomplish</t>
  </si>
  <si>
    <t>compl</t>
  </si>
  <si>
    <t>ish</t>
  </si>
  <si>
    <t>ac（to）+compl（满）+ish→使事情圆满→完成；实现</t>
  </si>
  <si>
    <t>完成；实现</t>
  </si>
  <si>
    <t>/əˈkʌmplɪʃ/</t>
  </si>
  <si>
    <t>She accomplished her dream of becoming a teacher.</t>
  </si>
  <si>
    <t>她实现了成为一名教师的梦想。</t>
  </si>
  <si>
    <t>她努力accomplish（实现）梦想，ac（to）compl（满）ish（做）到最好终成功。</t>
  </si>
  <si>
    <t>圆满完成accomplish</t>
  </si>
  <si>
    <t>account</t>
  </si>
  <si>
    <t>count</t>
  </si>
  <si>
    <t>ac(朝向) + count(计算) → 朝向计算账目 → 账户；账目</t>
  </si>
  <si>
    <t>账户；账目；解释</t>
  </si>
  <si>
    <t>/əˈkaʊnt/</t>
  </si>
  <si>
    <t>She has an account at this bank.</t>
  </si>
  <si>
    <t>她在这家银行有个账户。</t>
  </si>
  <si>
    <t>我去银行开 account（账户）时，ac（朝向）count（计算）我的存款，确保数目准确无误。</t>
  </si>
  <si>
    <t>朝向计算account（账户）</t>
  </si>
  <si>
    <t>ac(朝向) + count(计算) → 朝向计算说明原因 → 解释；认为</t>
  </si>
  <si>
    <t>解释；认为</t>
  </si>
  <si>
    <t>He accounted for his absence from school.</t>
  </si>
  <si>
    <t>他解释了缺课的原因。</t>
  </si>
  <si>
    <t>他 account（解释）缺课时，ac（朝向）count（计算）合理的理由，让老师理解了他。</t>
  </si>
  <si>
    <t>解释原因account（动词）</t>
  </si>
  <si>
    <t>accountant</t>
  </si>
  <si>
    <t>account(账户) + ant(人) → 处理账户的人 → 会计</t>
  </si>
  <si>
    <t>会计</t>
  </si>
  <si>
    <t>/əˈkaʊntənt/</t>
  </si>
  <si>
    <t>My mother is a skilled accountant.</t>
  </si>
  <si>
    <t>我妈妈是一名熟练的会计。</t>
  </si>
  <si>
    <t>妈妈是 accountant（会计），每天和 account（账户）打交道，ant（人）就是她这样的专业人员。</t>
  </si>
  <si>
    <t>账户之人accountant</t>
  </si>
  <si>
    <t>accumulate</t>
  </si>
  <si>
    <t>cumul</t>
  </si>
  <si>
    <t>ate</t>
  </si>
  <si>
    <t>ac(朝向) + cumul(堆积) + ate(使...) → 使朝向堆积 → 积累；积聚</t>
  </si>
  <si>
    <t>积累；积聚</t>
  </si>
  <si>
    <t>/əˈkjuːmjəleɪt/</t>
  </si>
  <si>
    <t>Leaves accumulate on the ground in autumn.</t>
  </si>
  <si>
    <t>秋天树叶堆积在地上。</t>
  </si>
  <si>
    <t>秋天树叶 accumulate（积累）在地上，ac（朝向）cumul（堆积）起来，像一层金色的地毯。</t>
  </si>
  <si>
    <t>朝向堆积accumulate</t>
  </si>
  <si>
    <t>accuracy</t>
  </si>
  <si>
    <t>cur</t>
  </si>
  <si>
    <t>acy</t>
  </si>
  <si>
    <t>ac(朝向) + cur(关心) + acy(名词后缀) → 朝向关心正确性 → 准确性；精确性</t>
  </si>
  <si>
    <t>准确性；精确性</t>
  </si>
  <si>
    <t>/ˈækjərəsi/</t>
  </si>
  <si>
    <t>We must check the accuracy of the data.</t>
  </si>
  <si>
    <t>我们必须检查数据的准确性。</t>
  </si>
  <si>
    <t>检查数据 accuracy（准确性）时，要 ac（朝向）cur（关心）每个数字的正确，不能出错。</t>
  </si>
  <si>
    <t>关心正确accuracy</t>
  </si>
  <si>
    <t>accurate</t>
  </si>
  <si>
    <t>ac(朝向) + cur(关心) + ate(形容词后缀) → 朝向关心正确性的 → 准确的；精确的</t>
  </si>
  <si>
    <t>准确的；精确的</t>
  </si>
  <si>
    <t>/ˈækjərət/</t>
  </si>
  <si>
    <t>Her answer is very accurate.</t>
  </si>
  <si>
    <t>她的答案非常准确。</t>
  </si>
  <si>
    <t>她的答案 accurate（准确），因为她 ac（朝向）cur（关心）每个细节，认真思考。</t>
  </si>
  <si>
    <t>关心细节accurate</t>
  </si>
  <si>
    <t>accuse</t>
  </si>
  <si>
    <t>cuse</t>
  </si>
  <si>
    <t>ac(加强)+cuse(诉讼) → 加强指控某人的行为 → 控告；指责</t>
  </si>
  <si>
    <t>控告；指责</t>
  </si>
  <si>
    <t>/əˈkjuːz/</t>
  </si>
  <si>
    <t>She accused him of breaking the window.</t>
  </si>
  <si>
    <t>她指责他打破了窗户。</t>
  </si>
  <si>
    <t>她accuse（指责）他打破窗户时，ac（加强）cuse（诉讼）的语气让他很害怕。</t>
  </si>
  <si>
    <t>加强指控accuse</t>
  </si>
  <si>
    <t>accustomed</t>
  </si>
  <si>
    <t>custom</t>
  </si>
  <si>
    <t>ed</t>
  </si>
  <si>
    <t>ac(加强)+custom(习惯)+ed(的) → 处于习惯的状态 → 习惯的；惯常的</t>
  </si>
  <si>
    <t>习惯的；惯常的</t>
  </si>
  <si>
    <t>/əˈkʌstəmd/</t>
  </si>
  <si>
    <t>I'm accustomed to drinking milk every morning.</t>
  </si>
  <si>
    <t>我习惯每天早上喝牛奶。</t>
  </si>
  <si>
    <t>我accustomed（习惯）喝牛奶，ac（加强）custom（习惯）的ed（状态）让我每天都坚持。</t>
  </si>
  <si>
    <t>ac加custom加ed，习惯状态记心间</t>
  </si>
  <si>
    <t>ache</t>
  </si>
  <si>
    <t>疼痛</t>
  </si>
  <si>
    <t>/eɪk/</t>
  </si>
  <si>
    <t>My legs ache after running.</t>
  </si>
  <si>
    <t>跑步后我的腿很疼。</t>
  </si>
  <si>
    <t>跑步后我的legs ache（疼），只能慢慢走回家。</t>
  </si>
  <si>
    <t>身体疼痛就是ache</t>
  </si>
  <si>
    <t>She has a stomach ache today.</t>
  </si>
  <si>
    <t>她今天胃疼。</t>
  </si>
  <si>
    <t>她今天stomach ache（胃疼），吃不下饭。</t>
  </si>
  <si>
    <t>疼痛名词也是ache</t>
  </si>
  <si>
    <t>achieve</t>
  </si>
  <si>
    <t>chieve</t>
  </si>
  <si>
    <t>a(加强)+chieve(完成) → 加强努力完成目标 → 实现；达到</t>
  </si>
  <si>
    <t>实现；达到</t>
  </si>
  <si>
    <t>/əˈtʃiːv/</t>
  </si>
  <si>
    <t>He wants to achieve his dream of being a doctor.</t>
  </si>
  <si>
    <t>他想实现当医生的梦想。</t>
  </si>
  <si>
    <t>他achieve（实现）梦想的路上，a（加强）chieve（完成）每一步学习任务。</t>
  </si>
  <si>
    <t>加强完成achieve</t>
  </si>
  <si>
    <t>achievement</t>
  </si>
  <si>
    <t>ment</t>
  </si>
  <si>
    <t>a(加强)+chieve(完成)+ment(名词后缀) → 完成后的成果 → 成就；成绩</t>
  </si>
  <si>
    <t>成就；成绩</t>
  </si>
  <si>
    <t>/əˈtʃiːvmənt/</t>
  </si>
  <si>
    <t>Her academic achievements are very impressive.</t>
  </si>
  <si>
    <t>她的学术成就令人印象深刻。</t>
  </si>
  <si>
    <t>她的achievement（成就）来自a（加强）chieve（完成）的努力，ment（名词）见证她的成功。</t>
  </si>
  <si>
    <t>完成加ment成成就</t>
  </si>
  <si>
    <t>acid</t>
  </si>
  <si>
    <t>酸的</t>
  </si>
  <si>
    <t>/ˈæsɪd/</t>
  </si>
  <si>
    <t>Lemons have an acid taste.</t>
  </si>
  <si>
    <t>柠檬有酸的味道。</t>
  </si>
  <si>
    <t>吃柠檬时，acid（酸的）味道让我皱眉，原来它的口感这么sharp。</t>
  </si>
  <si>
    <t>柠檬味道酸acid</t>
  </si>
  <si>
    <t>酸</t>
  </si>
  <si>
    <t>Vinegar contains acetic acid.</t>
  </si>
  <si>
    <t>醋含有醋酸。</t>
  </si>
  <si>
    <t>醋里的acid（酸）是其酸味来源，每次闻到都能联想到acid（酸的）口感。</t>
  </si>
  <si>
    <t>醋含醋酸是acid</t>
  </si>
  <si>
    <t>acknowledge</t>
  </si>
  <si>
    <t>know</t>
  </si>
  <si>
    <t>ac（加强）+ know（知道）+ ledge → 加强知道某事并公开承认 → 承认；认可</t>
  </si>
  <si>
    <t>承认；认可</t>
  </si>
  <si>
    <t>/əkˈnɑːlɪdʒ/</t>
  </si>
  <si>
    <t>He acknowledged his mistake in the meeting.</t>
  </si>
  <si>
    <t>他在会议上承认了自己的错误。</t>
  </si>
  <si>
    <t>当他意识到错误时，acknowledge（承认）了，ac（加强）know（知道）自己不该那样做，赢得了大家的谅解。</t>
  </si>
  <si>
    <t>加强知道就承认（acknowledge）</t>
  </si>
  <si>
    <t>acquaintance</t>
  </si>
  <si>
    <t>quaint</t>
  </si>
  <si>
    <t>ac（使）+ quaint（熟悉）+ ance（名词后缀）→ 使人熟悉的人或关系 → 熟人；相识</t>
  </si>
  <si>
    <t>熟人；相识</t>
  </si>
  <si>
    <t>/əˈkweɪntəns/</t>
  </si>
  <si>
    <t>She is only an acquaintance, not a close friend.</t>
  </si>
  <si>
    <t>她只是个熟人，不是亲密朋友。</t>
  </si>
  <si>
    <t>在聚会上遇到acquaintance（熟人），ac（使）quaint（熟悉）的感觉让我主动上前打招呼。</t>
  </si>
  <si>
    <t>使人熟悉是acquaintance</t>
  </si>
  <si>
    <t>acquire</t>
  </si>
  <si>
    <t>quir</t>
  </si>
  <si>
    <t>ac（加强）+ quir（寻求）→ 努力寻求以得到 → 获得；取得</t>
  </si>
  <si>
    <t>获得；取得</t>
  </si>
  <si>
    <t>/əˈkwaɪər/</t>
  </si>
  <si>
    <t>He worked hard to acquire new skills for his job.</t>
  </si>
  <si>
    <t>他努力学习以获得工作所需的新技能。</t>
  </si>
  <si>
    <t>为了acquire（获得）新技能，他ac（加强）quir（寻求）各种学习资料，每天都很充实。</t>
  </si>
  <si>
    <t>加强寻求就acquire</t>
  </si>
  <si>
    <t>acquisition</t>
  </si>
  <si>
    <t>quisit</t>
  </si>
  <si>
    <t>ac（加强）+ quisit（寻求）+ ion（名词后缀）→ 获得的行为或结果 → 获得；习得</t>
  </si>
  <si>
    <t>获得；习得</t>
  </si>
  <si>
    <t>/ˌækwɪˈzɪʃn/</t>
  </si>
  <si>
    <t>The acquisition of knowledge takes time and effort.</t>
  </si>
  <si>
    <t>知识的习得需要时间和努力。</t>
  </si>
  <si>
    <t>acquisition（习得）知识的过程中，ac（加强）quisit（寻求）的坚持很关键，不能半途而废。</t>
  </si>
  <si>
    <t>获得结果acquisition</t>
  </si>
  <si>
    <t>acre</t>
  </si>
  <si>
    <t>英亩</t>
  </si>
  <si>
    <t>/ˈeɪkər/</t>
  </si>
  <si>
    <t>An acre of land is approximately 4047 square meters.</t>
  </si>
  <si>
    <t>一英亩土地大约是4047平方米。</t>
  </si>
  <si>
    <t>看到acre（英亩）这个词，发音像“爱可”，爱可这片土地，它的面积就是一英亩哦。</t>
  </si>
  <si>
    <t>acre是英亩，面积单位要记清</t>
  </si>
  <si>
    <t>across</t>
  </si>
  <si>
    <t>cross</t>
  </si>
  <si>
    <t>a(在...上)+cross(交叉)→在交叉的路径上行走→穿过；横过</t>
  </si>
  <si>
    <t>穿过；横过</t>
  </si>
  <si>
    <t>/əˈkrɒs/</t>
  </si>
  <si>
    <t>She walked across the road carefully.</t>
  </si>
  <si>
    <t>她小心地穿过马路。</t>
  </si>
  <si>
    <t>过马路时，walk across（穿过），a（在）cross（交叉）的路上走，一定要看红绿灯哦。</t>
  </si>
  <si>
    <t>a加cross是across，穿过马路别乱跑</t>
  </si>
  <si>
    <t>act</t>
  </si>
  <si>
    <t>行动；扮演</t>
  </si>
  <si>
    <t>/ækt/</t>
  </si>
  <si>
    <t>He acted quickly to help the old man.</t>
  </si>
  <si>
    <t>他迅速行动帮助了那位老人。</t>
  </si>
  <si>
    <t>看到老人摔倒，他立刻act（行动），像电影里的演员act（扮演）英雄一样勇敢。</t>
  </si>
  <si>
    <t>act是行动或扮演，词根就是act本身</t>
  </si>
  <si>
    <t>行为；行动；一幕</t>
  </si>
  <si>
    <t>His kind act touched everyone around him.</t>
  </si>
  <si>
    <t>他的善举感动了周围所有人。</t>
  </si>
  <si>
    <t>他的act（行为）很温暖，像戏剧里的act（一幕）一样让人难忘。</t>
  </si>
  <si>
    <t>act作名词是行为，一幕戏剧也可以</t>
  </si>
  <si>
    <t>action</t>
  </si>
  <si>
    <t>act(做)+ion(名词后缀)→做出来的事→行动；活动</t>
  </si>
  <si>
    <t>行动；活动</t>
  </si>
  <si>
    <t>/ˈækʃn/</t>
  </si>
  <si>
    <t>We must take action to stop pollution.</t>
  </si>
  <si>
    <t>我们必须采取行动阻止污染。</t>
  </si>
  <si>
    <t>保护环境要take action（采取行动），act（做）加上ion变成名词，就是行动的意思啦。</t>
  </si>
  <si>
    <t>act加ion是action，行动活动记心中</t>
  </si>
  <si>
    <t>active</t>
  </si>
  <si>
    <t>act(做)+ive(形容词后缀)→乐于去做的→积极的；活跃的</t>
  </si>
  <si>
    <t>积极的；活跃的</t>
  </si>
  <si>
    <t>/ˈæktɪv/</t>
  </si>
  <si>
    <t>She is an active participant in class discussions.</t>
  </si>
  <si>
    <t>她是课堂讨论的积极参与者。</t>
  </si>
  <si>
    <t>课堂上她很active（活跃），因为她喜欢act（做）各种互动，ive后缀让它变成形容词哦。</t>
  </si>
  <si>
    <t>act加ive是active，积极活跃不懒惰</t>
  </si>
  <si>
    <t>activity</t>
  </si>
  <si>
    <t>ivity</t>
  </si>
  <si>
    <t>act(做) + ivity(表状态或性质) → 做的状态或行为 → 活动；行动</t>
  </si>
  <si>
    <t>活动；行动</t>
  </si>
  <si>
    <t>/ækˈtɪvəti/</t>
  </si>
  <si>
    <t>We have many after-school activities.</t>
  </si>
  <si>
    <t>我们有很多课外活动。</t>
  </si>
  <si>
    <t>放学后，我们参加各种 activity (活动)，act (做) 不同的事情，ivity 让这些变成有趣的状态。</t>
  </si>
  <si>
    <t>act做加ivity，活动行动记心里</t>
  </si>
  <si>
    <t>actor</t>
  </si>
  <si>
    <t>or</t>
  </si>
  <si>
    <t>act(表演) + or(表男性人) → 表演的男性 → 演员（男）</t>
  </si>
  <si>
    <t>演员（男）</t>
  </si>
  <si>
    <t>/ˈæktə(r)/</t>
  </si>
  <si>
    <t>He wants to be an actor in the future.</t>
  </si>
  <si>
    <t>他将来想成为一名演员。</t>
  </si>
  <si>
    <t>他梦想成为 actor (演员)，每天 act (表演) 练习，or 是男性后缀，所以是男演员。</t>
  </si>
  <si>
    <t>act表演加or男，演员actor记心间</t>
  </si>
  <si>
    <t>actress</t>
  </si>
  <si>
    <t>ress</t>
  </si>
  <si>
    <t>act(表演) + ress(表女性人) → 表演的女性 → 女演员</t>
  </si>
  <si>
    <t>女演员</t>
  </si>
  <si>
    <t>/ˈæktrəs/</t>
  </si>
  <si>
    <t>She is a famous actress in Hollywood.</t>
  </si>
  <si>
    <t>她是好莱坞著名的女演员。</t>
  </si>
  <si>
    <t>她是 actress (女演员)，act (表演) 得很棒，ress 是女性后缀，区别于男演员。</t>
  </si>
  <si>
    <t>act表演加ress女，女演员是actress</t>
  </si>
  <si>
    <t>actual</t>
  </si>
  <si>
    <t>ual</t>
  </si>
  <si>
    <t>act(做的) + ual(表性质) → 实际做出来的 → 实际的；真实的</t>
  </si>
  <si>
    <t>实际的；真实的</t>
  </si>
  <si>
    <t>/ˈæktʃuəl/</t>
  </si>
  <si>
    <t>The actual cost is higher than we thought.</t>
  </si>
  <si>
    <t>实际成本比我们想的要高。</t>
  </si>
  <si>
    <t>计算成本时，actual (实际的) 数字和预期不同，act (做) 出来的结果才是真实的。</t>
  </si>
  <si>
    <t>act做加ual，实际真实actual</t>
  </si>
  <si>
    <t>acute</t>
  </si>
  <si>
    <t>acu</t>
  </si>
  <si>
    <t>te</t>
  </si>
  <si>
    <t>acu(尖的) + te(表性质) → 尖的；敏锐的；严重的</t>
  </si>
  <si>
    <t>敏锐的；严重的（急性的）</t>
  </si>
  <si>
    <t>/əˈkjuːt/</t>
  </si>
  <si>
    <t>She has an acute sense of smell.</t>
  </si>
  <si>
    <t>她有敏锐的嗅觉。</t>
  </si>
  <si>
    <t>她的鼻子很 acute (敏锐)，能闻到细微气味，像 acu (尖) 的东西一样灵敏。</t>
  </si>
  <si>
    <t>acu尖加te，敏锐严重acute记</t>
  </si>
  <si>
    <t>AD</t>
  </si>
  <si>
    <t>广告</t>
  </si>
  <si>
    <t>/ˌeɪˈdiː/</t>
  </si>
  <si>
    <t>I saw an AD for a new laptop on the billboard.</t>
  </si>
  <si>
    <t>我在广告牌上看到一则新笔记本电脑的广告。</t>
  </si>
  <si>
    <t>逛街时看到广告牌上的AD（广告），介绍新款笔记本，看起来不错。</t>
  </si>
  <si>
    <t>AD缩写是广告，简单好记牢</t>
  </si>
  <si>
    <t>adapt</t>
  </si>
  <si>
    <t>apt</t>
  </si>
  <si>
    <t>ad(朝向) + apt(适合) → 朝向适合的方向调整 → 适应；改编</t>
  </si>
  <si>
    <t>适应；改编</t>
  </si>
  <si>
    <t>/əˈdæpt/</t>
  </si>
  <si>
    <t>He adapted himself to the cold weather quickly.</t>
  </si>
  <si>
    <t>他很快适应了寒冷的天气。</t>
  </si>
  <si>
    <t>他刚到北方，努力adapt（适应）寒冷，ad（朝向）apt（适合）的穿衣方式帮了大忙。</t>
  </si>
  <si>
    <t>朝向适合是adapt，适应改编都用它</t>
  </si>
  <si>
    <t>ad-</t>
  </si>
  <si>
    <t>adaptation</t>
  </si>
  <si>
    <t>ad(朝向) + apt(适合) + ation(名词后缀) → 朝向适合的状态或结果 → 适应；改编本</t>
  </si>
  <si>
    <t>适应；改编本</t>
  </si>
  <si>
    <t>/ˌædæpˈteɪʃn/</t>
  </si>
  <si>
    <t>The adaptation of the book into a movie was successful.</t>
  </si>
  <si>
    <t>这本书改编成电影很成功。</t>
  </si>
  <si>
    <t>这本书的adaptation（改编本）很受欢迎，ad（朝向）apt（适合）的改编保留了原著精髓。</t>
  </si>
  <si>
    <t>adapt加ation，适应改编本轻松记</t>
  </si>
  <si>
    <t>add</t>
  </si>
  <si>
    <t>添加；增加</t>
  </si>
  <si>
    <t>/æd/</t>
  </si>
  <si>
    <t>Add two more chairs to the table, please.</t>
  </si>
  <si>
    <t>请给桌子再加两把椅子。</t>
  </si>
  <si>
    <t>请客时，妈妈让我add（加）椅子，我赶紧搬了两把过来。</t>
  </si>
  <si>
    <t>加东西用add，简单又好记</t>
  </si>
  <si>
    <t>addicted</t>
  </si>
  <si>
    <t>dict</t>
  </si>
  <si>
    <t>ad（to）+dict（commit）+ed→对某事承诺→上瘾的；入迷的</t>
  </si>
  <si>
    <t>上瘾的；入迷的</t>
  </si>
  <si>
    <t>/əˈdɪktɪd/</t>
  </si>
  <si>
    <t>He is addicted to playing video games.</t>
  </si>
  <si>
    <t>他沉迷于玩电子游戏。</t>
  </si>
  <si>
    <t>他addicted（沉迷）于游戏，ad（到）dict（承诺）自己每天都要玩，结果无法自拔。</t>
  </si>
  <si>
    <t>ad加dict加ed，上瘾就是addicted</t>
  </si>
  <si>
    <t>addition</t>
  </si>
  <si>
    <t>dit</t>
  </si>
  <si>
    <t>ion</t>
  </si>
  <si>
    <t>ad（to）+dit（put）+ion→放到一起→增加；加法</t>
  </si>
  <si>
    <t>增加；加法</t>
  </si>
  <si>
    <t>/əˈdɪʃn/</t>
  </si>
  <si>
    <t>The addition of milk makes the coffee taste better.</t>
  </si>
  <si>
    <t>加牛奶让咖啡味道更好。</t>
  </si>
  <si>
    <t>做addition（加法）时，ad（到）dit（放）数字到一起，结果就出来了。</t>
  </si>
  <si>
    <t>加到一起是addition</t>
  </si>
  <si>
    <t>address</t>
  </si>
  <si>
    <t>dress</t>
  </si>
  <si>
    <t>ad（to）+dress（direct）→引导到目标→写地址；处理；演讲</t>
  </si>
  <si>
    <t>写地址；处理；演讲</t>
  </si>
  <si>
    <t>/əˈdres/</t>
  </si>
  <si>
    <t>She addressed the envelope carefully.</t>
  </si>
  <si>
    <t>她仔细地写了信封地址。</t>
  </si>
  <si>
    <t>她address（写地址）时，ad（到）dress（引导）信件到正确的地方，不会寄错。</t>
  </si>
  <si>
    <t>引导目标address（v.）</t>
  </si>
  <si>
    <t>ad（to）+dress（direct）→指向的地方→地址</t>
  </si>
  <si>
    <t>地址</t>
  </si>
  <si>
    <t>/ˈædres/</t>
  </si>
  <si>
    <t>Please tell me your home address.</t>
  </si>
  <si>
    <t>请告诉我你的家庭地址。</t>
  </si>
  <si>
    <t>问别人home address（地址）时，就是要知道ad（到）dress（引导）到他家的路线。</t>
  </si>
  <si>
    <t>指向之处address（n.）</t>
  </si>
  <si>
    <t>adequate</t>
  </si>
  <si>
    <t>equ</t>
  </si>
  <si>
    <t>ad（to）+equ（equal）+ate→达到相等的程度→足够的；适当的</t>
  </si>
  <si>
    <t>足够的；适当的</t>
  </si>
  <si>
    <t>/ˈædɪkwət/</t>
  </si>
  <si>
    <t>The food is adequate for ten people.</t>
  </si>
  <si>
    <t>这些食物足够十个人吃。</t>
  </si>
  <si>
    <t>食物adequate（足够）时，ad（到）equ（相等）的量，刚好满足大家需求。</t>
  </si>
  <si>
    <t>达到相等adequate</t>
  </si>
  <si>
    <t>adjust</t>
  </si>
  <si>
    <t>just</t>
  </si>
  <si>
    <t>ad（to）+just（right）→使达到正确状态→调整；适应</t>
  </si>
  <si>
    <t>调整；适应</t>
  </si>
  <si>
    <t>/əˈdʒʌst/</t>
  </si>
  <si>
    <t>She adjusted the TV to get a clear picture.</t>
  </si>
  <si>
    <t>她调整电视以获得清晰的画面。</t>
  </si>
  <si>
    <t>她adjust（调整）电视时，ad（到）just（正确）的频道，画面就清晰了。</t>
  </si>
  <si>
    <t>调到正确adjust</t>
  </si>
  <si>
    <t>adjustment</t>
  </si>
  <si>
    <t>ad（去）+ just（正确）+ ment（名词后缀）→ 去使事物变得正确的行为→调整；调节</t>
  </si>
  <si>
    <t>调整；调节</t>
  </si>
  <si>
    <t>/əˈdʒʌstmənt/</t>
  </si>
  <si>
    <t>I made an adjustment to my study plan.</t>
  </si>
  <si>
    <t>我调整了我的学习计划。</t>
  </si>
  <si>
    <t>为了考好试，我对学习计划做了adjustment（调整），ad（去）just（正确）ment（名词后缀）的组合让我记住它是调整的意思。</t>
  </si>
  <si>
    <t>ad+just+ment，调整不用等</t>
  </si>
  <si>
    <t>administration</t>
  </si>
  <si>
    <t>ministr</t>
  </si>
  <si>
    <t>ad（去）+ ministr（管理）+ ation（名词后缀）→ 去进行管理的机构或行为→行政；管理；政府部门</t>
  </si>
  <si>
    <t>行政；管理；政府部门</t>
  </si>
  <si>
    <t>/ədˌmɪnɪˈstreɪʃn/</t>
  </si>
  <si>
    <t>The school administration handles student affairs.</t>
  </si>
  <si>
    <t>学校行政部门处理学生事务。</t>
  </si>
  <si>
    <t>学校administration（行政部门）里的老师ad（去）ministr（管理）日常工作，ation后缀表名词，负责各种事务。</t>
  </si>
  <si>
    <t>去管理的机构，administration</t>
  </si>
  <si>
    <t>admirable</t>
  </si>
  <si>
    <t>mir</t>
  </si>
  <si>
    <t>ad（加强）+ mir（惊奇）+ able（可...的）→ 令人感到非常惊奇的→令人钦佩的；值得赞扬的</t>
  </si>
  <si>
    <t>令人钦佩的；值得赞扬的</t>
  </si>
  <si>
    <t>/ˈædmərəbl/</t>
  </si>
  <si>
    <t>Her volunteer work is admirable.</t>
  </si>
  <si>
    <t>她的志愿工作令人钦佩。</t>
  </si>
  <si>
    <t>她做志愿时，ad（加强）mir（惊奇）的表现让大家觉得她admirable（令人钦佩），able表示可被这样评价。</t>
  </si>
  <si>
    <t>令人惊奇值得赞，admirable记心间</t>
  </si>
  <si>
    <t>admire</t>
  </si>
  <si>
    <t>ad（加强）+ mir（看，惊奇）→ 带着强烈的惊奇感去看→钦佩；羡慕</t>
  </si>
  <si>
    <t>钦佩；羡慕</t>
  </si>
  <si>
    <t>/ədˈmaɪə(r)/</t>
  </si>
  <si>
    <t>I admire my father's hard work.</t>
  </si>
  <si>
    <t>我钦佩父亲的努力工作。</t>
  </si>
  <si>
    <t>我admire（钦佩）父亲，ad（加强）mir（看）他每天早出晚归，觉得他很了不起。</t>
  </si>
  <si>
    <t>加强看就是admire，钦佩羡慕都能来</t>
  </si>
  <si>
    <t>admission</t>
  </si>
  <si>
    <t>miss</t>
  </si>
  <si>
    <t>ad（去）+ miss（送，放）+ ion（名词后缀）→ 去放进去的行为→允许进入；承认</t>
  </si>
  <si>
    <t>允许进入；承认；入场费</t>
  </si>
  <si>
    <t>/ədˈmɪʃn/</t>
  </si>
  <si>
    <t>The admission to the museum is 10 yuan.</t>
  </si>
  <si>
    <t>博物馆的入场费是10元。</t>
  </si>
  <si>
    <t>博物馆admission（入场费）10元，ad（去）miss（放）你进去参观，ion后缀表名词。</t>
  </si>
  <si>
    <t>放进去的admission，入场承认都能用</t>
  </si>
  <si>
    <t>admit</t>
  </si>
  <si>
    <t>mit</t>
  </si>
  <si>
    <t>ad(向) + mit(送/放) → 向里放（允许进入）或说出（承认）→ 承认；允许进入</t>
  </si>
  <si>
    <t>承认；允许进入</t>
  </si>
  <si>
    <t>/ədˈmɪt/</t>
  </si>
  <si>
    <t>He admitted that he was late for school.</t>
  </si>
  <si>
    <t>他承认自己上学迟到了。</t>
  </si>
  <si>
    <t>他admit（承认）迟到时，ad（向）mit（放）下了借口，真诚道歉。</t>
  </si>
  <si>
    <t>向里放是admit</t>
  </si>
  <si>
    <t>adolescence</t>
  </si>
  <si>
    <t>olesc</t>
  </si>
  <si>
    <t>ence</t>
  </si>
  <si>
    <t>ad(加强) + olesc(成长) + ence(名词后缀) → 青少年成长的阶段 → 青春期</t>
  </si>
  <si>
    <t>青春期</t>
  </si>
  <si>
    <t>/ˌædəˈlesns/</t>
  </si>
  <si>
    <t>Adolescence is a time of change.</t>
  </si>
  <si>
    <t>青春期是一个变化的时期。</t>
  </si>
  <si>
    <t>青春期adolescence，ad（加强）olesc（成长）ence（阶段），身体和心理都在快速蜕变。</t>
  </si>
  <si>
    <t>成长阶段adolescence</t>
  </si>
  <si>
    <t>adolescent</t>
  </si>
  <si>
    <t>ad(加强) + olesc(成长) + ent(表人) → 处于成长阶段的人 → 青少年</t>
  </si>
  <si>
    <t>青少年</t>
  </si>
  <si>
    <t>/ˌædəˈlesnt/</t>
  </si>
  <si>
    <t>The adolescent is learning to be independent.</t>
  </si>
  <si>
    <t>这个青少年正在学习独立。</t>
  </si>
  <si>
    <t>这个adolescent（青少年），ad（加强）olesc（成长）ent（人），努力适应成人世界。</t>
  </si>
  <si>
    <t>成长中的人adolescent</t>
  </si>
  <si>
    <t>ad(加强) + olesc(成长) + ent(形容词后缀) → 关于成长阶段的 → 青少年的</t>
  </si>
  <si>
    <t>青少年的</t>
  </si>
  <si>
    <t>She has adolescent problems.</t>
  </si>
  <si>
    <t>她有青少年的问题。</t>
  </si>
  <si>
    <t>她的adolescent（青少年的）烦恼，ad（加强）olesc（成长）ent（的），让她有点困惑。</t>
  </si>
  <si>
    <t>成长阶段的adolescent</t>
  </si>
  <si>
    <t>adopt</t>
  </si>
  <si>
    <t>opt</t>
  </si>
  <si>
    <t>ad(向) + opt(选择) → 选择接受 → 收养；采纳</t>
  </si>
  <si>
    <t>收养；采纳</t>
  </si>
  <si>
    <t>/əˈdɒpt/</t>
  </si>
  <si>
    <t>They adopted a new policy.</t>
  </si>
  <si>
    <t>他们采纳了一项新政策。</t>
  </si>
  <si>
    <t>他们adopt（采纳）新政策，ad（向）opt（选择）了更有效的方案。</t>
  </si>
  <si>
    <t>选择接受是adopt</t>
  </si>
  <si>
    <t>adore</t>
  </si>
  <si>
    <t>喜爱；崇拜</t>
  </si>
  <si>
    <t>/əˈdɔː(r)/</t>
  </si>
  <si>
    <t>I adore my pet cat.</t>
  </si>
  <si>
    <t>我非常喜爱我的宠物猫。</t>
  </si>
  <si>
    <t>我adore（喜爱）我的猫，每天都抱着它，觉得它是世界上最可爱的。</t>
  </si>
  <si>
    <t>深深喜爱是adore</t>
  </si>
  <si>
    <t>adult</t>
  </si>
  <si>
    <t>成年人</t>
  </si>
  <si>
    <t>/ˈædʌlt/</t>
  </si>
  <si>
    <t>She is now an adult and can make her own decisions.</t>
  </si>
  <si>
    <t>她现在是成年人了，可以自己做决定。</t>
  </si>
  <si>
    <t>当你长大变成adult（成年人），就要学会对自己的选择负责啦。</t>
  </si>
  <si>
    <t>长大成人adult</t>
  </si>
  <si>
    <t>成年的；成人的</t>
  </si>
  <si>
    <t>This is an adult movie, not for kids.</t>
  </si>
  <si>
    <t>这是一部成人电影，不适合孩子。</t>
  </si>
  <si>
    <t>这部adult（成人的）电影，内容比较成熟，小朋友不能看哦。</t>
  </si>
  <si>
    <t>成人的是adult</t>
  </si>
  <si>
    <t>advance</t>
  </si>
  <si>
    <t>vanc</t>
  </si>
  <si>
    <t>ad（向）+vanc（前）→向前移动→前进；推进</t>
  </si>
  <si>
    <t>前进；推进；提前</t>
  </si>
  <si>
    <t>/ədˈvæns/</t>
  </si>
  <si>
    <t>The students advanced towards the school gate after class.</t>
  </si>
  <si>
    <t>放学后学生们向校门口走去。</t>
  </si>
  <si>
    <t>学生们advance（前进）时，ad（向）vanc（前）的方向走，很快就到门口了。</t>
  </si>
  <si>
    <t>向前进是advance</t>
  </si>
  <si>
    <t>ad（向）+vanc（前）→向前的进展→进展；提前</t>
  </si>
  <si>
    <t>进展；提前；预付款</t>
  </si>
  <si>
    <t>There has been great advance in technology recently.</t>
  </si>
  <si>
    <t>最近科技有了很大的进展。</t>
  </si>
  <si>
    <t>科技的advance（进展）让我们的生活更便利，ad（向）vanc（前）的脚步不停歇。</t>
  </si>
  <si>
    <t>进展提前是advance</t>
  </si>
  <si>
    <t>ad（向）+vanc（前）→提前的→预先的</t>
  </si>
  <si>
    <t>预先的；提前的</t>
  </si>
  <si>
    <t>You need to make an advance booking for the concert.</t>
  </si>
  <si>
    <t>你需要提前预订音乐会的票。</t>
  </si>
  <si>
    <t>音乐会要advance（提前的）预订，ad（向）vanc（前）安排好时间才能抢到票。</t>
  </si>
  <si>
    <t>预先的是advance</t>
  </si>
  <si>
    <t>advantage</t>
  </si>
  <si>
    <t>vant</t>
  </si>
  <si>
    <t>age</t>
  </si>
  <si>
    <t>ad（向）+vant（前）+age（状态）→处于前面的状态→优势；有利条件</t>
  </si>
  <si>
    <t>优势；有利条件</t>
  </si>
  <si>
    <t>/ədˈvæntɪdʒ/</t>
  </si>
  <si>
    <t>Being tall is an advantage in basketball.</t>
  </si>
  <si>
    <t>个子高在篮球运动中是个优势。</t>
  </si>
  <si>
    <t>打篮球时，个子高有advantage（优势），ad（向）vant（前）冲更容易得分。</t>
  </si>
  <si>
    <t>前面状态advantage</t>
  </si>
  <si>
    <t>adventure</t>
  </si>
  <si>
    <t>vent</t>
  </si>
  <si>
    <t>ure</t>
  </si>
  <si>
    <t>ad（向）+vent（来）+ure（行为）→向未知的事物走来→冒险；奇遇</t>
  </si>
  <si>
    <t>冒险；奇遇</t>
  </si>
  <si>
    <t>/ədˈventʃə(r)/</t>
  </si>
  <si>
    <t>They went on an adventure in the mountains.</t>
  </si>
  <si>
    <t>他们去山里冒险了。</t>
  </si>
  <si>
    <t>在山里adventure（冒险）时，ad（向）vent（来）的惊喜让大家忘记了疲劳。</t>
  </si>
  <si>
    <t>向未知来adventure</t>
  </si>
  <si>
    <t>advertise</t>
  </si>
  <si>
    <t>vert</t>
  </si>
  <si>
    <t>ise</t>
  </si>
  <si>
    <t>ad（向）+vert（转）+ise（使）→使注意力转向→做广告；宣传</t>
  </si>
  <si>
    <t>做广告；宣传</t>
  </si>
  <si>
    <t>/ˈædvətaɪz/</t>
  </si>
  <si>
    <t>We advertise our products on the Internet.</t>
  </si>
  <si>
    <t>我们在网上宣传我们的产品。</t>
  </si>
  <si>
    <t>商家advertise（宣传）产品时，ad（向）vert（转）大家的目光到产品优点上。</t>
  </si>
  <si>
    <t>转向宣传advertise</t>
  </si>
  <si>
    <t>advertisement</t>
  </si>
  <si>
    <t>ad(向)+vert(转)+ise(使...)+ment(名词后缀)→使注意力转向某物的东西→广告</t>
  </si>
  <si>
    <t>/ˌædvərˈtaɪzmənt/</t>
  </si>
  <si>
    <t>There's an advertisement for a new phone on TV.</t>
  </si>
  <si>
    <t>电视上有一则新手机的广告。</t>
  </si>
  <si>
    <t>看到电视上的advertisement（广告），ad（向）vert（转）你的注意力到新手机上，ise和ment是后缀哦。</t>
  </si>
  <si>
    <t>转向注意力，广告advertisement</t>
  </si>
  <si>
    <t>advice</t>
  </si>
  <si>
    <t>vise</t>
  </si>
  <si>
    <t>ad(向)+vise(看)→向某人给出看法→建议（名词）</t>
  </si>
  <si>
    <t>建议</t>
  </si>
  <si>
    <t>/ədˈvaɪs/</t>
  </si>
  <si>
    <t>She gave me some good advice on learning English.</t>
  </si>
  <si>
    <t>她给了我一些学习英语的好建议。</t>
  </si>
  <si>
    <t>朋友给我advice（建议）时，ad（向）我vise（看）学习方法，帮我进步。</t>
  </si>
  <si>
    <t>名词建议advice</t>
  </si>
  <si>
    <t>advise</t>
  </si>
  <si>
    <t>ad(向)+vise(看)→向某人提出看法→建议（动词）</t>
  </si>
  <si>
    <t>建议；劝告</t>
  </si>
  <si>
    <t>/ədˈvaɪz/</t>
  </si>
  <si>
    <t>My teacher advised me to read more books.</t>
  </si>
  <si>
    <t>我的老师劝告我多读书。</t>
  </si>
  <si>
    <t>老师advise（劝告）我时，ad（向）我vise（看）书籍的价值，让我爱上阅读。</t>
  </si>
  <si>
    <t>动词建议advise</t>
  </si>
  <si>
    <t>advocate</t>
  </si>
  <si>
    <t>voc</t>
  </si>
  <si>
    <t>ad(向)+voc(声音)+ate(使...)→使向...发出声音→提倡；主张</t>
  </si>
  <si>
    <t>提倡；主张</t>
  </si>
  <si>
    <t>/ˈædvəkeɪt/</t>
  </si>
  <si>
    <t>We advocate protecting the environment.</t>
  </si>
  <si>
    <t>我们提倡保护环境。</t>
  </si>
  <si>
    <t>我们advocate（提倡）环保时，ad（向）voc（声音）大家一起行动，让地球更美好。</t>
  </si>
  <si>
    <t>向声提倡advocate（动词）</t>
  </si>
  <si>
    <t>ad(向)+voc(声音)+ate(表示人)→向...发出声音的人→倡导者；支持者</t>
  </si>
  <si>
    <t>倡导者；支持者</t>
  </si>
  <si>
    <t>/ˈædvəkət/</t>
  </si>
  <si>
    <t>She is an advocate for animal rights.</t>
  </si>
  <si>
    <t>她是动物权利的倡导者。</t>
  </si>
  <si>
    <t>她是animal rights的advocate（倡导者），ad（向）voc（声音）为动物发声，让人敬佩。</t>
  </si>
  <si>
    <t>发声之人advocate（名词）</t>
  </si>
  <si>
    <t>affair</t>
  </si>
  <si>
    <t>af-</t>
  </si>
  <si>
    <t>fair</t>
  </si>
  <si>
    <t>af(加强)+fair(做)→加强做的事→事情；事务</t>
  </si>
  <si>
    <t>事情；事务</t>
  </si>
  <si>
    <t>/əˈfer/</t>
  </si>
  <si>
    <t>The meeting will discuss important affairs.</t>
  </si>
  <si>
    <t>会议将讨论重要事务。</t>
  </si>
  <si>
    <t>处理重要affair（事务）时，af（加强）fair（做）的力度，确保每个环节都到位。</t>
  </si>
  <si>
    <t>加强做事，事务affair</t>
  </si>
  <si>
    <t>affect</t>
  </si>
  <si>
    <t>fect</t>
  </si>
  <si>
    <t>af(向) + fect(做) → 向某物或某人做动作从而产生作用 → 影响；使改变</t>
  </si>
  <si>
    <t>影响；使改变</t>
  </si>
  <si>
    <t>/əˈfekt/</t>
  </si>
  <si>
    <t>The climate change affects our daily life.</t>
  </si>
  <si>
    <t>气候变化影响我们的日常生活。</t>
  </si>
  <si>
    <t>气候 change affect (影响) 我们的生活，af (向) fect (做) 的动作让环境改变，真让人担心。</t>
  </si>
  <si>
    <t>向做影响affect</t>
  </si>
  <si>
    <t>affection</t>
  </si>
  <si>
    <t>af(向)+fect(做)+ion(名词后缀)→向某人表达情感的行为→喜爱；感情</t>
  </si>
  <si>
    <t>喜爱；感情</t>
  </si>
  <si>
    <t>/əˈfekʃn/</t>
  </si>
  <si>
    <t>She has a deep affection for her grandmother.</t>
  </si>
  <si>
    <t>她对奶奶有很深的感情。</t>
  </si>
  <si>
    <t>奶奶给的 affection (感情) 很温暖，af(向)fect(做)ion(名词)是她对我的爱。</t>
  </si>
  <si>
    <t>感情喜爱affection</t>
  </si>
  <si>
    <t>afford</t>
  </si>
  <si>
    <t>ford</t>
  </si>
  <si>
    <t>af(向)+ford(拿出)→向某人拿出钱或资源→买得起；负担得起</t>
  </si>
  <si>
    <t>买得起；负担得起</t>
  </si>
  <si>
    <t>/əˈfɔːd/</t>
  </si>
  <si>
    <t>We can't afford a new car right now.</t>
  </si>
  <si>
    <t>我们现在买不起新车。</t>
  </si>
  <si>
    <t>想买新车但 afford (负担不起)，af(向)ford(拿出)钱不够，只能再等等。</t>
  </si>
  <si>
    <t>拿出钱来afford</t>
  </si>
  <si>
    <t>afraid</t>
  </si>
  <si>
    <t>害怕的；担心的</t>
  </si>
  <si>
    <t>/əˈfreɪd/</t>
  </si>
  <si>
    <t>She is afraid of dogs.</t>
  </si>
  <si>
    <t>她害怕狗。</t>
  </si>
  <si>
    <t>看到狗她就 afraid (害怕)，心里慌慌的，赶紧躲开。</t>
  </si>
  <si>
    <t>心里害怕afraid</t>
  </si>
  <si>
    <t>Africa</t>
  </si>
  <si>
    <t>非洲</t>
  </si>
  <si>
    <t>/ˈæfrɪkə/</t>
  </si>
  <si>
    <t>Africa is a large continent.</t>
  </si>
  <si>
    <t>非洲是一个大的大陆。</t>
  </si>
  <si>
    <t>Africa (非洲) 有很多野生动物，比如狮子和大象，非常壮观。</t>
  </si>
  <si>
    <t>非洲大陆Africa</t>
  </si>
  <si>
    <t>African</t>
  </si>
  <si>
    <t>Africa(非洲) + -an(表人或地方的后缀) → 属于非洲的；非洲人</t>
  </si>
  <si>
    <t>非洲的；非洲人</t>
  </si>
  <si>
    <t>/ˈæfrɪkən/</t>
  </si>
  <si>
    <t>She made friends with an African boy.</t>
  </si>
  <si>
    <t>她和一个非洲男孩交了朋友。</t>
  </si>
  <si>
    <t>她认识的 African 男孩，来自 Africa 大陆，-an 后缀表人，很快就记住这个词啦。</t>
  </si>
  <si>
    <t>Africa加an，非洲人/非洲的</t>
  </si>
  <si>
    <t>after</t>
  </si>
  <si>
    <t>在...之后</t>
  </si>
  <si>
    <t>/ˈɑːftə(r)/</t>
  </si>
  <si>
    <t>After school, I play basketball with my friends.</t>
  </si>
  <si>
    <t>放学后，我和朋友们打篮球。</t>
  </si>
  <si>
    <t>每天 after 放学，我都会和朋友去打球，这个词就是‘在...之后’的意思。</t>
  </si>
  <si>
    <t>时间地点后，就用after</t>
  </si>
  <si>
    <t>afternoon</t>
  </si>
  <si>
    <t>after(在...之后) + noon(中午) → 中午之后的时间段 → 下午</t>
  </si>
  <si>
    <t>下午</t>
  </si>
  <si>
    <t>/ˌɑːftəˈnuːn/</t>
  </si>
  <si>
    <t>We will have a math test this afternoon.</t>
  </si>
  <si>
    <t>今天下午我们有一场数学测试。</t>
  </si>
  <si>
    <t>中午 noon 之后 after noon 就是 afternoon（下午），数学测试就在这个时候哦。</t>
  </si>
  <si>
    <t>中午之后是afternoon</t>
  </si>
  <si>
    <t>afterward</t>
  </si>
  <si>
    <t>after(在...之后) + -ward(向...方向) → 向之后的方向 → 后来；以后</t>
  </si>
  <si>
    <t>后来；以后</t>
  </si>
  <si>
    <t>/ˈɑːftəwəd/</t>
  </si>
  <si>
    <t>We visited the museum and afterward went to a café.</t>
  </si>
  <si>
    <t>我们参观了博物馆，后来去了一家咖啡馆。</t>
  </si>
  <si>
    <t>参观完博物馆 afterward，after 之后 ward 方向走，找到一家好喝的咖啡馆。</t>
  </si>
  <si>
    <t>after加ward，后来不用忘</t>
  </si>
  <si>
    <t>against</t>
  </si>
  <si>
    <t>反对；靠着；与...对抗</t>
  </si>
  <si>
    <t>/əˈɡenst/</t>
  </si>
  <si>
    <t>She stood against the wall.</t>
  </si>
  <si>
    <t>她靠墙站着。</t>
  </si>
  <si>
    <t>她 against（靠着）墙休息，心里想着反对不公的事。</t>
  </si>
  <si>
    <t>反对靠着against</t>
  </si>
  <si>
    <t>年龄；时代</t>
  </si>
  <si>
    <t>/eɪdʒ/</t>
  </si>
  <si>
    <t>What's the age of this building?</t>
  </si>
  <si>
    <t>这座建筑有多少年历史了？</t>
  </si>
  <si>
    <t>问这座楼的 age（年龄），其实就是问它属于哪个时代。</t>
  </si>
  <si>
    <t>年龄时代是age</t>
  </si>
  <si>
    <t>变老；使老化</t>
  </si>
  <si>
    <t>Stress can age you quickly.</t>
  </si>
  <si>
    <t>压力会让你快速变老。</t>
  </si>
  <si>
    <t>压力大容易 age（变老），所以要学会放松哦。</t>
  </si>
  <si>
    <t>慢慢变老是age</t>
  </si>
  <si>
    <t>agency</t>
  </si>
  <si>
    <t>ag</t>
  </si>
  <si>
    <t>cy</t>
  </si>
  <si>
    <t>ag（做）+ ent（人）+ cy（机构）→ 做事的人的机构 → 代理处；机构</t>
  </si>
  <si>
    <t>代理处；机构</t>
  </si>
  <si>
    <t>/ˈeɪdʒənsi/</t>
  </si>
  <si>
    <t>We contacted a travel agency for our trip.</t>
  </si>
  <si>
    <t>我们联系了一家旅行社安排旅行。</t>
  </si>
  <si>
    <t>这家 travel agency（旅行社）里的 agent（代理人）ag（做）事很靠谱，帮我们搞定了所有行程。</t>
  </si>
  <si>
    <t>做事机构agency</t>
  </si>
  <si>
    <t>agenda</t>
  </si>
  <si>
    <t>enda</t>
  </si>
  <si>
    <t>ag（做）+ enda（要做的事物）→ 需要做的事情 → 议程；日程</t>
  </si>
  <si>
    <t>议程；日程表</t>
  </si>
  <si>
    <t>/əˈdʒendə/</t>
  </si>
  <si>
    <t>Let's look at the agenda for today's meeting.</t>
  </si>
  <si>
    <t>让我们看看今天会议的议程。</t>
  </si>
  <si>
    <t>会议开始前，先看 agenda（议程），上面列着所有要 ag（做）的事情。</t>
  </si>
  <si>
    <t>要做之事agenda</t>
  </si>
  <si>
    <t>agent</t>
  </si>
  <si>
    <t>ag（做）+ ent（人）→ 做事的人 → 代理人；特工</t>
  </si>
  <si>
    <t>代理人；特工</t>
  </si>
  <si>
    <t>/ˈeɪdʒənt/</t>
  </si>
  <si>
    <t>The agent helped us sign the contract.</t>
  </si>
  <si>
    <t>代理人帮我们签了合同。</t>
  </si>
  <si>
    <t>这位 agent（代理人）ag（做）事效率高，很快就帮我们完成了手续。</t>
  </si>
  <si>
    <t>做事之人是agent</t>
  </si>
  <si>
    <t>aggressive</t>
  </si>
  <si>
    <t>ag-</t>
  </si>
  <si>
    <t>gress</t>
  </si>
  <si>
    <t>ag(向...) + gress(走) + ive(形容词) → 向前进攻的→侵略的；有进取心的</t>
  </si>
  <si>
    <t>侵略的；好斗的；有进取心的</t>
  </si>
  <si>
    <t>/əˈɡresɪv/</t>
  </si>
  <si>
    <t>He is an aggressive player on the football field.</t>
  </si>
  <si>
    <t>他在足球场上是个好斗的球员。</t>
  </si>
  <si>
    <t>那个aggressive（好斗的）球员总是ag（向）对手gress（走）过去抢球，ive（形容词）描述他的风格。</t>
  </si>
  <si>
    <t>向前进攻aggressive</t>
  </si>
  <si>
    <t>ago</t>
  </si>
  <si>
    <t>以前；以往</t>
  </si>
  <si>
    <t>/əˈɡəʊ/</t>
  </si>
  <si>
    <t>Five days ago, we visited the museum.</t>
  </si>
  <si>
    <t>五天前我们参观了博物馆。</t>
  </si>
  <si>
    <t>五天ago（以前），我们去博物馆玩，看到了很多有趣的展品。</t>
  </si>
  <si>
    <t>时间过去是ago</t>
  </si>
  <si>
    <t>agree</t>
  </si>
  <si>
    <t>gree</t>
  </si>
  <si>
    <t>ag(向...) + gree(愉快) → 双方感到愉快→同意</t>
  </si>
  <si>
    <t>同意；赞成</t>
  </si>
  <si>
    <t>/əˈɡriː/</t>
  </si>
  <si>
    <t>She agreed to help me with my homework.</t>
  </si>
  <si>
    <t>她同意帮我做作业。</t>
  </si>
  <si>
    <t>当她agree（同意）帮我时，ag（向）我表达gree（愉快）的意愿，我很感激。</t>
  </si>
  <si>
    <t>双方愉快是agree</t>
  </si>
  <si>
    <t>agreement</t>
  </si>
  <si>
    <t>ag(向...) + gree(愉快) + ment(名词) → 双方同意的结果→协议；同意</t>
  </si>
  <si>
    <t>协议；同意</t>
  </si>
  <si>
    <t>/əˈɡriːmənt/</t>
  </si>
  <si>
    <t>We reached an agreement on the plan.</t>
  </si>
  <si>
    <t>我们就这个计划达成了协议。</t>
  </si>
  <si>
    <t>我们达成agreement（协议）时，ag（向）彼此承诺gree（愉快）合作，ment（名词）代表这份约定。</t>
  </si>
  <si>
    <t>同意结果agreement</t>
  </si>
  <si>
    <t>agricultural</t>
  </si>
  <si>
    <t>agri-</t>
  </si>
  <si>
    <t>cult</t>
  </si>
  <si>
    <t>agri(农业)+cult(耕种)+ure(名词)+al(形容词)→与农业耕种相关的→农业的</t>
  </si>
  <si>
    <t>农业的；农艺的</t>
  </si>
  <si>
    <t>/ˌæɡrɪˈkʌltʃərəl/</t>
  </si>
  <si>
    <t>The country has a strong agricultural sector.</t>
  </si>
  <si>
    <t>这个国家有强大的农业部门。</t>
  </si>
  <si>
    <t>这个国家的agricultural（农业）部门，agri（农业）相关的cult（耕种）技术很先进，ure和al让它变成形容词。</t>
  </si>
  <si>
    <t>农业耕种agricultural</t>
  </si>
  <si>
    <t>agriculture</t>
  </si>
  <si>
    <t>agri(田地)+cult(耕种)+ure(名词后缀)→关于田地耕种的学科→农业</t>
  </si>
  <si>
    <t>农业</t>
  </si>
  <si>
    <t>/ˈæɡrɪkʌltʃə(r)/</t>
  </si>
  <si>
    <t>Modern agriculture uses many advanced technologies.</t>
  </si>
  <si>
    <t>现代农业使用许多先进技术。</t>
  </si>
  <si>
    <t>学习agriculture（农业）时，要记住agri（田地）cult（耕种）ure（名词后缀），就是研究田地耕种的学问。</t>
  </si>
  <si>
    <t>田地耕种agriculture</t>
  </si>
  <si>
    <t>ahead</t>
  </si>
  <si>
    <t>head</t>
  </si>
  <si>
    <t>a(向前)+head(头)→头朝前→向前；在前面</t>
  </si>
  <si>
    <t>向前；在前面</t>
  </si>
  <si>
    <t>/əˈhed/</t>
  </si>
  <si>
    <t>We need to plan ahead for the trip.</t>
  </si>
  <si>
    <t>我们需要提前为旅行做计划。</t>
  </si>
  <si>
    <t>走路时要ahead（向前）看，a（向前）head（头）就是头朝向前面的方向。</t>
  </si>
  <si>
    <t>头朝前是ahead</t>
  </si>
  <si>
    <t>aid</t>
  </si>
  <si>
    <t>帮助；援助</t>
  </si>
  <si>
    <t>/eɪd/</t>
  </si>
  <si>
    <t>She gave me a lot of aid with my homework.</t>
  </si>
  <si>
    <t>她在作业上给了我很多帮助。</t>
  </si>
  <si>
    <t>当同学需要aid（帮助）时，我会主动帮忙，aid发音像“爱的”，有爱就有援助。</t>
  </si>
  <si>
    <t>帮助援助是aid</t>
  </si>
  <si>
    <t>He aided the old man to cross the street.</t>
  </si>
  <si>
    <t>他帮助老人过马路。</t>
  </si>
  <si>
    <t>看到老人过马路困难，他立刻aid（帮助）他们，aid的动作很温暖。</t>
  </si>
  <si>
    <t>伸出援手是aid</t>
  </si>
  <si>
    <t>AIDS</t>
  </si>
  <si>
    <t>艾滋病</t>
  </si>
  <si>
    <t>/eɪdz/</t>
  </si>
  <si>
    <t>AIDS is a serious disease caused by HIV.</t>
  </si>
  <si>
    <t>艾滋病是由HIV引起的严重疾病。</t>
  </si>
  <si>
    <t>AIDS（艾滋病）是一种需要预防的疾病，记住这个缩写就能快速识别它。</t>
  </si>
  <si>
    <t>AIDS即艾滋病</t>
  </si>
  <si>
    <t>aim</t>
  </si>
  <si>
    <t>目标</t>
  </si>
  <si>
    <t>/eɪm/</t>
  </si>
  <si>
    <t>My aim is to become a doctor.</t>
  </si>
  <si>
    <t>我的目标是成为一名医生。</t>
  </si>
  <si>
    <t>每个人都要有自己的aim（目标），aim发音像“爱瞄”，爱瞄准目标才能前进。</t>
  </si>
  <si>
    <t>心中目标是aim</t>
  </si>
  <si>
    <t>瞄准；旨在</t>
  </si>
  <si>
    <t>He aimed his gun at the target.</t>
  </si>
  <si>
    <t>他把枪瞄准目标。</t>
  </si>
  <si>
    <t>射击时要aim（瞄准）靶心，aim的动作要稳准狠。</t>
  </si>
  <si>
    <t>瞄准靶心是aim</t>
  </si>
  <si>
    <t>air</t>
  </si>
  <si>
    <t>空气；天空</t>
  </si>
  <si>
    <t>/eə(r)/</t>
  </si>
  <si>
    <t>Fresh air makes us feel energetic.</t>
  </si>
  <si>
    <t>新鲜空气让我们感觉精力充沛。</t>
  </si>
  <si>
    <t>打开窗，fresh air（空气）进来，连猫咪都伸懒腰说好舒服。</t>
  </si>
  <si>
    <t>空气天空就叫air</t>
  </si>
  <si>
    <t>aircraft</t>
  </si>
  <si>
    <t>air-</t>
  </si>
  <si>
    <t>craft</t>
  </si>
  <si>
    <t>air(空气) + craft(航空器) → 空中的航空器 → 飞机；航空器</t>
  </si>
  <si>
    <t>飞机；航空器</t>
  </si>
  <si>
    <t>/ˈeəkrɑːft/</t>
  </si>
  <si>
    <t>The aircraft landed safely at the airport.</t>
  </si>
  <si>
    <t>这架航空器安全降落在机场。</t>
  </si>
  <si>
    <t>看到aircraft（航空器）飞过，air（空中）的craft（大家伙）真威风。</t>
  </si>
  <si>
    <t>空中craft是aircraft</t>
  </si>
  <si>
    <t>airline</t>
  </si>
  <si>
    <t>line</t>
  </si>
  <si>
    <t>air(空中) + line(线路) → 空中航线或运营公司 → 航空公司；航线</t>
  </si>
  <si>
    <t>航空公司；航线</t>
  </si>
  <si>
    <t>/ˈeəlaɪn/</t>
  </si>
  <si>
    <t>We chose a cheap airline for our trip.</t>
  </si>
  <si>
    <t>我们为旅行选了一家便宜的航空公司。</t>
  </si>
  <si>
    <t>订机票找airline（航空公司），air（空中）line（线路）任你选。</t>
  </si>
  <si>
    <t>空中线路airline</t>
  </si>
  <si>
    <t>airmail</t>
  </si>
  <si>
    <t>mail</t>
  </si>
  <si>
    <t>air(空气) + mail(邮件) → 空中运输的邮件 → 航空邮件</t>
  </si>
  <si>
    <t>航空邮件</t>
  </si>
  <si>
    <t>/ˈeəmeɪl/</t>
  </si>
  <si>
    <t>Please send this package by airmail.</t>
  </si>
  <si>
    <t>请用航空邮件寄这个包裹。</t>
  </si>
  <si>
    <t>寄急件用airmail（航空邮件），air（空中）送mail（邮件）快如闪电。</t>
  </si>
  <si>
    <t>空中邮件airmail</t>
  </si>
  <si>
    <t>airplane</t>
  </si>
  <si>
    <t>plane</t>
  </si>
  <si>
    <t>air(空中) + plane(飞机) → 空中飞行的飞机 → 飞机</t>
  </si>
  <si>
    <t>飞机</t>
  </si>
  <si>
    <t>/ˈeəpleɪn/</t>
  </si>
  <si>
    <t>I took an airplane to Paris last month.</t>
  </si>
  <si>
    <t>我上个月乘飞机去了巴黎。</t>
  </si>
  <si>
    <t>坐airplane（飞机）时，air（空中）的plane（飞机）带你看云端美景。</t>
  </si>
  <si>
    <t>空中plane是airplane</t>
  </si>
  <si>
    <t>airport</t>
  </si>
  <si>
    <t>port</t>
  </si>
  <si>
    <t>air(航空)+port(港口)→航空的港口→机场</t>
  </si>
  <si>
    <t>机场</t>
  </si>
  <si>
    <t>/ˈeəpɔːt/</t>
  </si>
  <si>
    <t>I will go to the airport to meet my friend tomorrow.</t>
  </si>
  <si>
    <t>我明天要去机场接我的朋友。</t>
  </si>
  <si>
    <t>明天我要去airport（机场）接朋友，air（航空）port（港口）就是飞机停靠的地方呀。</t>
  </si>
  <si>
    <t>航空港口airport</t>
  </si>
  <si>
    <t>airspace</t>
  </si>
  <si>
    <t>space</t>
  </si>
  <si>
    <t>air(空气)+space(空间)→空气的空间→空域</t>
  </si>
  <si>
    <t>空域</t>
  </si>
  <si>
    <t>/ˈeəspeɪs/</t>
  </si>
  <si>
    <t>The plane entered the country's airspace.</t>
  </si>
  <si>
    <t>飞机进入了该国的空域。</t>
  </si>
  <si>
    <t>飞机在airspace（空域）飞行，air（空气）space（空间）就是它的专属领地。</t>
  </si>
  <si>
    <t>空气空间airspace</t>
  </si>
  <si>
    <t>alarm</t>
  </si>
  <si>
    <t>arm</t>
  </si>
  <si>
    <t>al(到)+arm(武器)→到武器那里（表示警报）→警报；闹钟</t>
  </si>
  <si>
    <t>警报；闹钟</t>
  </si>
  <si>
    <t>/əˈlɑːm/</t>
  </si>
  <si>
    <t>The fire alarm went off suddenly.</t>
  </si>
  <si>
    <t>火警突然响了。</t>
  </si>
  <si>
    <t>火警alarm（警报）响起时，大家下意识想找al（到）arm（武器）来应对紧急情况。</t>
  </si>
  <si>
    <t>警报闹钟alarm</t>
  </si>
  <si>
    <t>al-</t>
  </si>
  <si>
    <t>al(到)+arm(武器)→到武器那里（使人警觉）→使惊恐；报警</t>
  </si>
  <si>
    <t>使惊恐；报警</t>
  </si>
  <si>
    <t>The strange noise alarmed the little girl.</t>
  </si>
  <si>
    <t>奇怪的声音吓到了小女孩。</t>
  </si>
  <si>
    <t>奇怪的声音alarm（吓到）了小女孩，她觉得这声音像在催al（快）arm（躲起来）。</t>
  </si>
  <si>
    <t>使人惊恐alarm</t>
  </si>
  <si>
    <t>album</t>
  </si>
  <si>
    <t>相册；集邮册</t>
  </si>
  <si>
    <t>/ˈælbəm/</t>
  </si>
  <si>
    <t>She showed me her photo album yesterday.</t>
  </si>
  <si>
    <t>她昨天给我看了她的相册。</t>
  </si>
  <si>
    <t>她翻开album（相册），里面全是旅行的照片，每一页都藏着珍贵的回忆。</t>
  </si>
  <si>
    <t>相册集邮album</t>
  </si>
  <si>
    <t>alcohol</t>
  </si>
  <si>
    <t>酒精；乙醇</t>
  </si>
  <si>
    <t>/ˈælkəhɒl/</t>
  </si>
  <si>
    <t>Drinking too much alcohol is harmful to health.</t>
  </si>
  <si>
    <t>喝太多酒精对健康有害。</t>
  </si>
  <si>
    <t>医生提醒我alcohol（酒精）不能多喝，否则会伤害身体。</t>
  </si>
  <si>
    <t>酒精饮料alcohol</t>
  </si>
  <si>
    <t>alcoholic</t>
  </si>
  <si>
    <t>ic</t>
  </si>
  <si>
    <t>alcohol(酒精)+ic(形容词后缀) → 与酒精相关的 → 酒精的；酗酒的</t>
  </si>
  <si>
    <t>酒精的；酗酒的</t>
  </si>
  <si>
    <t>/ˌælkəˈhɒlɪk/</t>
  </si>
  <si>
    <t>His father is an alcoholic man.</t>
  </si>
  <si>
    <t>他父亲是个酗酒的人</t>
  </si>
  <si>
    <t>看到那个alcoholic（酗酒的）叔叔，手里总拿着alcohol（酒精）瓶子，ic（的）状态让人担心</t>
  </si>
  <si>
    <t>酒精加ic是alcoholic，酗酒的人要远离</t>
  </si>
  <si>
    <t>alcohol(酒精)+ic(表人) → 酒精成瘾的人 → 酒鬼</t>
  </si>
  <si>
    <t>酒鬼；酗酒者</t>
  </si>
  <si>
    <t>He turned into an alcoholic after losing his job.</t>
  </si>
  <si>
    <t>失业后他变成了酒鬼</t>
  </si>
  <si>
    <t>那个alcoholic（酒鬼）每天都离不开alcohol（酒精），ic（的人）已经忘了生活的意义</t>
  </si>
  <si>
    <t>酒精成瘾者是alcoholic，酒鬼就是这个词</t>
  </si>
  <si>
    <t>algebra</t>
  </si>
  <si>
    <t>代数</t>
  </si>
  <si>
    <t>/ˈældʒɪbrə/</t>
  </si>
  <si>
    <t>We learned basic algebra last semester.</t>
  </si>
  <si>
    <t>我们上学期学了基础代数</t>
  </si>
  <si>
    <t>数学课上老师教algebra（代数），我觉得它像“阿尔gebra”一样神秘又有趣</t>
  </si>
  <si>
    <t>数学代数algebra，解题思路要清晰</t>
  </si>
  <si>
    <t>alike</t>
  </si>
  <si>
    <t>like</t>
  </si>
  <si>
    <t>a(处于...状态)+like(像) → 处于相像的状态 → 相似的</t>
  </si>
  <si>
    <t>相似的；相像的</t>
  </si>
  <si>
    <t>/əˈlaɪk/</t>
  </si>
  <si>
    <t>The twins are very alike in appearance.</t>
  </si>
  <si>
    <t>这对双胞胎外貌很相似</t>
  </si>
  <si>
    <t>这对双胞胎 look alike（相像的），a（处于）like（像）的状态，连表情都一模一样</t>
  </si>
  <si>
    <t>a加like是alike，相似相像记心里</t>
  </si>
  <si>
    <t>a(强调)+like(像) → 同样地</t>
  </si>
  <si>
    <t>同样地</t>
  </si>
  <si>
    <t>They think alike and act alike.</t>
  </si>
  <si>
    <t>他们想法一样，行动也一样</t>
  </si>
  <si>
    <t>他们做什么都alike（同样地），a（强调）like（像）的程度，简直是一个模子刻出来的</t>
  </si>
  <si>
    <t>同样地是alike，a加like别忘记</t>
  </si>
  <si>
    <t>alive</t>
  </si>
  <si>
    <t>live</t>
  </si>
  <si>
    <t>a(处于...状态)+live(活) → 处于活着的状态 → 活着的；有活力的</t>
  </si>
  <si>
    <t>活着的；有活力的</t>
  </si>
  <si>
    <t>/əˈlaɪv/</t>
  </si>
  <si>
    <t>The cat is still alive after the accident.</t>
  </si>
  <si>
    <t>事故后这只猫还活着</t>
  </si>
  <si>
    <t>这只猫 accident 后 still alive（活着的），a（处于）live（活）的状态，太幸运了</t>
  </si>
  <si>
    <t>a加live是alive，活着的状态要记牢</t>
  </si>
  <si>
    <t>all</t>
  </si>
  <si>
    <t>所有的；全部的</t>
  </si>
  <si>
    <t>/ɔːl/</t>
  </si>
  <si>
    <t>All the books are on the shelf.</t>
  </si>
  <si>
    <t>所有的书都在书架上</t>
  </si>
  <si>
    <t>书架上 all（所有的）书都整齐排列，我很快找到了想要的那本</t>
  </si>
  <si>
    <t>全部所有是all，简单好记不用怕</t>
  </si>
  <si>
    <t>pron.</t>
  </si>
  <si>
    <t>全部；所有</t>
  </si>
  <si>
    <t>All of them are coming to the party.</t>
  </si>
  <si>
    <t>他们所有人都要来参加派对</t>
  </si>
  <si>
    <t>all（所有人）都收到了派对邀请，大家都很期待</t>
  </si>
  <si>
    <t>所有人称all，代词用法要记清</t>
  </si>
  <si>
    <t>完全；都</t>
  </si>
  <si>
    <t>She was all excited about the trip.</t>
  </si>
  <si>
    <t>她对这次旅行完全兴奋起来了</t>
  </si>
  <si>
    <t>她听到旅行消息后 all（完全）兴奋，眼睛都亮了</t>
  </si>
  <si>
    <t>完全都用all，副词用法别混淆</t>
  </si>
  <si>
    <t>allergic</t>
  </si>
  <si>
    <t>all(o)-</t>
  </si>
  <si>
    <t>erg</t>
  </si>
  <si>
    <t>all(o)(其他)+erg(作用)+ic(形容词后缀) → 对其他物质产生异常作用 → 过敏的</t>
  </si>
  <si>
    <t>过敏的；对…过敏的</t>
  </si>
  <si>
    <t>/əˈlɜːrdʒɪk/</t>
  </si>
  <si>
    <t>She is allergic to pollen.</t>
  </si>
  <si>
    <t>她对花粉过敏。</t>
  </si>
  <si>
    <t>春天接触花粉后她不停打喷嚏，原来她是allergic（过敏的），对其他物质有异常作用。</t>
  </si>
  <si>
    <t>异常作用过敏allergic</t>
  </si>
  <si>
    <t>alley</t>
  </si>
  <si>
    <t>小巷；胡同</t>
  </si>
  <si>
    <t>/ˈæli/</t>
  </si>
  <si>
    <t>We walked through the narrow alley.</t>
  </si>
  <si>
    <t>我们穿过狭窄的小巷。</t>
  </si>
  <si>
    <t>傍晚我在alley（小巷）里散步，看到几只小猫在墙角嬉戏。</t>
  </si>
  <si>
    <t>小巷胡同叫alley</t>
  </si>
  <si>
    <t>allocate</t>
  </si>
  <si>
    <t>loc</t>
  </si>
  <si>
    <t>al(加强)+loc(地方)+ate(动词后缀) → 把资源放到指定地方 → 分配；拨给</t>
  </si>
  <si>
    <t>分配；拨给</t>
  </si>
  <si>
    <t>/ˈæləkeɪt/</t>
  </si>
  <si>
    <t>The government allocated funds for school buildings.</t>
  </si>
  <si>
    <t>政府为校舍分配了资金。</t>
  </si>
  <si>
    <t>政府allocate（分配）资金给学校，al加强loc地方，让校舍更安全。</t>
  </si>
  <si>
    <t>分配拨出allocate</t>
  </si>
  <si>
    <t>allow</t>
  </si>
  <si>
    <t>low</t>
  </si>
  <si>
    <t>al(加强)+low(允许) → 给予明确许可 → 允许；准许</t>
  </si>
  <si>
    <t>允许；准许</t>
  </si>
  <si>
    <t>/əˈlaʊ/</t>
  </si>
  <si>
    <t>My parents allow me to play games after homework.</t>
  </si>
  <si>
    <t>我父母允许我做完作业后玩游戏。</t>
  </si>
  <si>
    <t>做完作业后，父母allow（允许）我玩游戏，al加强low许可，让我很开心。</t>
  </si>
  <si>
    <t>给予许可是allow</t>
  </si>
  <si>
    <t>allowance</t>
  </si>
  <si>
    <t>allow(允许)+ance(名词后缀) → 允许给予的钱 → 零用钱；津贴</t>
  </si>
  <si>
    <t>零用钱；津贴</t>
  </si>
  <si>
    <t>/əˈlaʊəns/</t>
  </si>
  <si>
    <t>I get 20 yuan allowance every week.</t>
  </si>
  <si>
    <t>我每周得到20元零用钱。</t>
  </si>
  <si>
    <t>每周父母给我allowance（零用钱），是allow允许支配的ance津贴。</t>
  </si>
  <si>
    <t>零用钱是allowance</t>
  </si>
  <si>
    <t>almost</t>
  </si>
  <si>
    <t>most</t>
  </si>
  <si>
    <t>a-(加强) + most(最多) → 达到最多的程度，接近全部 → 几乎；差不多</t>
  </si>
  <si>
    <t>几乎；差不多</t>
  </si>
  <si>
    <t>/ˈɔːlməʊst/</t>
  </si>
  <si>
    <t>I almost missed the bus this morning.</t>
  </si>
  <si>
    <t>今天早上我差点错过公交车。</t>
  </si>
  <si>
    <t>早上赶车，我almost（几乎）迟到，a（加强）most（最多）的努力跑过去才赶上。</t>
  </si>
  <si>
    <t>加强最多almost</t>
  </si>
  <si>
    <t>alone</t>
  </si>
  <si>
    <t>lone</t>
  </si>
  <si>
    <t>a-(处于…状态) + lone(独自的) → 处于独自的状态 → 独自的；单独的</t>
  </si>
  <si>
    <t>独自的；单独的</t>
  </si>
  <si>
    <t>/əˈləʊn/</t>
  </si>
  <si>
    <t>He is alone in the room.</t>
  </si>
  <si>
    <t>他独自一人在房间里。</t>
  </si>
  <si>
    <t>他在房间里alone（独自的），a（处于）lone（独自）的状态，没人陪伴。</t>
  </si>
  <si>
    <t>处于独自alone(adj)</t>
  </si>
  <si>
    <t>a-(处于…状态) + lone(独自的) → 以独自的方式 → 独自地；单独地</t>
  </si>
  <si>
    <t>独自地；单独地</t>
  </si>
  <si>
    <t>She went to the park alone.</t>
  </si>
  <si>
    <t>她独自去了公园。</t>
  </si>
  <si>
    <t>她alone（独自地）去公园，a（处于）lone（独自）的状态，享受安静时光。</t>
  </si>
  <si>
    <t>独自去做alone(adv)</t>
  </si>
  <si>
    <t>along</t>
  </si>
  <si>
    <t>long</t>
  </si>
  <si>
    <t>a-(表示方向) + long(长度) → 沿着某物的长度方向 → 沿着；顺着</t>
  </si>
  <si>
    <t>沿着；顺着</t>
  </si>
  <si>
    <t>/əˈlɒŋ/</t>
  </si>
  <si>
    <t>Walk along the street and you'll see the school.</t>
  </si>
  <si>
    <t>沿着这条街走，你会看到学校。</t>
  </si>
  <si>
    <t>沿着街走时，along（沿着）a（方向）long（长度）的路，很快就到学校。</t>
  </si>
  <si>
    <t>顺着长度along(prep)</t>
  </si>
  <si>
    <t>a-(表示状态) + long(延伸) → 向前延伸地 → 向前；一起</t>
  </si>
  <si>
    <t>向前；一起</t>
  </si>
  <si>
    <t>Come along, we're late.</t>
  </si>
  <si>
    <t>快来，我们迟到了。</t>
  </si>
  <si>
    <t>朋友喊我come along（一起），a（状态）long（延伸）着队伍走，别掉队。</t>
  </si>
  <si>
    <t>一起向前along(adv)</t>
  </si>
  <si>
    <t>alongside</t>
  </si>
  <si>
    <t>side</t>
  </si>
  <si>
    <t>along(沿着) + side(边) → 沿着某物的边 → 在…旁边；与…并肩</t>
  </si>
  <si>
    <t>在…旁边；与…并肩</t>
  </si>
  <si>
    <t>/əˌlɒŋˈsaɪd/</t>
  </si>
  <si>
    <t>The boat moored alongside the pier.</t>
  </si>
  <si>
    <t>船停泊在码头旁边。</t>
  </si>
  <si>
    <t>船alongside（在旁边）码头停着，along（沿着）side（边）靠岸，很稳当。</t>
  </si>
  <si>
    <t>沿着边是alongside(prep)</t>
  </si>
  <si>
    <t>along(沿着) + side(边) → 沿着边的状态 → 在旁边；并排</t>
  </si>
  <si>
    <t>在旁边；并排</t>
  </si>
  <si>
    <t>The two cars drove alongside for a while.</t>
  </si>
  <si>
    <t>两辆车并排开了一会儿。</t>
  </si>
  <si>
    <t>两辆车alongside（并排）行驶，along（沿着）side（边）保持距离，安全第一。</t>
  </si>
  <si>
    <t>并排行驶alongside(adv)</t>
  </si>
  <si>
    <t>alphabet</t>
  </si>
  <si>
    <t>alpha(第一个字母)+beta(第二个字母)→字母表的总称→字母表</t>
  </si>
  <si>
    <t>字母表</t>
  </si>
  <si>
    <t>/ˈælfəbet/</t>
  </si>
  <si>
    <t>She is learning the English alphabet.</t>
  </si>
  <si>
    <t>她正在学习英语字母表。</t>
  </si>
  <si>
    <t>小明背alphabet（字母表）时，先记住alpha和beta这两个开头字母，很快就掌握了所有字母。</t>
  </si>
  <si>
    <t>alpha+beta→alphabet字母表</t>
  </si>
  <si>
    <t>already</t>
  </si>
  <si>
    <t>all(全部)+ready(准备好)→事情全部准备完毕→已经</t>
  </si>
  <si>
    <t>已经</t>
  </si>
  <si>
    <t>/ɔːlˈredi/</t>
  </si>
  <si>
    <t>I have already finished my homework.</t>
  </si>
  <si>
    <t>我已经完成了作业。</t>
  </si>
  <si>
    <t>我already（已经）做完作业，all（全部）ready（准备好）去公园玩了。</t>
  </si>
  <si>
    <t>全部准备好→already已经</t>
  </si>
  <si>
    <t>also</t>
  </si>
  <si>
    <t>也；而且</t>
  </si>
  <si>
    <t>/ˈɔːlsəʊ/</t>
  </si>
  <si>
    <t>She likes singing, and she also likes dancing.</t>
  </si>
  <si>
    <t>她喜欢唱歌，也喜欢跳舞。</t>
  </si>
  <si>
    <t>小美喜欢唱歌，also（也）喜欢跳舞，两个爱好都让她很快乐。</t>
  </si>
  <si>
    <t>也用also，简单好记</t>
  </si>
  <si>
    <t>alternative</t>
  </si>
  <si>
    <t>alter-</t>
  </si>
  <si>
    <t>alter(改变；其他的)+native(具有...性质)→具有可改变的性质→可供替代的</t>
  </si>
  <si>
    <t>可供替代的；备选的</t>
  </si>
  <si>
    <t>/ɔːlˈtɜːnətɪv/</t>
  </si>
  <si>
    <t>We have an alternative plan for the trip.</t>
  </si>
  <si>
    <t>我们有一个旅行的备选计划。</t>
  </si>
  <si>
    <t>遇到突发情况时，我们找alternative（备选）方案，alter（改变）原来的路线，顺利完成了旅行。</t>
  </si>
  <si>
    <t>alter变一变→alternative备选方案</t>
  </si>
  <si>
    <t>although</t>
  </si>
  <si>
    <t>conj.</t>
  </si>
  <si>
    <t>虽然；尽管</t>
  </si>
  <si>
    <t>/ɔːlˈðəʊ/</t>
  </si>
  <si>
    <t>Although it rained heavily, we still arrived on time.</t>
  </si>
  <si>
    <t>虽然雨下得很大，我们还是准时到了。</t>
  </si>
  <si>
    <t>although（虽然）天气不好，我们还是坚持出门，没有耽误行程。</t>
  </si>
  <si>
    <t>虽然尽管although，转折关系记心间</t>
  </si>
  <si>
    <t>altitude</t>
  </si>
  <si>
    <t>alt</t>
  </si>
  <si>
    <t>alt(高)+-itude(状态)→表示高度的状态→海拔；高度</t>
  </si>
  <si>
    <t>海拔；高度</t>
  </si>
  <si>
    <t>/ˈæltɪtjuːd/</t>
  </si>
  <si>
    <t>The mountain has an altitude of 5000 meters.</t>
  </si>
  <si>
    <t>这座山的海拔是5000米。</t>
  </si>
  <si>
    <t>爬到 altitude（海拔）高的山顶，alt（高）的itude（状态）让我觉得空气稀薄。</t>
  </si>
  <si>
    <t>高的状态 altitude</t>
  </si>
  <si>
    <t>altogether</t>
  </si>
  <si>
    <t>all(全部)+together(一起)→全部加起来→总共；完全</t>
  </si>
  <si>
    <t>总共；完全；总而言之</t>
  </si>
  <si>
    <t>/ˌɔːltəˈɡeðə(r)/</t>
  </si>
  <si>
    <t>There are altogether 10 apples in the basket.</t>
  </si>
  <si>
    <t>篮子里总共有10个苹果。</t>
  </si>
  <si>
    <t>篮子里的苹果 altogether（总共）10个，all（全部）together（一起）数出来的结果。</t>
  </si>
  <si>
    <t>全部一起 altogether</t>
  </si>
  <si>
    <t>aluminum</t>
  </si>
  <si>
    <t>铝</t>
  </si>
  <si>
    <t>/əˈluːmɪnəm/</t>
  </si>
  <si>
    <t>Aluminum is used to make cans and foil.</t>
  </si>
  <si>
    <t>铝被用来制作罐头和箔纸。</t>
  </si>
  <si>
    <t>妈妈用 aluminum（铝）箔纸包食物，说这种金属轻又耐用。</t>
  </si>
  <si>
    <t>轻金属铝 aluminum</t>
  </si>
  <si>
    <t>always</t>
  </si>
  <si>
    <t>all(所有)+ways(时间)→所有时间都→总是；一直</t>
  </si>
  <si>
    <t>总是；一直</t>
  </si>
  <si>
    <t>/ˈɔːlweɪz/</t>
  </si>
  <si>
    <t>He always helps his mother with housework.</t>
  </si>
  <si>
    <t>他总是帮妈妈做家务。</t>
  </si>
  <si>
    <t>他 always（总是）做家务，all（所有）ways（时间）都不偷懒。</t>
  </si>
  <si>
    <t>所有时间 always</t>
  </si>
  <si>
    <t>am</t>
  </si>
  <si>
    <t>是（用于第一人称单数I）</t>
  </si>
  <si>
    <t>/æm/</t>
  </si>
  <si>
    <t>I am very happy today.</t>
  </si>
  <si>
    <t>我今天非常开心。</t>
  </si>
  <si>
    <t>我说"I am"的时候，就是在告诉别人“我是”什么状态。</t>
  </si>
  <si>
    <t>I用am要牢记</t>
  </si>
  <si>
    <t>amateur</t>
  </si>
  <si>
    <t>am(爱)+ateur(人)→热爱某事但非职业的人→业余爱好者</t>
  </si>
  <si>
    <t>业余爱好者</t>
  </si>
  <si>
    <t>/ˈæmətər/</t>
  </si>
  <si>
    <t>She is an amateur painter.</t>
  </si>
  <si>
    <t>她是一位业余画家。</t>
  </si>
  <si>
    <t>周末绘画班遇到amateur（业余爱好者），他说am（爱）画画却非专业，画得很棒。</t>
  </si>
  <si>
    <t>爱做某事amateur，业余爱好是身份</t>
  </si>
  <si>
    <t>am(爱)+ateur(人)→形容非职业的→业余的</t>
  </si>
  <si>
    <t>业余的</t>
  </si>
  <si>
    <t>He is an amateur photographer.</t>
  </si>
  <si>
    <t>他是一位业余摄影师。</t>
  </si>
  <si>
    <t>这位amateur（业余的）摄影师，am（爱）拍照，作品却不输专业人士。</t>
  </si>
  <si>
    <t>业余属性amateur，形容词也用它</t>
  </si>
  <si>
    <t>amaze</t>
  </si>
  <si>
    <t>maze</t>
  </si>
  <si>
    <t>a(加强)+maze(迷惑)→让人非常迷惑→使惊奇</t>
  </si>
  <si>
    <t>使惊奇；使吃惊</t>
  </si>
  <si>
    <t>/əˈmeɪz/</t>
  </si>
  <si>
    <t>The news amazed everyone.</t>
  </si>
  <si>
    <t>这个消息让所有人都很吃惊。</t>
  </si>
  <si>
    <t>听到消息大家被amaze（惊奇），a（加强）maze（迷惑）的感觉涌上心头。</t>
  </si>
  <si>
    <t>加强迷惑amaze，惊奇吃惊记下来</t>
  </si>
  <si>
    <t>amazing</t>
  </si>
  <si>
    <t>amaze(使惊奇)+-ing(表令人...)→令人感到惊奇的→令人惊奇的</t>
  </si>
  <si>
    <t>令人惊奇的；惊人的</t>
  </si>
  <si>
    <t>/əˈmeɪzɪŋ/</t>
  </si>
  <si>
    <t>That movie is so amazing.</t>
  </si>
  <si>
    <t>那部电影太令人惊奇了。</t>
  </si>
  <si>
    <t>这部amazing（令人惊奇）的电影，amaze（惊奇）加ing变形容词，让人印象深刻。</t>
  </si>
  <si>
    <t>amaze加ing，令人惊奇是amazing</t>
  </si>
  <si>
    <t>America</t>
  </si>
  <si>
    <t>美国；美洲</t>
  </si>
  <si>
    <t>/əˈmerɪkə/</t>
  </si>
  <si>
    <t>I want to visit America one day.</t>
  </si>
  <si>
    <t>我希望有一天能去美国旅游。</t>
  </si>
  <si>
    <t>我梦想去America（美国），那里有自由女神像，风景很美。</t>
  </si>
  <si>
    <t>America是美国，美洲大陆也叫它</t>
  </si>
  <si>
    <t>ambassador</t>
  </si>
  <si>
    <t>amb-</t>
  </si>
  <si>
    <t>amb(在...周围)+act(行动)+or(人)→在周围国家行动的人→大使</t>
  </si>
  <si>
    <t>大使；使节</t>
  </si>
  <si>
    <t>/æmˈbæsədə(r)/</t>
  </si>
  <si>
    <t>The Chinese ambassador visited our school.</t>
  </si>
  <si>
    <t>中国大使参观了我们学校。</t>
  </si>
  <si>
    <t>ambassador（大使）是amb（周围）act（行动）的人，负责两国交流。</t>
  </si>
  <si>
    <t>amb周围act行动，大使就是ambassador</t>
  </si>
  <si>
    <t>ambiguous</t>
  </si>
  <si>
    <t>ambi-</t>
  </si>
  <si>
    <t>ambi(两边) + ag(驱动) + uous(形容词后缀) → 被两边驱动，方向不确定 → 模糊的；模棱两可的</t>
  </si>
  <si>
    <t>模糊的；模棱两可的</t>
  </si>
  <si>
    <t>/æmˈbɪɡjuəs/</t>
  </si>
  <si>
    <t>The meaning of this sentence is ambiguous.</t>
  </si>
  <si>
    <t>这个句子的意思是模糊的。</t>
  </si>
  <si>
    <t>这个句子的意思ambiguous（模糊），因为ambi（两边）ag（驱动）得让人搞不清到底指什么。</t>
  </si>
  <si>
    <t>两边驱动是ambiguous</t>
  </si>
  <si>
    <t>ambition</t>
  </si>
  <si>
    <t>it</t>
  </si>
  <si>
    <t>ambi(四处) + it(走) + ion(名词后缀) → 四处奔走追求目标 → 野心；抱负</t>
  </si>
  <si>
    <t>野心；抱负</t>
  </si>
  <si>
    <t>/æmˈbɪʃn/</t>
  </si>
  <si>
    <t>His ambition is to be a scientist.</t>
  </si>
  <si>
    <t>他的抱负是成为一名科学家。</t>
  </si>
  <si>
    <t>他有ambition（抱负），为了梦想ambi（四处）it（奔走），努力奋斗。</t>
  </si>
  <si>
    <t>四处奔走有ambition</t>
  </si>
  <si>
    <t>ambulance</t>
  </si>
  <si>
    <t>ambul</t>
  </si>
  <si>
    <t>ambi(四处) + ambul(行走) + ance(名词后缀) → 四处行走救助的车辆 → 救护车</t>
  </si>
  <si>
    <t>救护车</t>
  </si>
  <si>
    <t>/ˈæmbjələns/</t>
  </si>
  <si>
    <t>The ambulance arrived quickly after the accident.</t>
  </si>
  <si>
    <t>事故发生后救护车很快就到了。</t>
  </si>
  <si>
    <t>救护车ambulance（救护车）在城市里ambi（四处）ambul（穿梭），拯救生命。</t>
  </si>
  <si>
    <t>四处穿梭救护车ambulance</t>
  </si>
  <si>
    <t>among</t>
  </si>
  <si>
    <t>在...之中（三者或以上）</t>
  </si>
  <si>
    <t>/əˈmʌŋ/</t>
  </si>
  <si>
    <t>We are sitting among the trees.</t>
  </si>
  <si>
    <t>我们坐在树林之中。</t>
  </si>
  <si>
    <t>我们坐在among（树林之中），享受大自然的宁静。</t>
  </si>
  <si>
    <t>三者之中用among</t>
  </si>
  <si>
    <t>amount</t>
  </si>
  <si>
    <t>mount</t>
  </si>
  <si>
    <t>a(加强) + mount(数量) → 数量的总和 → 数量；总额</t>
  </si>
  <si>
    <t>数量；总额</t>
  </si>
  <si>
    <t>/əˈmaʊnt/</t>
  </si>
  <si>
    <t>The amount of water is not enough.</t>
  </si>
  <si>
    <t>水的数量不够。</t>
  </si>
  <si>
    <t>水的amount（数量）很少，a（加强）mount（数量）的不足让我们很着急。</t>
  </si>
  <si>
    <t>数量总和是amount（名）</t>
  </si>
  <si>
    <t>a(加强) + mount(上升) → 数量上升到一定程度 → 总计；等于</t>
  </si>
  <si>
    <t>总计；等于</t>
  </si>
  <si>
    <t>The total cost amounts to 500 yuan.</t>
  </si>
  <si>
    <t>总费用总计500元。</t>
  </si>
  <si>
    <t>总费用amount（总计）到500元，a（加强）mount（上升）到这个数字。</t>
  </si>
  <si>
    <t>总计等于amount（动）</t>
  </si>
  <si>
    <t>ample</t>
  </si>
  <si>
    <t>足够的；充足的</t>
  </si>
  <si>
    <t>/ˈæmpl/</t>
  </si>
  <si>
    <t>We have ample time to finish the project.</t>
  </si>
  <si>
    <t>我们有足够的时间完成这个项目。</t>
  </si>
  <si>
    <t>ample（充足的）时间让我们从容完成任务，不用慌张。</t>
  </si>
  <si>
    <t>充足足够是ample</t>
  </si>
  <si>
    <t>amuse</t>
  </si>
  <si>
    <t>mus</t>
  </si>
  <si>
    <t>a(使) + mus(娱乐) → 使他人得到娱乐 → 逗乐；使发笑</t>
  </si>
  <si>
    <t>逗乐；使发笑</t>
  </si>
  <si>
    <t>/əˈmjuːz/</t>
  </si>
  <si>
    <t>The funny joke amused all the students.</t>
  </si>
  <si>
    <t>这个有趣的笑话逗乐了所有学生。</t>
  </si>
  <si>
    <t>那个funny joke amuse（逗乐）了大家，a（使）mus（娱乐）的效果真明显。</t>
  </si>
  <si>
    <t>使娱乐是amuse</t>
  </si>
  <si>
    <t>amusement</t>
  </si>
  <si>
    <t>a(使) + mus(娱乐) + ment(名词后缀) → 娱乐的行为或场所 → 娱乐；消遣</t>
  </si>
  <si>
    <t>娱乐；消遣</t>
  </si>
  <si>
    <t>/əˈmjuːzmənt/</t>
  </si>
  <si>
    <t>The children enjoyed the amusement park very much.</t>
  </si>
  <si>
    <t>孩子们非常喜欢这个游乐园。</t>
  </si>
  <si>
    <t>在amusement park里，a mus ment带来的快乐让孩子们笑个不停。</t>
  </si>
  <si>
    <t>娱乐消遣amusement</t>
  </si>
  <si>
    <t>analyze</t>
  </si>
  <si>
    <t>ana-</t>
  </si>
  <si>
    <t>lyze</t>
  </si>
  <si>
    <t>ana(彻底) + lyze(分解) → 彻底分解事物以研究 → 分析</t>
  </si>
  <si>
    <t>分析；分解</t>
  </si>
  <si>
    <t>/ˈænəlaɪz/</t>
  </si>
  <si>
    <t>Scientists analyze data to find solutions.</t>
  </si>
  <si>
    <t>科学家分析数据以找到解决方案。</t>
  </si>
  <si>
    <t>科学家们仔细analyze（分析）数据，ana（彻底）lyze（分解）每个细节。</t>
  </si>
  <si>
    <t>彻底分解是analyze</t>
  </si>
  <si>
    <t>ancestor</t>
  </si>
  <si>
    <t>anc</t>
  </si>
  <si>
    <t>estor</t>
  </si>
  <si>
    <t>anc(前)+estor(人)→走在前面的人→祖先</t>
  </si>
  <si>
    <t>祖先</t>
  </si>
  <si>
    <t>/ˈænsestə(r)/</t>
  </si>
  <si>
    <t>My ancestor was a farmer.</t>
  </si>
  <si>
    <t>我的祖先是农民。</t>
  </si>
  <si>
    <t>我的ancestor（祖先）是anc（前）estor（人），他们很久以前就耕种土地养活家人。</t>
  </si>
  <si>
    <t>前人祖先ancestor</t>
  </si>
  <si>
    <t>anchor</t>
  </si>
  <si>
    <t>锚</t>
  </si>
  <si>
    <t>/ˈæŋkə(r)/</t>
  </si>
  <si>
    <t>The anchor kept the ship safe in the storm.</t>
  </si>
  <si>
    <t>锚在暴风雨中让船保持安全。</t>
  </si>
  <si>
    <t>船的anchor（锚）像铁钩牢牢抓海底，大风大浪也不怕漂走。</t>
  </si>
  <si>
    <t>船的铁钩是anchor</t>
  </si>
  <si>
    <t>抛锚；使固定</t>
  </si>
  <si>
    <t>They anchored the boat near the shore.</t>
  </si>
  <si>
    <t>他们把船锚在岸边。</t>
  </si>
  <si>
    <t>渔民anchor（抛锚）后，船就固定在岸边，安心去捕鱼。</t>
  </si>
  <si>
    <t>固定抛锚用anchor</t>
  </si>
  <si>
    <t>ancient</t>
  </si>
  <si>
    <t>anci</t>
  </si>
  <si>
    <t>anci(古老的)+ent(形容词后缀)→古老的</t>
  </si>
  <si>
    <t>古老的；古代的</t>
  </si>
  <si>
    <t>/ˈeɪnʃənt/</t>
  </si>
  <si>
    <t>We visited an ancient temple yesterday.</t>
  </si>
  <si>
    <t>我们昨天参观了一座古老的寺庙。</t>
  </si>
  <si>
    <t>古老寺庙里的ancient（古老的）佛像，anci（安栖）着千年历史痕迹。</t>
  </si>
  <si>
    <t>古老形容词ancient</t>
  </si>
  <si>
    <t>and</t>
  </si>
  <si>
    <t>和；与；并且</t>
  </si>
  <si>
    <t>/ænd; ənd/</t>
  </si>
  <si>
    <t>I like milk and bread for breakfast.</t>
  </si>
  <si>
    <t>我早餐喜欢牛奶和面包。</t>
  </si>
  <si>
    <t>早餐喝milk and吃bread，and（和）让营养更均衡。</t>
  </si>
  <si>
    <t>连接两样用and</t>
  </si>
  <si>
    <t>anecdote</t>
  </si>
  <si>
    <t>ecdote</t>
  </si>
  <si>
    <t>a(不)+ekdote(发表)→未发表的小故事→轶事；趣闻</t>
  </si>
  <si>
    <t>轶事；趣闻</t>
  </si>
  <si>
    <t>/ˈænɪkdəʊt/</t>
  </si>
  <si>
    <t>I heard an interesting anecdote about the famous writer.</t>
  </si>
  <si>
    <t>我听到一个关于那位著名作家的有趣轶事。</t>
  </si>
  <si>
    <t>爷爷给我讲了一个anecdote（轶事），说那位作家小时候a（不）ekdote（发表）的小事，让我笑了半天。</t>
  </si>
  <si>
    <t>未发表的小故事，就是anecdote</t>
  </si>
  <si>
    <t>anger</t>
  </si>
  <si>
    <t>愤怒；生气</t>
  </si>
  <si>
    <t>/ˈæŋɡə(r)/</t>
  </si>
  <si>
    <t>His rude behavior caused her great anger.</t>
  </si>
  <si>
    <t>他粗鲁的行为让她非常生气。</t>
  </si>
  <si>
    <t>看到弟弟抢了我的玩具，我心里充满了anger（愤怒），忍不住皱起了眉头。</t>
  </si>
  <si>
    <t>生气愤怒就是anger</t>
  </si>
  <si>
    <t>angle</t>
  </si>
  <si>
    <t>角；角度</t>
  </si>
  <si>
    <t>/ˈæŋɡl/</t>
  </si>
  <si>
    <t>The triangle has three angles.</t>
  </si>
  <si>
    <t>这个三角形有三个角。</t>
  </si>
  <si>
    <t>数学课上，老师教我们画angle（角），用量角器测量它的角度，真有趣。</t>
  </si>
  <si>
    <t>几何图形有angle，角度大小要记清</t>
  </si>
  <si>
    <t>angry</t>
  </si>
  <si>
    <t>anger（愤怒）+y（形容词后缀）→表示愤怒的→生气的；愤怒的</t>
  </si>
  <si>
    <t>生气的；愤怒的</t>
  </si>
  <si>
    <t>/ˈæŋɡri/</t>
  </si>
  <si>
    <t>My mother was angry with me for being late home.</t>
  </si>
  <si>
    <t>我妈妈因为我回家晚了而生气。</t>
  </si>
  <si>
    <t>回家晚了，妈妈看起来很angry（生气），原来anger加y就变成形容词啦。</t>
  </si>
  <si>
    <t>anger加y变angry，生气样子很明显</t>
  </si>
  <si>
    <t>animal</t>
  </si>
  <si>
    <t>anim</t>
  </si>
  <si>
    <t>anim（生命）+al（名词后缀）→有生命的生物→动物</t>
  </si>
  <si>
    <t>动物</t>
  </si>
  <si>
    <t>/ˈænɪml/</t>
  </si>
  <si>
    <t>We should protect wild animals.</t>
  </si>
  <si>
    <t>我们应该保护野生动物。</t>
  </si>
  <si>
    <t>动物园里的animal（动物）都有anim（生命），al（后缀）让它们成为可爱的生物，我们要爱护它们。</t>
  </si>
  <si>
    <t>生命加al是animal，动物世界真精彩</t>
  </si>
  <si>
    <t>ankle</t>
  </si>
  <si>
    <t>脚踝</t>
  </si>
  <si>
    <t>/ˈæŋkl/</t>
  </si>
  <si>
    <t>She twisted her ankle when running.</t>
  </si>
  <si>
    <t>她跑步时扭伤了脚踝。</t>
  </si>
  <si>
    <t>她跑步时不小心扭到了ankle（脚踝），疼得走不了路。</t>
  </si>
  <si>
    <t>脚踝就是ankle</t>
  </si>
  <si>
    <t>anniversary</t>
  </si>
  <si>
    <t>ann-</t>
  </si>
  <si>
    <t>vers</t>
  </si>
  <si>
    <t>ann(年) + vers(转) + ary → 每年转一圈的日子 → 周年纪念日</t>
  </si>
  <si>
    <t>周年纪念日</t>
  </si>
  <si>
    <t>/ˌænɪˈvɜːsəri/</t>
  </si>
  <si>
    <t>We celebrated our wedding anniversary yesterday.</t>
  </si>
  <si>
    <t>我们昨天庆祝了结婚周年纪念日。</t>
  </si>
  <si>
    <t>我们结婚anniversary（周年纪念日）那天，ann（年）vers（转）过了一年又一年，感情越来越好。</t>
  </si>
  <si>
    <t>年转一圈anniversary</t>
  </si>
  <si>
    <t>announce</t>
  </si>
  <si>
    <t>an-</t>
  </si>
  <si>
    <t>nounce</t>
  </si>
  <si>
    <t>an(加强) + nounce(说) → 大声说出来 → 宣布</t>
  </si>
  <si>
    <t>宣布</t>
  </si>
  <si>
    <t>/əˈnaʊns/</t>
  </si>
  <si>
    <t>The president announced the new policy this morning.</t>
  </si>
  <si>
    <t>总统今天早上宣布了新政策。</t>
  </si>
  <si>
    <t>总统announce（宣布）新政策时，an（加强）nounce（说）得很清楚，大家都听到了。</t>
  </si>
  <si>
    <t>加强说就是announce</t>
  </si>
  <si>
    <t>annoy</t>
  </si>
  <si>
    <t>nois</t>
  </si>
  <si>
    <t>an(加强) + nois(烦恼) → 加强烦恼 → 使恼怒</t>
  </si>
  <si>
    <t>使恼怒</t>
  </si>
  <si>
    <t>/əˈnɔɪ/</t>
  </si>
  <si>
    <t>His constant talking annoys me.</t>
  </si>
  <si>
    <t>他不停地说话让我恼怒。</t>
  </si>
  <si>
    <t>他一直说话annoy（使恼怒）我，an（加强）nois（烦恼）让我无法集中注意力。</t>
  </si>
  <si>
    <t>加强烦恼是annoy</t>
  </si>
  <si>
    <t>annual</t>
  </si>
  <si>
    <t>ann(年) + ual → 每年的</t>
  </si>
  <si>
    <t>每年的</t>
  </si>
  <si>
    <t>/ˈænjuəl/</t>
  </si>
  <si>
    <t>We have an annual school trip in spring.</t>
  </si>
  <si>
    <t>我们春天有一次年度学校旅行。</t>
  </si>
  <si>
    <t>学校annual（年度）旅行在春天，ann（年）一次的活动大家都期待。</t>
  </si>
  <si>
    <t>每年一次是annual</t>
  </si>
  <si>
    <t>another</t>
  </si>
  <si>
    <t>other</t>
  </si>
  <si>
    <t>an(一个)+other(其他)→另一个的</t>
  </si>
  <si>
    <t>另一个；又一个</t>
  </si>
  <si>
    <t>/əˈnʌðə(r)/</t>
  </si>
  <si>
    <t>I need another cup of tea.</t>
  </si>
  <si>
    <t>我需要再一杯茶。</t>
  </si>
  <si>
    <t>我想再喝another茶，an（一个）other（其他）的茶，就是另一个嘛。</t>
  </si>
  <si>
    <t>an加other是another，另一个来记心间</t>
  </si>
  <si>
    <t>answer</t>
  </si>
  <si>
    <t>回答；答案</t>
  </si>
  <si>
    <t>/ˈɑːnsə(r)/</t>
  </si>
  <si>
    <t>She answered the teacher's question quickly.</t>
  </si>
  <si>
    <t>她快速回答了老师的问题。</t>
  </si>
  <si>
    <t>老师提问时，她answer（回答）得很快，大家都为她鼓掌。</t>
  </si>
  <si>
    <t>回答问题是answer，记住拼写不难办</t>
  </si>
  <si>
    <t>蚂蚁</t>
  </si>
  <si>
    <t>/ænt/</t>
  </si>
  <si>
    <t>An ant is carrying a piece of bread.</t>
  </si>
  <si>
    <t>一只蚂蚁正在搬一块面包。</t>
  </si>
  <si>
    <t>地上有只ant（蚂蚁），爬来爬去搬食物，好勤劳。</t>
  </si>
  <si>
    <t>小小蚂蚁是ant，记牢它的小模样</t>
  </si>
  <si>
    <t>Antarctic</t>
  </si>
  <si>
    <t>anti-</t>
  </si>
  <si>
    <t>arctic</t>
  </si>
  <si>
    <t>anti(反)+arctic(北极)→与北极相反的→南极的</t>
  </si>
  <si>
    <t>南极的；南极洲</t>
  </si>
  <si>
    <t>/ænˈtɑːktɪk/</t>
  </si>
  <si>
    <t>The Antarctic is covered with ice.</t>
  </si>
  <si>
    <t>南极洲被冰覆盖着。</t>
  </si>
  <si>
    <t>Antarctic（南极）是anti（反）arctic（北极）的地方，到处都是冰雪。</t>
  </si>
  <si>
    <t>反北极是Antarctic，南极冰雪真神奇</t>
  </si>
  <si>
    <t>antique</t>
  </si>
  <si>
    <t>antiqu</t>
  </si>
  <si>
    <t>antiqu(古老)+e→古老的物品→古董</t>
  </si>
  <si>
    <t>古董；古老的</t>
  </si>
  <si>
    <t>/ænˈtiːk/</t>
  </si>
  <si>
    <t>This is an antique vase.</t>
  </si>
  <si>
    <t>这是一个古董花瓶。</t>
  </si>
  <si>
    <t>这个antique花瓶很古老，antiqu（古老）的样子让人想起过去的时光。</t>
  </si>
  <si>
    <t>古老物品antique，收藏起来真珍贵</t>
  </si>
  <si>
    <t>anxiety</t>
  </si>
  <si>
    <t>anx</t>
  </si>
  <si>
    <t>anx(担心) + iety(名词后缀) → 担心的状态 → 焦虑</t>
  </si>
  <si>
    <t>焦虑；忧虑</t>
  </si>
  <si>
    <t>/æŋˈzaɪəti/</t>
  </si>
  <si>
    <t>She felt anxiety about her exam results.</t>
  </si>
  <si>
    <t>她对考试结果感到焦虑。</t>
  </si>
  <si>
    <t>面对考试结果，她心中充满anxiety（焦虑），anx（担心）的情绪让她坐立不安。</t>
  </si>
  <si>
    <t>担心加iety，焦虑是anxiety</t>
  </si>
  <si>
    <t>anxious</t>
  </si>
  <si>
    <t>anx(担心) +ious(…的) → 担心的 → 焦虑的</t>
  </si>
  <si>
    <t>焦虑的；担忧的</t>
  </si>
  <si>
    <t>/ˈæŋkʃəs/</t>
  </si>
  <si>
    <t>He is anxious about his mother's health.</t>
  </si>
  <si>
    <t>他担心母亲的健康。</t>
  </si>
  <si>
    <t>他anxious（焦虑）地等待妈妈的体检结果，anx（担心）的样子写在脸上。</t>
  </si>
  <si>
    <t>担心加ious，焦虑anxious</t>
  </si>
  <si>
    <t>any</t>
  </si>
  <si>
    <t>任何的；一些</t>
  </si>
  <si>
    <t>/ˈeni/</t>
  </si>
  <si>
    <t>Do you have any books about history?</t>
  </si>
  <si>
    <t>你有任何关于历史的书吗？</t>
  </si>
  <si>
    <t>问别人有没有any（任何）书时，不用纠结数量，any就是“任何”的意思。</t>
  </si>
  <si>
    <t>any any，任何东西</t>
  </si>
  <si>
    <t>anybody</t>
  </si>
  <si>
    <t>body</t>
  </si>
  <si>
    <t>any(任何) + body(人) → 任何人</t>
  </si>
  <si>
    <t>任何人</t>
  </si>
  <si>
    <t>/ˈeniˌbɒdi/</t>
  </si>
  <si>
    <t>Is there anybody in the room?</t>
  </si>
  <si>
    <t>房间里有人吗？</t>
  </si>
  <si>
    <t>想知道房间里有没有anybody（任何人），any（任何）body（人）都算哦。</t>
  </si>
  <si>
    <t>任何body是anybody</t>
  </si>
  <si>
    <t>anyhow</t>
  </si>
  <si>
    <t>how</t>
  </si>
  <si>
    <t>any(任何) + how(怎样) → 不管怎样 → 无论如何</t>
  </si>
  <si>
    <t>无论如何；不管怎样</t>
  </si>
  <si>
    <t>/ˈenihaʊ/</t>
  </si>
  <si>
    <t>Anyhow, we have to finish this task today.</t>
  </si>
  <si>
    <t>无论如何，我们今天必须完成这项任务。</t>
  </si>
  <si>
    <t>面对困难，anyhow（无论如何）都要坚持，any（任何）how（怎样）都不放弃。</t>
  </si>
  <si>
    <t>任何how是anyhow</t>
  </si>
  <si>
    <t>anyone</t>
  </si>
  <si>
    <t>any-</t>
  </si>
  <si>
    <t>one</t>
  </si>
  <si>
    <t>any(任何)+one(一个人)→任何一个人</t>
  </si>
  <si>
    <t>/ˈeniwʌn/</t>
  </si>
  <si>
    <t>Is there anyone who can help me?</t>
  </si>
  <si>
    <t>有谁能帮我吗？</t>
  </si>
  <si>
    <t>妈妈喊：“有anyone（任何人）能帮我拿东西吗？”any（任何）one（一个）人都行，弟弟马上跑过来。</t>
  </si>
  <si>
    <t>任何一人anyone</t>
  </si>
  <si>
    <t>anything</t>
  </si>
  <si>
    <t>thing</t>
  </si>
  <si>
    <t>any(任何)+thing(事物)→任何事物</t>
  </si>
  <si>
    <t>任何事物</t>
  </si>
  <si>
    <t>/ˈeniθɪŋ/</t>
  </si>
  <si>
    <t>I don't want anything to eat now.</t>
  </si>
  <si>
    <t>我现在不想吃任何东西。</t>
  </si>
  <si>
    <t>我摆摆手说不想吃anything（任何东西），any（任何）thing（事物）都没胃口，只想喝水。</t>
  </si>
  <si>
    <t>任何事物anything</t>
  </si>
  <si>
    <t>anyway</t>
  </si>
  <si>
    <t>way</t>
  </si>
  <si>
    <t>any(任何)+way(方式/道路)→不管怎样/无论如何</t>
  </si>
  <si>
    <t>/ˈeniweɪ/</t>
  </si>
  <si>
    <t>Anyway, we have to finish the work today.</t>
  </si>
  <si>
    <t>无论如何，我们今天必须完成这项工作。</t>
  </si>
  <si>
    <t>组长说：“anyway（无论如何）今天要完工，any（任何）way（方式）都要尝试，不能拖延。”</t>
  </si>
  <si>
    <t>任何方式anyway</t>
  </si>
  <si>
    <t>anywhere</t>
  </si>
  <si>
    <t>where</t>
  </si>
  <si>
    <t>any(任何)+where(地方)→任何地方</t>
  </si>
  <si>
    <t>任何地方</t>
  </si>
  <si>
    <t>/ˈeniweə(r)/</t>
  </si>
  <si>
    <t>You can go anywhere you like during the holiday.</t>
  </si>
  <si>
    <t>假期里你可以去任何你喜欢的地方。</t>
  </si>
  <si>
    <t>假期计划旅行，我说anywhere（任何地方）都想去，any（任何）where（地方）都有新奇的风景。</t>
  </si>
  <si>
    <t>任何地方anywhere</t>
  </si>
  <si>
    <t>apart</t>
  </si>
  <si>
    <t>part</t>
  </si>
  <si>
    <t>a(离开)+part(部分)→部分离开整体→分开；相距</t>
  </si>
  <si>
    <t>分开；分离；相距</t>
  </si>
  <si>
    <t>/əˈpɑːt/</t>
  </si>
  <si>
    <t>The books are placed apart on the shelf.</t>
  </si>
  <si>
    <t>这些书在书架上分开摆放着。</t>
  </si>
  <si>
    <t>书架上的书apart（分开）放，a（离开）part（部分）彼此，方便查找。</t>
  </si>
  <si>
    <t>离开部分是apart</t>
  </si>
  <si>
    <t>apartment</t>
  </si>
  <si>
    <t>a(加强)+part(部分)+ment(名词后缀)→强调分开的部分空间→公寓</t>
  </si>
  <si>
    <t>公寓；套间</t>
  </si>
  <si>
    <t>/əˈpɑːrtmənt/</t>
  </si>
  <si>
    <t>I live in a small apartment near the park.</t>
  </si>
  <si>
    <t>我住在公园附近的一套小公寓里。</t>
  </si>
  <si>
    <t>我住的apartment（公寓）是a（一）part（部分）独立空间，ment（后缀）表地方，很舒适。</t>
  </si>
  <si>
    <t>部分空间apartment</t>
  </si>
  <si>
    <t>apologize</t>
  </si>
  <si>
    <t>apo-</t>
  </si>
  <si>
    <t>log</t>
  </si>
  <si>
    <t>apo(远离)+log(言语)+ize(动词后缀)→用言语表达远离错误的意愿→道歉</t>
  </si>
  <si>
    <t>道歉；认错</t>
  </si>
  <si>
    <t>/əˈpɑːlədʒaɪz/</t>
  </si>
  <si>
    <t>She apologized to me for breaking my cup.</t>
  </si>
  <si>
    <t>她因为打碎了我的杯子向我道歉。</t>
  </si>
  <si>
    <t>她打碎杯子后apologize（道歉），apo（远离）log（说）出对不起，希望我原谅。</t>
  </si>
  <si>
    <t>言语远离错，道歉apologize</t>
  </si>
  <si>
    <t>apology</t>
  </si>
  <si>
    <t>apo(远离)+log(言语)+y(名词后缀)→表达远离错误的言语→道歉；歉意</t>
  </si>
  <si>
    <t>道歉；歉意</t>
  </si>
  <si>
    <t>/əˈpɑːlədʒi/</t>
  </si>
  <si>
    <t>He made an apology for his rudeness.</t>
  </si>
  <si>
    <t>他为自己的粗鲁行为道了歉。</t>
  </si>
  <si>
    <t>他的apology（歉意）是apo（远离）log（言语）的真诚表达，y（后缀）让它更实在。</t>
  </si>
  <si>
    <t>言语歉意是apology</t>
  </si>
  <si>
    <t>apparent</t>
  </si>
  <si>
    <t>ap-</t>
  </si>
  <si>
    <t>par</t>
  </si>
  <si>
    <t>ap(加强)+par(出现)+ent(形容词后缀)→明显出现的→明显的；显而易见的</t>
  </si>
  <si>
    <t>明显的；显而易见的</t>
  </si>
  <si>
    <t>/əˈpærənt/</t>
  </si>
  <si>
    <t>It's apparent that he doesn't like this gift.</t>
  </si>
  <si>
    <t>很明显他不喜欢这个礼物。</t>
  </si>
  <si>
    <t>他不喜欢礼物的样子apparent（明显），ap（加强）par（出现）的表情藏不住，ent（后缀）显状态。</t>
  </si>
  <si>
    <t>出现明显apparent</t>
  </si>
  <si>
    <t>appeal</t>
  </si>
  <si>
    <t>pell</t>
  </si>
  <si>
    <t>ap(向)+pell(推)→推向某人→呼吁；上诉</t>
  </si>
  <si>
    <t>呼吁；上诉；吸引</t>
  </si>
  <si>
    <t>/əˈpiːl/</t>
  </si>
  <si>
    <t>The charity appealed to the public for help.</t>
  </si>
  <si>
    <t>慈善机构呼吁公众伸出援手。</t>
  </si>
  <si>
    <t>慈善机构appeal（呼吁）大家帮忙，ap（向）pell（推）出请求，希望得到回应。</t>
  </si>
  <si>
    <t>推向呼吁是appeal</t>
  </si>
  <si>
    <t>ap(向)+pell(推)+(名词化)→推向某人的行为→呼吁；吸引力</t>
  </si>
  <si>
    <t>呼吁；上诉；吸引力</t>
  </si>
  <si>
    <t>Her music has a wide appeal among young people.</t>
  </si>
  <si>
    <t>她的音乐在年轻人中很有吸引力。</t>
  </si>
  <si>
    <t>她的音乐appeal（吸引力）大，ap（向）pell（推）出的旋律，让年轻人都喜欢。</t>
  </si>
  <si>
    <t>音乐吸引是appeal</t>
  </si>
  <si>
    <t>appear</t>
  </si>
  <si>
    <t>ap（to）+ par（come into sight）→ 来到眼前→出现；显得</t>
  </si>
  <si>
    <t>出现；显得</t>
  </si>
  <si>
    <t>/əˈpɪə(r)/</t>
  </si>
  <si>
    <t>A new star appeared in the sky last night.</t>
  </si>
  <si>
    <t>昨晚天空中出现了一颗新星。</t>
  </si>
  <si>
    <t>雨后天空中appear（出现）一道彩虹，ap（像“啊”）看到par（显现）的美景，大家都欢呼起来。</t>
  </si>
  <si>
    <t>来到眼前是appear</t>
  </si>
  <si>
    <t>appearance</t>
  </si>
  <si>
    <t>ance</t>
  </si>
  <si>
    <t>appear（出现）+ ance（名词后缀）→ 出现的样子或状态→外貌；出现</t>
  </si>
  <si>
    <t>外貌；出现</t>
  </si>
  <si>
    <t>/əˈpɪərəns/</t>
  </si>
  <si>
    <t>Her appearance is very elegant.</t>
  </si>
  <si>
    <t>她的外貌很优雅。</t>
  </si>
  <si>
    <t>她的appearance（外貌）出众，是appear（出现）时给人的直观印象，ance让它变成名词形式。</t>
  </si>
  <si>
    <t>appear加ance，外貌记心间</t>
  </si>
  <si>
    <t>appendix</t>
  </si>
  <si>
    <t>pend</t>
  </si>
  <si>
    <t>ix</t>
  </si>
  <si>
    <t>ap（to）+ pend（挂）+ ix（名词后缀）→ 挂在后面的东西→附录；阑尾</t>
  </si>
  <si>
    <t>附录；阑尾</t>
  </si>
  <si>
    <t>/əˈpendɪks/</t>
  </si>
  <si>
    <t>You can find the data in the appendix of the book.</t>
  </si>
  <si>
    <t>你可以在书的附录里找到这些数据。</t>
  </si>
  <si>
    <t>书的最后有appendix（附录），像pend（挂）在后面的小尾巴，ap（靠近）看就能快速定位。</t>
  </si>
  <si>
    <t>挂在后面appendix</t>
  </si>
  <si>
    <t>appetite</t>
  </si>
  <si>
    <t>pet</t>
  </si>
  <si>
    <t>ite</t>
  </si>
  <si>
    <t>ap（加强）+ pet（寻求）+ ite（名词后缀）→ 强烈寻求食物→食欲</t>
  </si>
  <si>
    <t>食欲；欲望</t>
  </si>
  <si>
    <t>/ˈæpɪtaɪt/</t>
  </si>
  <si>
    <t>Eating spicy food can increase your appetite.</t>
  </si>
  <si>
    <t>吃辣的食物能增进你的食欲。</t>
  </si>
  <si>
    <t>吃辣后appetite（食欲）变好，ap（加强）让pet（寻求）美食的欲望更强烈了。</t>
  </si>
  <si>
    <t>强烈寻求appetite</t>
  </si>
  <si>
    <t>applaud</t>
  </si>
  <si>
    <t>plaud</t>
  </si>
  <si>
    <t>ap（加强）+ plaud（拍手）→ 用力拍手→鼓掌；称赞</t>
  </si>
  <si>
    <t>鼓掌；称赞</t>
  </si>
  <si>
    <t>/əˈplɔːd/</t>
  </si>
  <si>
    <t>We all applauded for the brave boy.</t>
  </si>
  <si>
    <t>我们都为那个勇敢的男孩鼓掌。</t>
  </si>
  <si>
    <t>勇敢男孩的举动让大家applaud（鼓掌），ap（加强）让plaud（拍手）声此起彼伏。</t>
  </si>
  <si>
    <t>用力拍手applaud</t>
  </si>
  <si>
    <t>applause</t>
  </si>
  <si>
    <t>ap(加强) + plaud(拍) → 加强拍手的动作 → 掌声；喝彩</t>
  </si>
  <si>
    <t>掌声；喝彩</t>
  </si>
  <si>
    <t>/əˈplɔːz/</t>
  </si>
  <si>
    <t>The audience burst into loud applause after the performance.</t>
  </si>
  <si>
    <t>演出结束后观众爆发出热烈的掌声。</t>
  </si>
  <si>
    <t>演出结束，观众的 applause（掌声）像ap（啊）一样响亮，plaud（拍）手停不下来，大家都很兴奋。</t>
  </si>
  <si>
    <t>加强拍手applause</t>
  </si>
  <si>
    <t>apple</t>
  </si>
  <si>
    <t>苹果</t>
  </si>
  <si>
    <t>/ˈæpl/</t>
  </si>
  <si>
    <t>She gave me a red apple as a gift.</t>
  </si>
  <si>
    <t>她给了我一个红苹果作为礼物。</t>
  </si>
  <si>
    <t>收到 red apple（红苹果）礼物，咬一口觉得“爱跑”（谐音apple），立刻充满活力想去运动。</t>
  </si>
  <si>
    <t>水果苹果是apple</t>
  </si>
  <si>
    <t>applicant</t>
  </si>
  <si>
    <t>ply</t>
  </si>
  <si>
    <t>ap(向) + ply(申请) + ant(人) → 向某处申请的人 → 申请者</t>
  </si>
  <si>
    <t>申请者；申请人</t>
  </si>
  <si>
    <t>/ˈæplɪkənt/</t>
  </si>
  <si>
    <t>There are over 100 applicants for this position.</t>
  </si>
  <si>
    <t>这个职位有超过100名申请者。</t>
  </si>
  <si>
    <t>这个职位竞争激烈，100多个 applicant（申请者）都 ap（向）ply（申请），希望成为那个幸运的 ant（人）。</t>
  </si>
  <si>
    <t>申请的人applicant</t>
  </si>
  <si>
    <t>application</t>
  </si>
  <si>
    <t>ap(向) + ply(申请) + ation(名词后缀) → 向某处申请的行为或文件 → 申请；申请书</t>
  </si>
  <si>
    <t>申请；申请书；应用</t>
  </si>
  <si>
    <t>/ˌæplɪˈkeɪʃn/</t>
  </si>
  <si>
    <t>He filled out an application form for the university.</t>
  </si>
  <si>
    <t>他填写了一份大学的申请表。</t>
  </si>
  <si>
    <t>填写 university 的 application（申请表）时，ap（向）学校 ply（提交）信息，ation 是名词形式要记住。</t>
  </si>
  <si>
    <t>申请文件application</t>
  </si>
  <si>
    <t>apply</t>
  </si>
  <si>
    <t>ap(向) + ply(申请) → 向某处提出申请 → 申请；应用</t>
  </si>
  <si>
    <t>申请；应用；涂</t>
  </si>
  <si>
    <t>/əˈplaɪ/</t>
  </si>
  <si>
    <t>I will apply for the scholarship next week.</t>
  </si>
  <si>
    <t>我下周会申请奖学金。</t>
  </si>
  <si>
    <t>下周我要 apply（申请）奖学金，ap（向）学校 ply（提交）材料，一定要准备充分。</t>
  </si>
  <si>
    <t>向申请是apply</t>
  </si>
  <si>
    <t>appoint</t>
  </si>
  <si>
    <t>point</t>
  </si>
  <si>
    <t>ap(朝向) + point(点/职位) → 指定某个职位或约定 → 任命；约定</t>
  </si>
  <si>
    <t>任命；约定</t>
  </si>
  <si>
    <t>/əˈpɔɪnt/</t>
  </si>
  <si>
    <t>They appointed him as the company manager.</t>
  </si>
  <si>
    <t>他们任命他为公司经理。</t>
  </si>
  <si>
    <t>公司要appoint（任命）新经理，ap（朝向）point（职位点）确定人选，同事们都很支持。</t>
  </si>
  <si>
    <t>朝向职位点 appoint</t>
  </si>
  <si>
    <t>appointment</t>
  </si>
  <si>
    <t>appoint(任命/约定) + ment(名词后缀) → 任命的职位或约定的会面 → 预约；任命</t>
  </si>
  <si>
    <t>预约；任命</t>
  </si>
  <si>
    <t>/əˈpɔɪntmənt/</t>
  </si>
  <si>
    <t>I have an appointment with my dentist this afternoon.</t>
  </si>
  <si>
    <t>今天下午我和牙医有个预约。</t>
  </si>
  <si>
    <t>我下午有个appointment（预约）看牙，是appoint加ment变来的，得提前到。</t>
  </si>
  <si>
    <t>appoint加ment 预约 appointment</t>
  </si>
  <si>
    <t>appreciate</t>
  </si>
  <si>
    <t>preci</t>
  </si>
  <si>
    <t>ap(朝向) + preci(价值) + ate(动词后缀) → 朝向某物的价值 → 欣赏；感激</t>
  </si>
  <si>
    <t>欣赏；感激</t>
  </si>
  <si>
    <t>/əˈpriːʃieɪt/</t>
  </si>
  <si>
    <t>I really appreciate your help with my homework.</t>
  </si>
  <si>
    <t>我非常感激你帮我做作业。</t>
  </si>
  <si>
    <t>朋友帮我做作业，我appreciate（感激）他，因为ap（朝向）他的preci（价值）让我很感动。</t>
  </si>
  <si>
    <t>重视价值 appreciate</t>
  </si>
  <si>
    <t>appreciation</t>
  </si>
  <si>
    <t>appreciate(欣赏/感激) + ion(名词后缀) → 欣赏或感激的情感 → 欣赏；感激</t>
  </si>
  <si>
    <t>/əˌpriːʃiˈeɪʃn/</t>
  </si>
  <si>
    <t>She sent me a card to show her appreciation.</t>
  </si>
  <si>
    <t>她寄给我一张卡片以表达她的感激。</t>
  </si>
  <si>
    <t>收到她的卡片，我的appreciation（感激）之情满满，是appreciate加ion变来的。</t>
  </si>
  <si>
    <t>感激之情 appreciation</t>
  </si>
  <si>
    <t>approach</t>
  </si>
  <si>
    <t>proach</t>
  </si>
  <si>
    <t>ap(朝向) + proach(接近) → 朝向某物靠近 → 接近；来临</t>
  </si>
  <si>
    <t>接近；来临</t>
  </si>
  <si>
    <t>/əˈprəʊtʃ/</t>
  </si>
  <si>
    <t>The summer vacation is approaching.</t>
  </si>
  <si>
    <t>暑假就要来临了。</t>
  </si>
  <si>
    <t>暑假approaching（接近），ap（朝向）我们，大家都很兴奋。</t>
  </si>
  <si>
    <t>朝向靠近 approach</t>
  </si>
  <si>
    <t>ap(朝向) + proach(路径) → 朝向目标的路径 → 方法；途径</t>
  </si>
  <si>
    <t>方法；途径</t>
  </si>
  <si>
    <t>We need a different approach to solve this problem.</t>
  </si>
  <si>
    <t>我们需要一个不同的方法来解决这个问题。</t>
  </si>
  <si>
    <t>解决问题的approach（方法），是ap（朝向）目标的proach（路径），很实用。</t>
  </si>
  <si>
    <t>朝向目标的方法 approach</t>
  </si>
  <si>
    <t>appropriate</t>
  </si>
  <si>
    <t>propri</t>
  </si>
  <si>
    <t>ap(向)+propri(恰当)+ate(形容词后缀)→趋向恰当的→合适的；恰当的</t>
  </si>
  <si>
    <t>合适的；恰当的</t>
  </si>
  <si>
    <t>/əˈprəʊpriət/</t>
  </si>
  <si>
    <t>It's appropriate to wear a dress to the party.</t>
  </si>
  <si>
    <t>穿连衣裙去聚会是合适的</t>
  </si>
  <si>
    <t>参加聚会穿appropriate（合适）衣服很重要，ap（向）propri（恰当）的风格才不会出错~</t>
  </si>
  <si>
    <t>恰当合适appropriate</t>
  </si>
  <si>
    <t>approval</t>
  </si>
  <si>
    <t>prov</t>
  </si>
  <si>
    <t>al</t>
  </si>
  <si>
    <t>ap(加强)+prov(证明)+al(名词后缀)→加强证明可行后的结果→批准；认可</t>
  </si>
  <si>
    <t>批准；认可</t>
  </si>
  <si>
    <t>/əˈpruːvl/</t>
  </si>
  <si>
    <t>The plan needs the teacher's approval.</t>
  </si>
  <si>
    <t>这个计划需要老师的批准</t>
  </si>
  <si>
    <t>我们的计划等待approval（批准），ap（加强）prov（证明）它的价值后老师就会点头~</t>
  </si>
  <si>
    <t>证明批准approval</t>
  </si>
  <si>
    <t>approve</t>
  </si>
  <si>
    <t>ap(加强)+prov(证明)+e→加强证明某事正确→批准；同意</t>
  </si>
  <si>
    <t>批准；同意</t>
  </si>
  <si>
    <t>/əˈpruːv/</t>
  </si>
  <si>
    <t>Mom approved my request to go out.</t>
  </si>
  <si>
    <t>妈妈同意我出去的请求了</t>
  </si>
  <si>
    <t>妈妈approve（同意）我出门，因为ap（加强）prov（证明）我会按时回家~</t>
  </si>
  <si>
    <t>证明同意是approve</t>
  </si>
  <si>
    <t>approximately</t>
  </si>
  <si>
    <t>proxim</t>
  </si>
  <si>
    <t>ly</t>
  </si>
  <si>
    <t>ap(加强)+proxim(接近)+ate(形容词后缀)+ly(副词后缀)→接近的状态→大约；大概</t>
  </si>
  <si>
    <t>大约；大概</t>
  </si>
  <si>
    <t>/əˈprɒksɪmətli/</t>
  </si>
  <si>
    <t>The trip takes approximately two hours.</t>
  </si>
  <si>
    <t>这次旅行大约需要两小时</t>
  </si>
  <si>
    <t>旅行时间approximately（大约）两小时，ap（加强）proxim（接近）的时长让我提前准备~</t>
  </si>
  <si>
    <t>接近时长approximately</t>
  </si>
  <si>
    <t>apron</t>
  </si>
  <si>
    <t>围裙</t>
  </si>
  <si>
    <t>/ˈeɪprən/</t>
  </si>
  <si>
    <t>She wears an apron while cooking.</t>
  </si>
  <si>
    <t>她做饭时穿围裙</t>
  </si>
  <si>
    <t>妈妈做饭总系着apron（围裙），防止油污弄脏漂亮衣服~</t>
  </si>
  <si>
    <t>厨房围裙apron</t>
  </si>
  <si>
    <t>arbitrary</t>
  </si>
  <si>
    <t>arbitr</t>
  </si>
  <si>
    <t>arbitr(判断) + ary(形容词后缀) → 基于个人判断的 → 任意的；武断的</t>
  </si>
  <si>
    <t>任意的；武断的</t>
  </si>
  <si>
    <t>/ˈɑːrbɪtreri/</t>
  </si>
  <si>
    <t>The manager made an arbitrary rule that no one could leave early.</t>
  </si>
  <si>
    <t>经理制定了一条武断的规定，任何人都不能早退。</t>
  </si>
  <si>
    <t>经理的arbitrary（武断）规定，全凭arbitr（判断）自己说了算，ary（形容词）性质很明显，大家都不服。</t>
  </si>
  <si>
    <t>武断判断arbitrary</t>
  </si>
  <si>
    <t>ary</t>
  </si>
  <si>
    <t>arch</t>
  </si>
  <si>
    <t>无词素组合 → 指弯曲的结构 → 拱门；拱顶</t>
  </si>
  <si>
    <t>拱门；拱顶</t>
  </si>
  <si>
    <t>/ɑːrtʃ/</t>
  </si>
  <si>
    <t>The cathedral has a beautiful stone arch above the entrance.</t>
  </si>
  <si>
    <t>大教堂入口上方有一个漂亮的石拱门。</t>
  </si>
  <si>
    <t>教堂入口的stone arch（石拱门）形状像arch的字母曲线，拍照时大家都喜欢站在下面。</t>
  </si>
  <si>
    <t>石头曲线是arch（拱门）</t>
  </si>
  <si>
    <t>arch(主要的) → 表示首要的 → 主要的；头号的</t>
  </si>
  <si>
    <t>主要的；头号的</t>
  </si>
  <si>
    <t>He is the arch enemy of our school's football team.</t>
  </si>
  <si>
    <t>他是我们学校足球队的头号敌人。</t>
  </si>
  <si>
    <t>球队的arch（头号）敌人每次比赛都很凶，arch的意思就是主要的，要记牢哦。</t>
  </si>
  <si>
    <t>头号对手arch adj.</t>
  </si>
  <si>
    <t>architect</t>
  </si>
  <si>
    <t>tect</t>
  </si>
  <si>
    <t>arch(主要的) + tect(建造者) → 主要的建造者 → 建筑师</t>
  </si>
  <si>
    <t>建筑师</t>
  </si>
  <si>
    <t>/ˈɑːrkɪtekt/</t>
  </si>
  <si>
    <t>My sister wants to be an architect and design tall buildings.</t>
  </si>
  <si>
    <t>我姐姐想成为一名建筑师，设计高楼大厦。</t>
  </si>
  <si>
    <t>姐姐想当architect（建筑师），arch（主要）tect（建造）大楼，每天都在画设计图。</t>
  </si>
  <si>
    <t>主要建造architect</t>
  </si>
  <si>
    <t>arch-</t>
  </si>
  <si>
    <t>architecture</t>
  </si>
  <si>
    <t>arch(主要的) + tect(建造) + ure(名词后缀) → 建造的艺术或体系 → 建筑学；建筑风格</t>
  </si>
  <si>
    <t>建筑学；建筑风格</t>
  </si>
  <si>
    <t>/ˈɑːrkɪtektʃər/</t>
  </si>
  <si>
    <t>We visited many old buildings to learn about traditional architecture.</t>
  </si>
  <si>
    <t>我们参观了许多古老建筑，了解传统建筑风格。</t>
  </si>
  <si>
    <t>参观古老建筑时，我们学习traditional architecture（传统建筑风格），arch（主要）tect（建造）ure（名词）是其核心，很有意思。</t>
  </si>
  <si>
    <t>建筑艺术architecture</t>
  </si>
  <si>
    <t>Arctic</t>
  </si>
  <si>
    <t>arktos</t>
  </si>
  <si>
    <t>arktos(熊) + ic(形容词后缀转名词) → 熊星座下的区域 → 北极</t>
  </si>
  <si>
    <t>北极</t>
  </si>
  <si>
    <t>/ˈɑːrktɪk/</t>
  </si>
  <si>
    <t>Polar bears live in the Arctic.</t>
  </si>
  <si>
    <t>北极熊生活在北极。</t>
  </si>
  <si>
    <t>北极熊住在Arctic（北极），那里是arktos（熊）星座之下，ic（名词）指代区域，冰天雪地很寒冷。</t>
  </si>
  <si>
    <t>熊星之下是Arctic</t>
  </si>
  <si>
    <t>arktos(熊) + ic(形容词后缀) → 与熊星座相关的 → 北极的</t>
  </si>
  <si>
    <t>北极的</t>
  </si>
  <si>
    <t>The Arctic weather is very cold in winter.</t>
  </si>
  <si>
    <t>北极的天气在冬天非常寒冷。</t>
  </si>
  <si>
    <t>Arctic（北极的）天气很冷，arktos（熊）星座的寒冷属性，ic（形容词）描述其特征，让人印象深刻。</t>
  </si>
  <si>
    <t>北极寒冷Arctic adj.</t>
  </si>
  <si>
    <t>the</t>
  </si>
  <si>
    <t>art.</t>
  </si>
  <si>
    <t>这；那；这些；那些（定冠词）</t>
  </si>
  <si>
    <t>/ðə/ /ðɪ/ /ðiː/</t>
  </si>
  <si>
    <t>The dog is running in the park.</t>
  </si>
  <si>
    <t>这只狗正在公园里跑。</t>
  </si>
  <si>
    <t>看到the（这只）小狗追蝴蝶，我忍不住停下脚步看了会儿。</t>
  </si>
  <si>
    <t>特指事物用the</t>
  </si>
  <si>
    <t>are</t>
  </si>
  <si>
    <t>是（用于第二人称单复数、第一三人称复数现在时）</t>
  </si>
  <si>
    <t>/ɑː(r)/</t>
  </si>
  <si>
    <t>You are my classmate.</t>
  </si>
  <si>
    <t>你是我的同学。</t>
  </si>
  <si>
    <t>我们are（是）同桌，每天一起写作业、聊趣事。</t>
  </si>
  <si>
    <t>复数主语用are</t>
  </si>
  <si>
    <t>area</t>
  </si>
  <si>
    <t>地区；面积</t>
  </si>
  <si>
    <t>/ˈeəriə/</t>
  </si>
  <si>
    <t>This area has many tall buildings.</t>
  </si>
  <si>
    <t>这个地区有很多高楼大厦。</t>
  </si>
  <si>
    <t>周末逛新area（地区），发现这里的面积比想象中大很多。</t>
  </si>
  <si>
    <t>地区面积area</t>
  </si>
  <si>
    <t>argue</t>
  </si>
  <si>
    <t>争论；争辩</t>
  </si>
  <si>
    <t>/ˈɑːɡjuː/</t>
  </si>
  <si>
    <t>They argue about what to eat for dinner.</t>
  </si>
  <si>
    <t>他们争论晚餐吃什么。</t>
  </si>
  <si>
    <t>爸妈argue（争辩）晚餐菜单时，我偷偷准备了零食。</t>
  </si>
  <si>
    <t>争辩就是argue</t>
  </si>
  <si>
    <t>argument</t>
  </si>
  <si>
    <t>argu</t>
  </si>
  <si>
    <t>argu（争论）+ment（名词后缀）→争论的内容或行为→论点；争论</t>
  </si>
  <si>
    <t>论点；争论</t>
  </si>
  <si>
    <t>/ˈɑːɡjumənt/</t>
  </si>
  <si>
    <t>Her argument won the competition.</t>
  </si>
  <si>
    <t>她的论点赢得了比赛。</t>
  </si>
  <si>
    <t>她的argument（论点）逻辑清晰，是从多次argue（争论）中总结的结果。</t>
  </si>
  <si>
    <t>争论加ment变argument</t>
  </si>
  <si>
    <t>arise</t>
  </si>
  <si>
    <t>rise</t>
  </si>
  <si>
    <t>a(加强)+rise(上升)→加强上升的动作→出现；升起</t>
  </si>
  <si>
    <t>出现；升起；产生</t>
  </si>
  <si>
    <t>/əˈraɪz/</t>
  </si>
  <si>
    <t>A new problem arose during the meeting.</t>
  </si>
  <si>
    <t>会议期间出现了一个新问题。</t>
  </si>
  <si>
    <t>会议时突然arise（出现）一个新问题，a（加强）rise（上升）的势头让大家措手不及。</t>
  </si>
  <si>
    <t>加强上升arise，问题出现别忘记</t>
  </si>
  <si>
    <t>arithmetic</t>
  </si>
  <si>
    <t>arithm</t>
  </si>
  <si>
    <t>etic</t>
  </si>
  <si>
    <t>arithm(数字)+etic(学科)→研究数字运算的学科→算术</t>
  </si>
  <si>
    <t>算术</t>
  </si>
  <si>
    <t>/əˈrɪθmətɪk/</t>
  </si>
  <si>
    <t>We learn basic arithmetic in primary school.</t>
  </si>
  <si>
    <t>我们在小学学基础算术。</t>
  </si>
  <si>
    <t>小学算术arithmetic，arithm（数字）etic（学科）就是和数字打交道的学问，每天算题都要用心。</t>
  </si>
  <si>
    <t>数字学科arithmetic，算术运算要精通</t>
  </si>
  <si>
    <t>手臂；武器</t>
  </si>
  <si>
    <t>/ɑːm/</t>
  </si>
  <si>
    <t>She put her arm around her mother's waist.</t>
  </si>
  <si>
    <t>她用手臂搂住妈妈的腰。</t>
  </si>
  <si>
    <t>她搂住妈妈腰的arm（手臂），是身体重要部位，也可指武器，记起来很简单。</t>
  </si>
  <si>
    <t>身体部位arm，手臂武器都记全</t>
  </si>
  <si>
    <t>武装；装备</t>
  </si>
  <si>
    <t>They armed themselves with sticks to defend against wild animals.</t>
  </si>
  <si>
    <t>他们用棍子武装自己以防野生动物。</t>
  </si>
  <si>
    <t>为防野兽，他们arm（武装）自己拿棍子，这个动词用法要记住。</t>
  </si>
  <si>
    <t>装备武装是arm，动词用法要分明</t>
  </si>
  <si>
    <t>armchair</t>
  </si>
  <si>
    <t>arm; chair</t>
  </si>
  <si>
    <t>arm(手臂)+chair(椅子)→带有手臂支撑的椅子→扶手椅</t>
  </si>
  <si>
    <t>扶手椅</t>
  </si>
  <si>
    <t>/ˈɑːmtʃeə(r)/</t>
  </si>
  <si>
    <t>My grandfather likes sitting in the armchair and reading newspapers.</t>
  </si>
  <si>
    <t>我爷爷喜欢坐在扶手椅上看报纸。</t>
  </si>
  <si>
    <t>爷爷坐在armchair（扶手椅）上，arm（手臂）搭在两边扶手上，舒服地读报。</t>
  </si>
  <si>
    <t>手臂加椅子，就是armchair</t>
  </si>
  <si>
    <t>army</t>
  </si>
  <si>
    <t>y</t>
  </si>
  <si>
    <t>arm(武器)+y(表集合体)→持有武器的群体→军队</t>
  </si>
  <si>
    <t>军队；陆军</t>
  </si>
  <si>
    <t>/ˈɑːmi/</t>
  </si>
  <si>
    <t>The army fought bravely to protect the country.</t>
  </si>
  <si>
    <t>军队勇敢作战保卫国家。</t>
  </si>
  <si>
    <t>army（军队）里的士兵都带着arm（武器），y表示一群人，共同守护家园。</t>
  </si>
  <si>
    <t>武器集合是army，保家卫国好样的</t>
  </si>
  <si>
    <t>around</t>
  </si>
  <si>
    <t>round</t>
  </si>
  <si>
    <t>a(在...周围)+round(圆，周围)→在...周围；大约</t>
  </si>
  <si>
    <t>在...周围；大约</t>
  </si>
  <si>
    <t>/əˈraʊnd/</t>
  </si>
  <si>
    <t>There are trees around the house.</t>
  </si>
  <si>
    <t>房子周围有树。</t>
  </si>
  <si>
    <t>房子 around（周围）有树，a（在）round（圆）的空间里，绿意盎然。</t>
  </si>
  <si>
    <t>a加round，周围转</t>
  </si>
  <si>
    <t>a(在...周围)+round(圆，周围)→到处；四处；大约</t>
  </si>
  <si>
    <t>到处；四处；大约</t>
  </si>
  <si>
    <t>She looked around the room.</t>
  </si>
  <si>
    <t>她环顾了房间四周。</t>
  </si>
  <si>
    <t>她站在房间里 look around（环顾四周），a（在）round（圆）的空间里转了一圈。</t>
  </si>
  <si>
    <t>a加round，四处转</t>
  </si>
  <si>
    <t>arrange</t>
  </si>
  <si>
    <t>ar-</t>
  </si>
  <si>
    <t>range</t>
  </si>
  <si>
    <t>ar(朝向)+range(排列)→朝向有序排列→安排；整理</t>
  </si>
  <si>
    <t>安排；整理；布置</t>
  </si>
  <si>
    <t>/əˈreɪndʒ/</t>
  </si>
  <si>
    <t>Can you arrange a meeting for tomorrow?</t>
  </si>
  <si>
    <t>你能安排明天的会议吗？</t>
  </si>
  <si>
    <t>我要 arrange（安排）明天的会议，ar（朝向）range（排列）好时间地点，确保顺利。</t>
  </si>
  <si>
    <t>朝向排列arrange</t>
  </si>
  <si>
    <t>arrangement</t>
  </si>
  <si>
    <t>ar(朝向)+range(排列)+ment(名词后缀)→有序排列的结果→安排；布置</t>
  </si>
  <si>
    <t>安排；布置；整理</t>
  </si>
  <si>
    <t>/əˈreɪndʒmənt/</t>
  </si>
  <si>
    <t>The arrangement of the furniture is perfect.</t>
  </si>
  <si>
    <t>家具的布置很完美。</t>
  </si>
  <si>
    <t>家具的 arrangement（布置），是 arrange 加 ment 变来的，看起来整洁又美观。</t>
  </si>
  <si>
    <t>arrange加ment，布置不用等</t>
  </si>
  <si>
    <t>arrest</t>
  </si>
  <si>
    <t>rest</t>
  </si>
  <si>
    <t>ar(朝向)+rest(停留)→使停留下来→逮捕；阻止</t>
  </si>
  <si>
    <t>逮捕；阻止</t>
  </si>
  <si>
    <t>/əˈrest/</t>
  </si>
  <si>
    <t>The police arrested the thief yesterday.</t>
  </si>
  <si>
    <t>警察昨天逮捕了小偷。</t>
  </si>
  <si>
    <t>警察 arrest（逮捕）小偷，ar（朝向）rest（停留）让他跑不掉，终于归案。</t>
  </si>
  <si>
    <t>朝向停留arrest，逮捕小偷没商量</t>
  </si>
  <si>
    <t>ar(朝向)+rest(停留)→停留的状态→逮捕；拘留</t>
  </si>
  <si>
    <t>逮捕；拘留</t>
  </si>
  <si>
    <t>The arrest of the criminal was reported.</t>
  </si>
  <si>
    <t>罪犯的逮捕被报道了。</t>
  </si>
  <si>
    <t>罪犯的 arrest（逮捕）新闻，ar（朝向）rest（停留）的结局，大快人心。</t>
  </si>
  <si>
    <t>ar加rest，逮捕记牢</t>
  </si>
  <si>
    <t>arrival</t>
  </si>
  <si>
    <t>rive</t>
  </si>
  <si>
    <t>ar(朝向)+rive(到达)+al(名词后缀)→到达的行为→到达；到来</t>
  </si>
  <si>
    <t>到达；到来；抵达者</t>
  </si>
  <si>
    <t>/əˈraɪvl/</t>
  </si>
  <si>
    <t>Her arrival made everyone happy.</t>
  </si>
  <si>
    <t>她的到来让大家都很高兴。</t>
  </si>
  <si>
    <t>她的 arrival（到来），ar（朝向）rive（到达）加 al，终于见到她啦。</t>
  </si>
  <si>
    <t>arrive变al，到来arrival</t>
  </si>
  <si>
    <t>arrive</t>
  </si>
  <si>
    <t>a（到）+ rive（抓住）→ 到达某地并抓住停留 → 到达</t>
  </si>
  <si>
    <t>到达；抵达</t>
  </si>
  <si>
    <t>/əˈraɪv/</t>
  </si>
  <si>
    <t>We arrive at the station at 3 pm.</t>
  </si>
  <si>
    <t>我们下午3点到达车站</t>
  </si>
  <si>
    <t>我们arrive（到达）车站时，a（到）rive（抓住）了最后一班车的机会，真幸运</t>
  </si>
  <si>
    <t>到达某地arrive，a到rive手不松</t>
  </si>
  <si>
    <t>arrow</t>
  </si>
  <si>
    <t>箭；箭头</t>
  </si>
  <si>
    <t>/ˈærəʊ/</t>
  </si>
  <si>
    <t>The arrow hit the center of the target.</t>
  </si>
  <si>
    <t>箭射中了靶心</t>
  </si>
  <si>
    <t>猎人射出arrow（箭），arrow像一道闪电飞过，精准命中目标</t>
  </si>
  <si>
    <t>箭头飞射是arrow</t>
  </si>
  <si>
    <t>art</t>
  </si>
  <si>
    <t>艺术；美术；技艺</t>
  </si>
  <si>
    <t>/ɑːt/</t>
  </si>
  <si>
    <t>She learns art at school every weekend.</t>
  </si>
  <si>
    <t>她每周在学校学美术</t>
  </si>
  <si>
    <t>她喜欢art（美术），用art创作的画挂满了房间，充满创意</t>
  </si>
  <si>
    <t>美术艺术都叫art</t>
  </si>
  <si>
    <t>article</t>
  </si>
  <si>
    <t>art（文字）+ icle（小）→ 小的文字作品 → 文章</t>
  </si>
  <si>
    <t>文章；物品</t>
  </si>
  <si>
    <t>/ˈɑːtɪkl/</t>
  </si>
  <si>
    <t>I read an interesting article in the magazine.</t>
  </si>
  <si>
    <t>我在杂志上读了一篇有趣的文章</t>
  </si>
  <si>
    <t>读article（文章）时，发现art（文字）加icle（小）的结构，内容简洁生动</t>
  </si>
  <si>
    <t>小文字成article，文章物品记心间</t>
  </si>
  <si>
    <t>artificial</t>
  </si>
  <si>
    <t>arti-</t>
  </si>
  <si>
    <t>fic</t>
  </si>
  <si>
    <t>arti（技巧）+ fic（做）+ ial（...的）→ 用技巧做的 → 人造的</t>
  </si>
  <si>
    <t>人造的；人工的</t>
  </si>
  <si>
    <t>/ˌɑːtɪˈfɪʃl/</t>
  </si>
  <si>
    <t>This flower is artificial, not real.</t>
  </si>
  <si>
    <t>这朵花是人造的，不是真的</t>
  </si>
  <si>
    <t>这朵artificial（人造）花，arti（技巧）fic（做）得像真的一样，太逼真了</t>
  </si>
  <si>
    <t>技巧做的artificial，人造物品不难记</t>
  </si>
  <si>
    <t>artist</t>
  </si>
  <si>
    <t>ist</t>
  </si>
  <si>
    <t>art(艺术)+ist(表示人的后缀)→从事艺术的人→艺术家</t>
  </si>
  <si>
    <t>艺术家</t>
  </si>
  <si>
    <t>/ˈɑːrtɪst/</t>
  </si>
  <si>
    <t>She wants to be an artist when she grows up.</t>
  </si>
  <si>
    <t>她长大后想成为一名艺术家</t>
  </si>
  <si>
    <t>她梦想成为artist（艺术家），每天练习art（艺术），ist是“人”的后缀哦</t>
  </si>
  <si>
    <t>艺术之人artist</t>
  </si>
  <si>
    <t>ash</t>
  </si>
  <si>
    <t>灰；灰烬</t>
  </si>
  <si>
    <t>/æʃ/</t>
  </si>
  <si>
    <t>The fire left only ash on the ground.</t>
  </si>
  <si>
    <t>火在地上只留下了灰烬</t>
  </si>
  <si>
    <t>火灾过后，地上全是ash（灰），轻轻一吹就飘走了</t>
  </si>
  <si>
    <t>灰烬就是ash</t>
  </si>
  <si>
    <t>ashamed</t>
  </si>
  <si>
    <t>shame</t>
  </si>
  <si>
    <t>a(处于...状态)+shame(羞耻)+ed(形容词后缀)→处于羞耻的状态→羞愧的</t>
  </si>
  <si>
    <t>羞愧的；惭愧的</t>
  </si>
  <si>
    <t>/əˈʃeɪmd/</t>
  </si>
  <si>
    <t>He felt ashamed for telling a lie.</t>
  </si>
  <si>
    <t>他因为说谎而感到羞愧</t>
  </si>
  <si>
    <t>他说谎后，a（处于）shame（羞耻）ed（状态），整个人都ashamed（羞愧）不敢说话</t>
  </si>
  <si>
    <t>羞耻状态ashamed</t>
  </si>
  <si>
    <t>Asia</t>
  </si>
  <si>
    <t>亚洲</t>
  </si>
  <si>
    <t>/ˈeɪʒə/</t>
  </si>
  <si>
    <t>China is located in Asia.</t>
  </si>
  <si>
    <t>中国位于亚洲</t>
  </si>
  <si>
    <t>我们生活在Asia（亚洲），这里有很多美丽的国家和风景</t>
  </si>
  <si>
    <t>最大洲是Asia</t>
  </si>
  <si>
    <t>Asian</t>
  </si>
  <si>
    <t>亚洲的</t>
  </si>
  <si>
    <t>/ˈeɪʒn/</t>
  </si>
  <si>
    <t>This is an Asian country.</t>
  </si>
  <si>
    <t>这是一个亚洲国家</t>
  </si>
  <si>
    <t>这个Asian（亚洲的）国家有很多特色美食，吸引了不少游客前来品尝</t>
  </si>
  <si>
    <t>亚洲属性是Asian</t>
  </si>
  <si>
    <t>亚洲人</t>
  </si>
  <si>
    <t>He is an Asian who lives in Beijing.</t>
  </si>
  <si>
    <t>他是一个住在北京的亚洲人</t>
  </si>
  <si>
    <t>作为Asian（亚洲人），他很自豪能向外国朋友介绍自己的文化</t>
  </si>
  <si>
    <t>亚洲人即Asian</t>
  </si>
  <si>
    <t>aside</t>
  </si>
  <si>
    <t>a（到）+ side（边）→ 到旁边的位置 → 在旁边；到一边</t>
  </si>
  <si>
    <t>在旁边；到一边</t>
  </si>
  <si>
    <t>/əˈsaɪd/</t>
  </si>
  <si>
    <t>She put her notebook aside and listened carefully.</t>
  </si>
  <si>
    <t>她把笔记本放到一边认真听讲</t>
  </si>
  <si>
    <t>她把笔记本aside（放到一边），a（到）side（边）上，不想错过老师讲的内容</t>
  </si>
  <si>
    <t>到边上去是aside</t>
  </si>
  <si>
    <t>ask</t>
  </si>
  <si>
    <t>问；请求</t>
  </si>
  <si>
    <t>/æsk/</t>
  </si>
  <si>
    <t>I want to ask the teacher a question.</t>
  </si>
  <si>
    <t>我想向老师问一个问题</t>
  </si>
  <si>
    <t>遇到不懂的地方，我会主动ask（问）老师，很快就能得到解答</t>
  </si>
  <si>
    <t>开口询问是ask</t>
  </si>
  <si>
    <t>asleep</t>
  </si>
  <si>
    <t>sleep</t>
  </si>
  <si>
    <t>a（处于...状态）+ sleep（睡）→ 处于睡着的状态 → 睡着的</t>
  </si>
  <si>
    <t>睡着的</t>
  </si>
  <si>
    <t>/əˈsliːp/</t>
  </si>
  <si>
    <t>The baby fell asleep quickly after crying.</t>
  </si>
  <si>
    <t>宝宝哭完后很快就睡着了</t>
  </si>
  <si>
    <t>宝宝asleep（睡着）时，a（处于）sleep（睡）的状态，小脸蛋红扑扑的</t>
  </si>
  <si>
    <t>处于睡眠是asleep</t>
  </si>
  <si>
    <t>aspect</t>
  </si>
  <si>
    <t>spect</t>
  </si>
  <si>
    <t>a（朝...方向）+ spect（看）→ 朝某个角度看 → 方面；层面</t>
  </si>
  <si>
    <t>方面；层面</t>
  </si>
  <si>
    <t>/ˈæspekt/</t>
  </si>
  <si>
    <t>We should consider every aspect of the problem.</t>
  </si>
  <si>
    <t>我们应该考虑问题的每个方面</t>
  </si>
  <si>
    <t>分析问题时，要从不同aspect（方面）入手，a（朝）spect（看）各个角度才全面</t>
  </si>
  <si>
    <t>多角度看是aspect</t>
  </si>
  <si>
    <t>assess</t>
  </si>
  <si>
    <t>as-</t>
  </si>
  <si>
    <t>sess</t>
  </si>
  <si>
    <t>as（加强）+ sess（坐）→ 坐在旁边仔细审视 → 评估；评价</t>
  </si>
  <si>
    <t>评估；评价</t>
  </si>
  <si>
    <t>/əˈses/</t>
  </si>
  <si>
    <t>The teacher assesses our homework every day.</t>
  </si>
  <si>
    <t>老师每天评估我们的作业。</t>
  </si>
  <si>
    <t>老师每天assess（评估）作业时，as（加强）sess（坐）在桌前认真批改每一本。</t>
  </si>
  <si>
    <t>坐下评估assess</t>
  </si>
  <si>
    <t>assessment</t>
  </si>
  <si>
    <t>as（加强）+ sess（坐）+ ment（名词后缀）→ 坐下评估的行为 → 评估；评价</t>
  </si>
  <si>
    <t>/əˈsesmənt/</t>
  </si>
  <si>
    <t>The final assessment will be held next week.</t>
  </si>
  <si>
    <t>最终评估将于下周举行。</t>
  </si>
  <si>
    <t>下周要进行final assessment（评估），它是assess加ment变成的名词形式，得好好准备。</t>
  </si>
  <si>
    <t>assess加ment，评估名词ment</t>
  </si>
  <si>
    <t>assist</t>
  </si>
  <si>
    <t>sist</t>
  </si>
  <si>
    <t>as（加强）+ sist（站）→ 站在旁边帮忙 → 帮助；协助</t>
  </si>
  <si>
    <t>帮助；协助</t>
  </si>
  <si>
    <t>/əˈsɪst/</t>
  </si>
  <si>
    <t>She assists her mother with cooking every evening.</t>
  </si>
  <si>
    <t>她每天晚上帮妈妈做饭。</t>
  </si>
  <si>
    <t>她assist（帮助）妈妈做饭时，as（加强）sist（站）在灶台旁打下手，很贴心。</t>
  </si>
  <si>
    <t>站旁帮忙assist</t>
  </si>
  <si>
    <t>assistance</t>
  </si>
  <si>
    <t>as（加强）+ sist（站）+ ance（名词后缀）→ 站旁帮忙的行为 → 帮助；援助</t>
  </si>
  <si>
    <t>/əˈsɪstəns/</t>
  </si>
  <si>
    <t>We need your assistance to complete this project.</t>
  </si>
  <si>
    <t>我们需要你的帮助来完成这个项目。</t>
  </si>
  <si>
    <t>完成项目需要assistance（帮助），它是assist加ance变成的名词，记得用法哦。</t>
  </si>
  <si>
    <t>assist加ance，援助名词ance</t>
  </si>
  <si>
    <t>assistant</t>
  </si>
  <si>
    <t>as（加强）+ sist（站）+ ant（表人）→ 站旁帮忙的人 → 助手；助理</t>
  </si>
  <si>
    <t>助手；助理</t>
  </si>
  <si>
    <t>/əˈsɪstənt/</t>
  </si>
  <si>
    <t>He works as an assistant in the company.</t>
  </si>
  <si>
    <t>他在公司里担任助手。</t>
  </si>
  <si>
    <t>公司里的assistant（助理）每天assist（帮助）同事处理事务，效率很高。</t>
  </si>
  <si>
    <t>帮忙的人assistant</t>
  </si>
  <si>
    <t>associate</t>
  </si>
  <si>
    <t>soci</t>
  </si>
  <si>
    <t>as（去）+ soci（同伴）+ ate（使）→ 使成为同伴→ 联想；交往</t>
  </si>
  <si>
    <t>联想；交往；使联合</t>
  </si>
  <si>
    <t>/əˈsoʊʃieɪt/</t>
  </si>
  <si>
    <t>I often associate summer with ice cream.</t>
  </si>
  <si>
    <t>我经常把夏天和冰淇淋联系起来。</t>
  </si>
  <si>
    <t>看到冰淇淋，我就会associate（联想）夏天，as（去）soci（同伴）ate（使）它们成为一对好朋友。</t>
  </si>
  <si>
    <t>去和同伴联合associate</t>
  </si>
  <si>
    <t>association</t>
  </si>
  <si>
    <t>as（去）+ soci（同伴）+ ation（名词后缀）→ 成为同伴的组织或关系→ 协会；关联</t>
  </si>
  <si>
    <t>协会；关联</t>
  </si>
  <si>
    <t>/əˌsoʊʃiˈeɪʃn/</t>
  </si>
  <si>
    <t>The sports association held a basketball match.</t>
  </si>
  <si>
    <t>体育协会举办了一场篮球赛。</t>
  </si>
  <si>
    <t>体育association（协会）里，as（去）soci（同伴）ation（名词）让爱好篮球的人聚在一起比赛。</t>
  </si>
  <si>
    <t>同伴组织成协会association</t>
  </si>
  <si>
    <t>assume</t>
  </si>
  <si>
    <t>sum</t>
  </si>
  <si>
    <t>as（去）+ sum（拿）→ 去拿过来当作自己的→ 假定；认为</t>
  </si>
  <si>
    <t>假定；认为；承担</t>
  </si>
  <si>
    <t>/əˈsuːm/</t>
  </si>
  <si>
    <t>We assume he will join us for dinner.</t>
  </si>
  <si>
    <t>我们认为他会来和我们一起吃晚饭。</t>
  </si>
  <si>
    <t>我们assume（认为）他会来，as（去）sum（拿）起餐具等他来吃饭。</t>
  </si>
  <si>
    <t>去拿假定是assume</t>
  </si>
  <si>
    <t>assumption</t>
  </si>
  <si>
    <t>ption</t>
  </si>
  <si>
    <t>as（去）+ sum（拿）+ ption（名词后缀）→ 去拿过来的想法→ 假设；假定</t>
  </si>
  <si>
    <t>假设；假定</t>
  </si>
  <si>
    <t>/əˈsʌmpʃn/</t>
  </si>
  <si>
    <t>His assumption that she was late was wrong.</t>
  </si>
  <si>
    <t>他认为她迟到了的假设是错的。</t>
  </si>
  <si>
    <t>他的assumption（假设）不对，as（去）sum（拿）来的想法没核实就下结论。</t>
  </si>
  <si>
    <t>拿过来的想法assumption</t>
  </si>
  <si>
    <t>astonish</t>
  </si>
  <si>
    <t>ton</t>
  </si>
  <si>
    <t>as（去）+ ton（雷）+ ish（使）→ 使像被雷击中般→ 使震惊；使吃惊</t>
  </si>
  <si>
    <t>使震惊；使吃惊</t>
  </si>
  <si>
    <t>/əˈstɑːnɪʃ/</t>
  </si>
  <si>
    <t>The magic show astonished all the children.</t>
  </si>
  <si>
    <t>魔术表演让所有孩子都很吃惊。</t>
  </si>
  <si>
    <t>魔术表演astonish（震惊）了孩子们，as（去）ton（雷）ish（使）他们像被雷到一样瞪大眼。</t>
  </si>
  <si>
    <t>雷使震惊astonish</t>
  </si>
  <si>
    <t>astronaut</t>
  </si>
  <si>
    <t>astro-</t>
  </si>
  <si>
    <t>naut</t>
  </si>
  <si>
    <t>astro(星星)+naut(航行者)→在星空航行的人→宇航员</t>
  </si>
  <si>
    <t>宇航员</t>
  </si>
  <si>
    <t>/ˈæstrənɔːt/</t>
  </si>
  <si>
    <t>The astronaut traveled to the International Space Station.</t>
  </si>
  <si>
    <t>宇航员前往了国际空间站。</t>
  </si>
  <si>
    <t>宇航员astronaut是astro（星星）的naut（航行者），坐着火箭飞向浩瀚星空。</t>
  </si>
  <si>
    <t>星星航行者，就是astronaut</t>
  </si>
  <si>
    <t>astronomer</t>
  </si>
  <si>
    <t>nom</t>
  </si>
  <si>
    <t>er</t>
  </si>
  <si>
    <t>astro(星星)+nom(法则)+er(人)→研究星星法则的人→天文学家</t>
  </si>
  <si>
    <t>天文学家</t>
  </si>
  <si>
    <t>/əˈstrɒnəmə(r)/</t>
  </si>
  <si>
    <t>The astronomer discovered a new star last month.</t>
  </si>
  <si>
    <t>这位天文学家上个月发现了一颗新星。</t>
  </si>
  <si>
    <t>天文学家astronomer每天研究astro（星星）的nom（法则），是懂星空规律的人。</t>
  </si>
  <si>
    <t>星星法则研究者，名字astronomer</t>
  </si>
  <si>
    <t>astronomy</t>
  </si>
  <si>
    <t>astro(星星)+nom(法则)+y(学科)→研究星星法则的学科→天文学</t>
  </si>
  <si>
    <t>天文学</t>
  </si>
  <si>
    <t>/əˈstrɒnəmi/</t>
  </si>
  <si>
    <t>Astronomy is the study of stars and planets.</t>
  </si>
  <si>
    <t>天文学是研究星星和行星的学科。</t>
  </si>
  <si>
    <t>学astronomy（天文学）时，要了解astro（星星）的nom（法则），这门学科很有趣。</t>
  </si>
  <si>
    <t>星星法则成学科，就是astronomy</t>
  </si>
  <si>
    <t>at</t>
  </si>
  <si>
    <t>在（某处、某时间或时刻）</t>
  </si>
  <si>
    <t>/æt/</t>
  </si>
  <si>
    <t>I get up at 6 o'clock every day.</t>
  </si>
  <si>
    <t>我每天6点起床。</t>
  </si>
  <si>
    <t>每天早上at（在）6点，我准时起床，开启活力满满的一天。</t>
  </si>
  <si>
    <t>小at表位置，时地都能用</t>
  </si>
  <si>
    <t>athlete</t>
  </si>
  <si>
    <t>athl</t>
  </si>
  <si>
    <t>ete</t>
  </si>
  <si>
    <t>athl(竞技)+ete(人)→参加竞技的人→运动员</t>
  </si>
  <si>
    <t>运动员</t>
  </si>
  <si>
    <t>/ˈæθliːt/</t>
  </si>
  <si>
    <t>The young athlete won the 100-meter race.</t>
  </si>
  <si>
    <t>这位年轻运动员赢得了百米赛跑。</t>
  </si>
  <si>
    <t>运动员athlete每天athl（竞技）训练，是拼搏向上的ete（人）。</t>
  </si>
  <si>
    <t>竞技拼搏者，就是athlete</t>
  </si>
  <si>
    <t>athletic</t>
  </si>
  <si>
    <t>athlet</t>
  </si>
  <si>
    <t>athlet(运动员)+ic(…的)→运动员的；运动的</t>
  </si>
  <si>
    <t>运动的；健壮的</t>
  </si>
  <si>
    <t>/æθˈletɪk/</t>
  </si>
  <si>
    <t>He is an athletic boy who likes playing basketball.</t>
  </si>
  <si>
    <t>他是个喜欢打篮球的健壮男孩。</t>
  </si>
  <si>
    <t>那个athletic（健壮的）男孩，每天坚持锻炼，保持着athlet（运动员）般的-ic（…的）状态。</t>
  </si>
  <si>
    <t>运动员的ic是athletic</t>
  </si>
  <si>
    <t>Atlantic Ocean</t>
  </si>
  <si>
    <t>Atlant; ocean</t>
  </si>
  <si>
    <t>Atlant（来自Atlas神话人物）+ ic（…的）+ ocean（海洋）→以Atlas命名的海洋→大西洋</t>
  </si>
  <si>
    <t>大西洋</t>
  </si>
  <si>
    <t>/ətˈlæntɪk ˈoʊʃn/</t>
  </si>
  <si>
    <t>The Atlantic Ocean separates Europe from America.</t>
  </si>
  <si>
    <t>大西洋把欧洲和美洲分隔开。</t>
  </si>
  <si>
    <t>地理课上，老师说Atlantic Ocean（大西洋）的名字来自Atlas神，他曾支撑天空，所以Atlantic就是他的名字衍生来的。</t>
  </si>
  <si>
    <t>Atlas命名Atlantic Ocean</t>
  </si>
  <si>
    <t>atmosphere</t>
  </si>
  <si>
    <t>atmo-</t>
  </si>
  <si>
    <t>sphere</t>
  </si>
  <si>
    <t>atmo(大气)+sphere(球)→大气层；氛围</t>
  </si>
  <si>
    <t>大气层；气氛</t>
  </si>
  <si>
    <t>/ˈætməsfɪr/</t>
  </si>
  <si>
    <t>The atmosphere at the concert was full of excitement.</t>
  </si>
  <si>
    <t>音乐会上的气氛充满了兴奋。</t>
  </si>
  <si>
    <t>音乐会的atmosphere（气氛）很好，atmo（大气）像个sphere（球）包裹着大家，让人沉浸其中。</t>
  </si>
  <si>
    <t>大气球是atmosphere</t>
  </si>
  <si>
    <t>atom</t>
  </si>
  <si>
    <t>tom</t>
  </si>
  <si>
    <t>a(不)+tom(切割)→不能切割的最小粒子→原子</t>
  </si>
  <si>
    <t>原子</t>
  </si>
  <si>
    <t>/ˈætəm/</t>
  </si>
  <si>
    <t>An atom consists of protons, neutrons and electrons.</t>
  </si>
  <si>
    <t>原子由质子、中子和电子组成。</t>
  </si>
  <si>
    <t>老师说atom（原子）是最小的粒子，a（不）能tom（切割），所以叫原子。</t>
  </si>
  <si>
    <t>不能切割是atom</t>
  </si>
  <si>
    <t>attach</t>
  </si>
  <si>
    <t>at-</t>
  </si>
  <si>
    <t>tach</t>
  </si>
  <si>
    <t>at(to)+tach(接触)→接触并连接→附上；粘贴</t>
  </si>
  <si>
    <t>附上；粘贴；使依附</t>
  </si>
  <si>
    <t>/əˈtætʃ/</t>
  </si>
  <si>
    <t>I attached a photo to the email.</t>
  </si>
  <si>
    <t>我在邮件里附了一张照片。</t>
  </si>
  <si>
    <t>我要把照片attach（附上）到邮件，at（去）tach（接触）它就能粘上去啦，操作很简单。</t>
  </si>
  <si>
    <t>去接触就attach</t>
  </si>
  <si>
    <t>attack</t>
  </si>
  <si>
    <t>tack</t>
  </si>
  <si>
    <t>at(to)+tack(钉住/攻击)→向...钉去→攻击；袭击</t>
  </si>
  <si>
    <t>攻击；袭击</t>
  </si>
  <si>
    <t>/əˈtæk/</t>
  </si>
  <si>
    <t>The dog attacked the stranger.</t>
  </si>
  <si>
    <t>那只狗攻击了陌生人。</t>
  </si>
  <si>
    <t>路边的狗突然attack（攻击）陌生人，at（向）tack（钉）过去的样子很凶，把人吓坏了。</t>
  </si>
  <si>
    <t>向钉攻击attack</t>
  </si>
  <si>
    <t>at(to)+tack(钉住/攻击)→攻击的行为→攻击；袭击</t>
  </si>
  <si>
    <t>The enemy launched an attack at dawn.</t>
  </si>
  <si>
    <t>敌人在黎明发动了攻击。</t>
  </si>
  <si>
    <t>敌人的attack（攻击）很突然，at（向）tack（钉）的动作快如闪电，我方迅速反击。</t>
  </si>
  <si>
    <t>攻击行为是attack</t>
  </si>
  <si>
    <t>attain</t>
  </si>
  <si>
    <t>tain</t>
  </si>
  <si>
    <t>at(to)+tain(持有)→去持有目标→获得；达到</t>
  </si>
  <si>
    <t>获得；达到</t>
  </si>
  <si>
    <t>/əˈteɪn/</t>
  </si>
  <si>
    <t>She attained her goal after years of hard work.</t>
  </si>
  <si>
    <t>经过多年努力，她达到了目标。</t>
  </si>
  <si>
    <t>她努力多年终于attain（达到）目标，at（去）tain（持有）成功果实的样子真开心。</t>
  </si>
  <si>
    <t>去持有就attain</t>
  </si>
  <si>
    <t>attempt</t>
  </si>
  <si>
    <t>tempt</t>
  </si>
  <si>
    <t>at(to)+tempt(尝试)→去尝试做某事→试图；尝试</t>
  </si>
  <si>
    <t>试图；尝试</t>
  </si>
  <si>
    <t>/əˈtempt/</t>
  </si>
  <si>
    <t>He attempted to climb the mountain alone.</t>
  </si>
  <si>
    <t>他试图独自攀登那座山。</t>
  </si>
  <si>
    <t>他想attempt（尝试）独自爬山，at（去）tempt（试）一把，哪怕过程很艰难也不放弃。</t>
  </si>
  <si>
    <t>去尝试是attempt</t>
  </si>
  <si>
    <t>at(to)+tempt(尝试)→尝试的行为→试图；尝试</t>
  </si>
  <si>
    <t>His attempt to pass the exam failed.</t>
  </si>
  <si>
    <t>他通过考试的尝试失败了。</t>
  </si>
  <si>
    <t>他的attempt（尝试）没成功，但at（去）tempt（试）的勇气值得大家学习。</t>
  </si>
  <si>
    <t>尝试行为attempt</t>
  </si>
  <si>
    <t>attend</t>
  </si>
  <si>
    <t>tend</t>
  </si>
  <si>
    <t>at(to)+tend(趋向)→趋向某地→出席；参加</t>
  </si>
  <si>
    <t>出席；参加；照料</t>
  </si>
  <si>
    <t>/əˈtend/</t>
  </si>
  <si>
    <t>She attends school every day.</t>
  </si>
  <si>
    <t>她每天上学。</t>
  </si>
  <si>
    <t>她每天attend（出席）学校，at（去）tend（趋向）教室的脚步很轻快，总是第一个到。</t>
  </si>
  <si>
    <t>趋向出席attend</t>
  </si>
  <si>
    <t>attention</t>
  </si>
  <si>
    <t>tent</t>
  </si>
  <si>
    <t>at(加强)+tent(伸展注意力)+ion(名词后缀)→集中伸展注意力→注意力</t>
  </si>
  <si>
    <t>注意力；关注</t>
  </si>
  <si>
    <t>/əˈtenʃn/</t>
  </si>
  <si>
    <t>Please pay attention to the teacher in class.</t>
  </si>
  <si>
    <t>课堂上请关注老师。</t>
  </si>
  <si>
    <t>上课要 pay attention（注意力），at（加强）tent（伸展）ion（名词），就是把注意力都伸展过去听老师讲。</t>
  </si>
  <si>
    <t>加强伸展注意力，attention记心里</t>
  </si>
  <si>
    <t>attitude</t>
  </si>
  <si>
    <t>tude</t>
  </si>
  <si>
    <t>at(向着)+tude(状态)→对事物的向着状态→态度；看法</t>
  </si>
  <si>
    <t>态度；看法</t>
  </si>
  <si>
    <t>/ˈætɪtjuːd/</t>
  </si>
  <si>
    <t>She has a positive attitude towards life.</t>
  </si>
  <si>
    <t>她对生活有积极的态度。</t>
  </si>
  <si>
    <t>她的 attitude（态度）很积极，at（向着）tude（状态）就是向着好的状态过生活。</t>
  </si>
  <si>
    <t>向着状态是态度，attitude要记住</t>
  </si>
  <si>
    <t>attract</t>
  </si>
  <si>
    <t>at(加强)+tract(拉)→加强拉力让事物靠近→吸引</t>
  </si>
  <si>
    <t>吸引；引起兴趣</t>
  </si>
  <si>
    <t>/əˈtrækt/</t>
  </si>
  <si>
    <t>The beautiful flowers attract many bees.</t>
  </si>
  <si>
    <t>美丽的花吸引了很多蜜蜂。</t>
  </si>
  <si>
    <t>漂亮的花 attract（吸引）蜜蜂，at（加强）tract（拉）着蜜蜂飞过来采蜜，嗡嗡响个不停。</t>
  </si>
  <si>
    <t>加强拉拽是attract，吸引蜜蜂来采蜜</t>
  </si>
  <si>
    <t>attraction</t>
  </si>
  <si>
    <t>at(加强)+tract(拉)+ion(名词后缀)→加强拉力的事物→吸引力；景点</t>
  </si>
  <si>
    <t>吸引力；吸引物；景点</t>
  </si>
  <si>
    <t>/əˈtrækʃn/</t>
  </si>
  <si>
    <t>The theme park has many attractions for children.</t>
  </si>
  <si>
    <t>这个主题公园有很多吸引孩子的景点。</t>
  </si>
  <si>
    <t>主题公园的 attraction（景点）是attract（吸引）加ion（名词）变来的，孩子们都被这些景点吸引住了。</t>
  </si>
  <si>
    <t>吸引加ion变名词，attraction是景点</t>
  </si>
  <si>
    <t>attractive</t>
  </si>
  <si>
    <t>at(加强)+tract(拉)+ive(形容词后缀)→有加强拉力的→迷人的；有吸引力的</t>
  </si>
  <si>
    <t>迷人的；有吸引力的</t>
  </si>
  <si>
    <t>/əˈtræktɪv/</t>
  </si>
  <si>
    <t>She looks very attractive in that red dress.</t>
  </si>
  <si>
    <t>她穿那条红裙子看起来很迷人。</t>
  </si>
  <si>
    <t>她穿红裙子很 attractive（迷人），attract（吸引）加ive（形容词），让人忍不住多看几眼。</t>
  </si>
  <si>
    <t>吸引加ive变形容词，attractive真迷人</t>
  </si>
  <si>
    <t>ive</t>
  </si>
  <si>
    <t>audience</t>
  </si>
  <si>
    <t>aud</t>
  </si>
  <si>
    <t>aud(听) + ence(名词后缀) → 听的人 → 观众；听众</t>
  </si>
  <si>
    <t>观众；听众</t>
  </si>
  <si>
    <t>/ˈɔːdiəns/</t>
  </si>
  <si>
    <t>The audience clapped loudly after the show.</t>
  </si>
  <si>
    <t>演出结束后观众们热烈鼓掌。</t>
  </si>
  <si>
    <t>演出结束，audience（观众）们因为听（aud）得开心，都鼓掌欢呼起来。</t>
  </si>
  <si>
    <t>听的人群是audience</t>
  </si>
  <si>
    <t>aunt</t>
  </si>
  <si>
    <t>姑母；姨母；伯母；婶母；舅母</t>
  </si>
  <si>
    <t>/ɑːnt/</t>
  </si>
  <si>
    <t>My aunt often buys me candies on weekends.</t>
  </si>
  <si>
    <t>我姑姑经常在周末给我买糖果。</t>
  </si>
  <si>
    <t>每次aunt（姑姑）来我家，都会带好吃的糖果，我特别期待她来。</t>
  </si>
  <si>
    <t>亲戚阿姨叫aunt</t>
  </si>
  <si>
    <t>authentic</t>
  </si>
  <si>
    <t>hent</t>
  </si>
  <si>
    <t>aut(真实) + hent(做) + ic(形容词后缀) → 真实制作的 → 真实的；正宗的</t>
  </si>
  <si>
    <t>真实的；正宗的</t>
  </si>
  <si>
    <t>/ɔːˈθentɪk/</t>
  </si>
  <si>
    <t>This is an authentic Chinese tea set.</t>
  </si>
  <si>
    <t>这是一套正宗的中式茶具。</t>
  </si>
  <si>
    <t>这套authentic（正宗）茶具，aut（真实）的hent（工艺）制作，看起来很有韵味。</t>
  </si>
  <si>
    <t>真实制作authentic</t>
  </si>
  <si>
    <t>aut-</t>
  </si>
  <si>
    <t>author</t>
  </si>
  <si>
    <t>auth</t>
  </si>
  <si>
    <t>auth(创造) + or(表示人) → 创造作品的人 → 作者；作家</t>
  </si>
  <si>
    <t>作者；作家</t>
  </si>
  <si>
    <t>/ˈɔːθə(r)/</t>
  </si>
  <si>
    <t>Lu Xun is a famous Chinese author.</t>
  </si>
  <si>
    <t>鲁迅是一位著名的中国作家。</t>
  </si>
  <si>
    <t>鲁迅作为author（作家），auth（创造）出许多经典作品，or（人）们永远记住他。</t>
  </si>
  <si>
    <t>创造作品是author</t>
  </si>
  <si>
    <t>authority</t>
  </si>
  <si>
    <t>author(作者；权威) + ity(名词后缀) → 权威人士拥有的力量 → 权威；权力</t>
  </si>
  <si>
    <t>权威；权力；官方</t>
  </si>
  <si>
    <t>/ɔːˈθɒrəti/</t>
  </si>
  <si>
    <t>The police have the authority to arrest criminals.</t>
  </si>
  <si>
    <t>警察有逮捕罪犯的权力。</t>
  </si>
  <si>
    <t>警察拥有authority（权力），因为他们是维护秩序的author（权威），ity（属性）赋予他们职责。</t>
  </si>
  <si>
    <t>权威人士的权力是authority</t>
  </si>
  <si>
    <t>automatic</t>
  </si>
  <si>
    <t>auto-</t>
  </si>
  <si>
    <t>matic</t>
  </si>
  <si>
    <t>auto(自己) + matic(完成) → 自己完成的 → 自动的</t>
  </si>
  <si>
    <t>自动的</t>
  </si>
  <si>
    <t>/ˌɔːtəˈmætɪk/</t>
  </si>
  <si>
    <t>The coffee machine is automatic.</t>
  </si>
  <si>
    <t>这台咖啡机是自动的。</t>
  </si>
  <si>
    <t>这台auto（自己）matic（完成）工作的咖啡机，就是automatic（自动的），用起来超方便。</t>
  </si>
  <si>
    <t>自己完成automatic</t>
  </si>
  <si>
    <t>auto(自己) + matic(完成) → 能自己完成功能的装置 → 自动装置</t>
  </si>
  <si>
    <t>自动装置</t>
  </si>
  <si>
    <t>The automatic on the door broke yesterday.</t>
  </si>
  <si>
    <t>门上的自动装置昨天坏了。</t>
  </si>
  <si>
    <t>门上的auto（自己）matic（完成）开关的automatic（自动装置）坏了，得找人修啦。</t>
  </si>
  <si>
    <t>自动装置automatic</t>
  </si>
  <si>
    <t>autonomous</t>
  </si>
  <si>
    <t>ous</t>
  </si>
  <si>
    <t>auto(自己) + nom(管理) + ous(形容词后缀) → 自己管理自己的 → 自治的；自主的</t>
  </si>
  <si>
    <t>自治的；自主的</t>
  </si>
  <si>
    <t>/ɔːˈtɒnəməs/</t>
  </si>
  <si>
    <t>The region became autonomous in 1990.</t>
  </si>
  <si>
    <t>这个地区在1990年实现了自治。</t>
  </si>
  <si>
    <t>这个地区auto（自己）nom（管理）自己，是autonomous（自治的），人民都很幸福。</t>
  </si>
  <si>
    <t>自己管理autonomous</t>
  </si>
  <si>
    <t>autumn</t>
  </si>
  <si>
    <t>秋天</t>
  </si>
  <si>
    <t>/ˈɔːtəm/</t>
  </si>
  <si>
    <t>We pick apples every autumn.</t>
  </si>
  <si>
    <t>我们每年秋天都摘苹果。</t>
  </si>
  <si>
    <t>每到autumn（秋天），果园里的苹果红通通的，全家一起采摘超开心。</t>
  </si>
  <si>
    <t>季节秋天autumn</t>
  </si>
  <si>
    <t>available</t>
  </si>
  <si>
    <t>vail</t>
  </si>
  <si>
    <t>a(可) + vail(可用) + able(能...的) → 能够被使用的 → 可获得的；可用的</t>
  </si>
  <si>
    <t>可获得的；可用的</t>
  </si>
  <si>
    <t>/əˈveɪləbl/</t>
  </si>
  <si>
    <t>Is this seat available?</t>
  </si>
  <si>
    <t>这个座位可用吗？</t>
  </si>
  <si>
    <t>问座位是否available（可用）时，a（可）vail（用）able（能）的话就能坐下来休息啦。</t>
  </si>
  <si>
    <t>可用获得available</t>
  </si>
  <si>
    <t>avenue</t>
  </si>
  <si>
    <t>ven</t>
  </si>
  <si>
    <t>ue</t>
  </si>
  <si>
    <t>a(往) + ven(来) + ue → 往来行人的道路 → 大道；林荫道</t>
  </si>
  <si>
    <t>大道；林荫道</t>
  </si>
  <si>
    <t>/ˈævənjuː/</t>
  </si>
  <si>
    <t>We walked along the tree-lined avenue.</t>
  </si>
  <si>
    <t>我们沿着两旁种满树的林荫道散步。</t>
  </si>
  <si>
    <t>走在avenue（林荫道）上，a（往）ven（来）的人们都在享受这美好的时光。</t>
  </si>
  <si>
    <t>林荫大道avenue</t>
  </si>
  <si>
    <t>average</t>
  </si>
  <si>
    <t>平均的；普通的</t>
  </si>
  <si>
    <t>/ˈævərɪdʒ/</t>
  </si>
  <si>
    <t>He is an average student in our class.</t>
  </si>
  <si>
    <t>他是我们班的一名普通学生。</t>
  </si>
  <si>
    <t>在班级里，他是average（普通的）学生，成绩处于average（平均的）水平，不突出也不落后。</t>
  </si>
  <si>
    <t>普通平均average，成绩中等常遇见</t>
  </si>
  <si>
    <t>平均数；平均水平</t>
  </si>
  <si>
    <t>The average of 3 and 5 is 4.</t>
  </si>
  <si>
    <t>3和5的平均数是4。</t>
  </si>
  <si>
    <t>计算3和5的average（平均数）时，把它们相加再除以2就得到结果啦。</t>
  </si>
  <si>
    <t>相加除以得average</t>
  </si>
  <si>
    <t>avoid</t>
  </si>
  <si>
    <t>避免；避开</t>
  </si>
  <si>
    <t>/əˈvɔɪd/</t>
  </si>
  <si>
    <t>You should avoid making mistakes in the exam.</t>
  </si>
  <si>
    <t>你应该避免在考试中犯错。</t>
  </si>
  <si>
    <t>考试时要avoid（避免）粗心，不然会丢分，影响成绩。</t>
  </si>
  <si>
    <t>避开错误是avoid</t>
  </si>
  <si>
    <t>awake</t>
  </si>
  <si>
    <t>wake</t>
  </si>
  <si>
    <t>a(处于...状态)+wake(醒)→处于醒着的状态→醒着的</t>
  </si>
  <si>
    <t>醒着的</t>
  </si>
  <si>
    <t>/əˈweɪk/</t>
  </si>
  <si>
    <t>She stayed awake to finish her homework.</t>
  </si>
  <si>
    <t>她熬夜完成作业，一直醒着。</t>
  </si>
  <si>
    <t>她为了做作业stayed awake（醒着），a（处于）wake（醒）的状态持续到深夜。</t>
  </si>
  <si>
    <t>a加wake醒着awake</t>
  </si>
  <si>
    <t>a(使处于...状态)+wake(醒)→使处于醒的状态→唤醒；醒来</t>
  </si>
  <si>
    <t>唤醒；醒来</t>
  </si>
  <si>
    <t>The noise awoke me from my sleep.</t>
  </si>
  <si>
    <t>噪音把我从睡梦中唤醒。</t>
  </si>
  <si>
    <t>噪音awoke（唤醒）我，a（使）wake（醒）的动作让我立刻坐起来。</t>
  </si>
  <si>
    <t>唤醒醒来用awake</t>
  </si>
  <si>
    <t>award</t>
  </si>
  <si>
    <t>奖品；奖项</t>
  </si>
  <si>
    <t>/əˈwɔːd/</t>
  </si>
  <si>
    <t>She got an award for her good performance.</t>
  </si>
  <si>
    <t>她因表现优秀获得了一个奖项。</t>
  </si>
  <si>
    <t>她获得了award（奖项），脸上洋溢着开心的笑容。</t>
  </si>
  <si>
    <t>优秀表现得award</t>
  </si>
  <si>
    <t>授予；奖励</t>
  </si>
  <si>
    <t>The teacher awarded her a book as a prize.</t>
  </si>
  <si>
    <t>老师奖励她一本书作为奖品。</t>
  </si>
  <si>
    <t>老师award（授予）她一本书，鼓励她继续努力。</t>
  </si>
  <si>
    <t>授予奖励是award</t>
  </si>
  <si>
    <t>aware</t>
  </si>
  <si>
    <t>ware</t>
  </si>
  <si>
    <t>a(处于...状态)+ware(注意)→处于注意的状态→意识到的</t>
  </si>
  <si>
    <t>知道的；意识到的</t>
  </si>
  <si>
    <t>/əˈweə(r)/</t>
  </si>
  <si>
    <t>We should be aware of the importance of learning.</t>
  </si>
  <si>
    <t>我们应该意识到学习的重要性。</t>
  </si>
  <si>
    <t>我们要be aware（意识到）学习的重要性，a（处于）ware（注意）的状态不能少。</t>
  </si>
  <si>
    <t>a加ware是aware，意识到了要记牢</t>
  </si>
  <si>
    <t>away</t>
  </si>
  <si>
    <t>离开；远离</t>
  </si>
  <si>
    <t>/əˈweɪ/</t>
  </si>
  <si>
    <t>She ran away from the dog.</t>
  </si>
  <si>
    <t>她从那条狗身边跑开了。</t>
  </si>
  <si>
    <t>看到凶狗，她away（离开）得飞快，生怕被追上。</t>
  </si>
  <si>
    <t>away away，远离危险</t>
  </si>
  <si>
    <t>awesome</t>
  </si>
  <si>
    <t>awe</t>
  </si>
  <si>
    <t>awe(敬畏)+some(具有...的)→具有令人敬畏的特质→极好的；令人惊叹的</t>
  </si>
  <si>
    <t>极好的；令人惊叹的</t>
  </si>
  <si>
    <t>/ˈɔːsəm/</t>
  </si>
  <si>
    <t>The fireworks show was awesome!</t>
  </si>
  <si>
    <t>那场烟花表演太棒了！</t>
  </si>
  <si>
    <t>烟花表演真awesome（极好的），awe（敬畏）some（有的）绚丽让大家欢呼不已。</t>
  </si>
  <si>
    <t>awe加some，棒到心动</t>
  </si>
  <si>
    <t>awful</t>
  </si>
  <si>
    <t>awe(敬畏)+ful(充满...的)→充满令人敬畏的负面感受→可怕的；糟糕的</t>
  </si>
  <si>
    <t>可怕的；糟糕的</t>
  </si>
  <si>
    <t>/ˈɔːfl/</t>
  </si>
  <si>
    <t>I had an awful day yesterday.</t>
  </si>
  <si>
    <t>我昨天过得很糟糕。</t>
  </si>
  <si>
    <t>昨天真是awful（糟糕）的一天，充满（ful）了让人敬畏（awe）的倒霉事。</t>
  </si>
  <si>
    <t>awe加ful，糟糕透顶</t>
  </si>
  <si>
    <t>awkward</t>
  </si>
  <si>
    <t>笨拙的；尴尬的</t>
  </si>
  <si>
    <t>/ˈɔːkwəd/</t>
  </si>
  <si>
    <t>He felt awkward when he tripped in public.</t>
  </si>
  <si>
    <t>他在公共场合绊倒时感到很尴尬。</t>
  </si>
  <si>
    <t>他绊倒后，awkward（尴尬）得脸都红了，站都站不稳，样子很笨拙。</t>
  </si>
  <si>
    <t>awkward尴尬，笨拙模样</t>
  </si>
  <si>
    <t>baby</t>
  </si>
  <si>
    <t>婴儿；宝宝</t>
  </si>
  <si>
    <t>/ˈbeɪbi/</t>
  </si>
  <si>
    <t>The baby is crying for milk.</t>
  </si>
  <si>
    <t>宝宝在哭着要奶喝。</t>
  </si>
  <si>
    <t>妈妈听到baby（宝宝）的哭声，赶紧拿来奶瓶喂他。</t>
  </si>
  <si>
    <t>baby baby，可爱婴儿</t>
  </si>
  <si>
    <t>bachelor</t>
  </si>
  <si>
    <t>学士；单身汉</t>
  </si>
  <si>
    <t>/ˈbætʃələr/</t>
  </si>
  <si>
    <t>He received a bachelor's degree in computer science.</t>
  </si>
  <si>
    <t>他获得了计算机科学学士学位。</t>
  </si>
  <si>
    <t>他大学毕业拿到 bachelor（学士）学位，现在还是个 bachelor（单身汉），每天专注于编程。</t>
  </si>
  <si>
    <t>学士单身 bachelor</t>
  </si>
  <si>
    <t>back</t>
  </si>
  <si>
    <t>向后；回原处</t>
  </si>
  <si>
    <t>/bæk/</t>
  </si>
  <si>
    <t>She walked back home after school.</t>
  </si>
  <si>
    <t>她放学后步行回家。</t>
  </si>
  <si>
    <t>放学后她 walk back（走回去），back 就是回到原处的意思呀。</t>
  </si>
  <si>
    <t>向后回去是back</t>
  </si>
  <si>
    <t>后面的；背部的</t>
  </si>
  <si>
    <t>The back door is locked.</t>
  </si>
  <si>
    <t>后门锁着。</t>
  </si>
  <si>
    <t>后门是 back door（后面的门），back 表示后面的位置。</t>
  </si>
  <si>
    <t>后面的是back</t>
  </si>
  <si>
    <t>背部；后面</t>
  </si>
  <si>
    <t>He hurt his back when playing basketball.</t>
  </si>
  <si>
    <t>他打篮球时伤到了背部。</t>
  </si>
  <si>
    <t>打篮球时他不小心伤到了 back（背部），需要休息几天。</t>
  </si>
  <si>
    <t>背部后面是back</t>
  </si>
  <si>
    <t>后退；支持</t>
  </si>
  <si>
    <t>We all back his decision.</t>
  </si>
  <si>
    <t>我们都支持他的决定。</t>
  </si>
  <si>
    <t>大家都 back（支持）他的决定，因为他的方案很合理。</t>
  </si>
  <si>
    <t>后退支持是back</t>
  </si>
  <si>
    <t>background</t>
  </si>
  <si>
    <t>back（后面）+ ground（背景）→ 后面的背景情况 → 背景</t>
  </si>
  <si>
    <t>背景；经历</t>
  </si>
  <si>
    <t>/ˈbækɡraʊnd/</t>
  </si>
  <si>
    <t>Her family background is very interesting.</t>
  </si>
  <si>
    <t>她的家庭背景很有趣。</t>
  </si>
  <si>
    <t>谈论 family background（家庭背景）时，back（后面）的 ground（情况）都要详细说。</t>
  </si>
  <si>
    <t>后面情况 background</t>
  </si>
  <si>
    <t>backward</t>
  </si>
  <si>
    <t>back（向后）+ ward（朝向）→ 朝向后面 → 向后</t>
  </si>
  <si>
    <t>向后；倒着</t>
  </si>
  <si>
    <t>/ˈbækwərd/</t>
  </si>
  <si>
    <t>He stepped backward carefully.</t>
  </si>
  <si>
    <t>他小心地向后退。</t>
  </si>
  <si>
    <t>他 step backward（向后退），back（后）ward（朝向）的动作很谨慎。</t>
  </si>
  <si>
    <t>朝向后面 backward</t>
  </si>
  <si>
    <t>back（向后）+ ward（朝向）→ 朝向后面的 → 向后的</t>
  </si>
  <si>
    <t>向后的；落后的</t>
  </si>
  <si>
    <t>He made a backward step.</t>
  </si>
  <si>
    <t>他向后迈了一步。</t>
  </si>
  <si>
    <t>他迈了一个 backward step（向后的步子），backward 就是向后的意思。</t>
  </si>
  <si>
    <t>向后的是 backward</t>
  </si>
  <si>
    <t>bacon</t>
  </si>
  <si>
    <t>培根</t>
  </si>
  <si>
    <t>/ˈbeɪkən/</t>
  </si>
  <si>
    <t>I like to fry bacon for breakfast.</t>
  </si>
  <si>
    <t>我喜欢煎培根当早餐。</t>
  </si>
  <si>
    <t>早餐煎 bacon（培根），香味飘满厨房，谐音培根就是bacon。</t>
  </si>
  <si>
    <t>早餐培根是bacon</t>
  </si>
  <si>
    <t>bacterium</t>
  </si>
  <si>
    <t>bacter</t>
  </si>
  <si>
    <t>bacter(细菌)+ium(表物)→表示细菌这种微生物→细菌</t>
  </si>
  <si>
    <t>细菌</t>
  </si>
  <si>
    <t>/bækˈtɪəriəm/</t>
  </si>
  <si>
    <t>A bacterium can cause illness if it invades the body.</t>
  </si>
  <si>
    <t>如果一种细菌侵入身体，它会引发疾病。</t>
  </si>
  <si>
    <t>医生提醒要注意卫生，避免 bacterium（细菌）入侵，bacter（细菌）ium（物）是它的专业叫法哦。</t>
  </si>
  <si>
    <t>细菌bacter加ium</t>
  </si>
  <si>
    <t>bad</t>
  </si>
  <si>
    <t>坏的；不好的</t>
  </si>
  <si>
    <t>/bæd/</t>
  </si>
  <si>
    <t>This milk tastes bad, don't drink it.</t>
  </si>
  <si>
    <t>这牛奶味道坏了，别喝。</t>
  </si>
  <si>
    <t>妈妈说这杯牛奶 bad（坏的），喝了会肚子痛，我赶紧放下了杯子。</t>
  </si>
  <si>
    <t>坏的差的就是bad</t>
  </si>
  <si>
    <t>badminton</t>
  </si>
  <si>
    <t>羽毛球</t>
  </si>
  <si>
    <t>/ˈbædmɪntən/</t>
  </si>
  <si>
    <t>We play badminton every afternoon after class.</t>
  </si>
  <si>
    <t>我们每天课后下午打羽毛球。</t>
  </si>
  <si>
    <t>周末和朋友去公园打 badminton（羽毛球），挥拍接球的感觉超爽！</t>
  </si>
  <si>
    <t>羽毛球是badminton</t>
  </si>
  <si>
    <t>bag</t>
  </si>
  <si>
    <t>包；袋子</t>
  </si>
  <si>
    <t>/bæg/</t>
  </si>
  <si>
    <t>She took out a notebook from her bag.</t>
  </si>
  <si>
    <t>她从包里拿出一本笔记本。</t>
  </si>
  <si>
    <t>上学时，我背着 bag（包），里面装着课本和零食，每天都很充实。</t>
  </si>
  <si>
    <t>装物的袋是bag</t>
  </si>
  <si>
    <t>baggage</t>
  </si>
  <si>
    <t>bag(包)+age(表集合)→多个包组成的物品→行李</t>
  </si>
  <si>
    <t>行李</t>
  </si>
  <si>
    <t>/ˈbæɡɪdʒ/</t>
  </si>
  <si>
    <t>He dragged his heavy baggage to the hotel.</t>
  </si>
  <si>
    <t>他拖着沉重的行李到了酒店。</t>
  </si>
  <si>
    <t>旅行时，baggage（行李）就是好多 bag（包）的总和，age（谐音“哎”）搬起来真费劲！</t>
  </si>
  <si>
    <t>包的集合是baggage</t>
  </si>
  <si>
    <t>bakery</t>
  </si>
  <si>
    <t>bake</t>
  </si>
  <si>
    <t>ery</t>
  </si>
  <si>
    <t>bake(烤)+ery(场所)→烤制食物的场所→面包店</t>
  </si>
  <si>
    <t>面包店</t>
  </si>
  <si>
    <t>/ˈbeɪkəri/</t>
  </si>
  <si>
    <t>I bought some bread from the bakery this morning.</t>
  </si>
  <si>
    <t>今天早上我从面包店买了些面包。</t>
  </si>
  <si>
    <t>早上我去 bakery（面包店）买面包，里面飘着 bake（烤）的香气，这是个专门烤东西的 ery（场所）呀。</t>
  </si>
  <si>
    <t>烤物场所bakery</t>
  </si>
  <si>
    <t>balance</t>
  </si>
  <si>
    <t>bal</t>
  </si>
  <si>
    <t>bal(二)+ance(状态)→两边保持一致的状态→平衡；余额</t>
  </si>
  <si>
    <t>平衡；余额</t>
  </si>
  <si>
    <t>/ˈbæləns/</t>
  </si>
  <si>
    <t>She tried to keep her balance on the tightrope.</t>
  </si>
  <si>
    <t>她努力在钢丝上保持平衡。</t>
  </si>
  <si>
    <t>走钢丝时要 balance（保持平衡），想象两边有 bal（谐音“吧”）的声音提醒你保持 ance（状态）稳定。</t>
  </si>
  <si>
    <t>两边稳定balance</t>
  </si>
  <si>
    <t>bal(二)+ance(状态)→使两边处于一致的状态→使平衡</t>
  </si>
  <si>
    <t>使平衡</t>
  </si>
  <si>
    <t>He balanced the book on his head.</t>
  </si>
  <si>
    <t>他把书平衡在头上。</t>
  </si>
  <si>
    <t>他尝试 balance（使平衡）头上的书，想着 bal（二）边重量要一致，ance（状态）才能稳定。</t>
  </si>
  <si>
    <t>让两边平是balance</t>
  </si>
  <si>
    <t>balcony</t>
  </si>
  <si>
    <t>balcon</t>
  </si>
  <si>
    <t>balcon(阳台)+y(表场所)→阳台</t>
  </si>
  <si>
    <t>阳台</t>
  </si>
  <si>
    <t>/ˈbælkəni/</t>
  </si>
  <si>
    <t>We sat on the balcony to enjoy the sunset.</t>
  </si>
  <si>
    <t>我们坐在阳台上欣赏日落。</t>
  </si>
  <si>
    <t>傍晚在 balcony（阳台）看日落，balcon发音像“巴尔康”，这个小y（场所）让我们能惬意观景。</t>
  </si>
  <si>
    <t>观景小台balcony</t>
  </si>
  <si>
    <t>ball</t>
  </si>
  <si>
    <t>球；舞会</t>
  </si>
  <si>
    <t>/bɔːl/</t>
  </si>
  <si>
    <t>He kicked the ball into the goal and later went to the ball.</t>
  </si>
  <si>
    <t>他把球踢进了球门，之后去参加了舞会。</t>
  </si>
  <si>
    <t>他踢 ball（球）时不小心踢到了准备 ball（舞会）的场地，大家笑着让他小心点。</t>
  </si>
  <si>
    <t>圆物舞会都是ball</t>
  </si>
  <si>
    <t>ballet</t>
  </si>
  <si>
    <t>芭蕾舞</t>
  </si>
  <si>
    <t>/ˈbæleɪ/</t>
  </si>
  <si>
    <t>She takes ballet lessons every weekend.</t>
  </si>
  <si>
    <t>她每个周末都上芭蕾舞课。</t>
  </si>
  <si>
    <t>她跳 ballet（芭蕾舞）时动作轻盈，ballet谐音像“芭蕾”，让人想起优美的舞姿。</t>
  </si>
  <si>
    <t>优美舞蹈是ballet</t>
  </si>
  <si>
    <t>balloon</t>
  </si>
  <si>
    <t>oon</t>
  </si>
  <si>
    <t>ball（球）+oon（表示大的物体）→像球一样的大物体→气球</t>
  </si>
  <si>
    <t>气球</t>
  </si>
  <si>
    <t>/bəˈluːn/</t>
  </si>
  <si>
    <t>She bought a red balloon for her daughter.</t>
  </si>
  <si>
    <t>她给女儿买了一个红色的气球。</t>
  </si>
  <si>
    <t>女儿拿到 balloon（气球）很高兴，它像个 big ball，oon 表示大，所以记住 ball+oon 就是气球啦。</t>
  </si>
  <si>
    <t>ball加oon是balloon，气球圆圆天上飘</t>
  </si>
  <si>
    <t>bamboo</t>
  </si>
  <si>
    <t>竹子</t>
  </si>
  <si>
    <t>/ˌbæmˈbuː/</t>
  </si>
  <si>
    <t>Pandas mainly feed on bamboo.</t>
  </si>
  <si>
    <t>熊猫主要以竹子为食。</t>
  </si>
  <si>
    <t>熊猫爱吃 bamboo（竹子），bam 的声音像竹子被啃咬的声响，bu 是咀嚼的节奏，很好记。</t>
  </si>
  <si>
    <t>熊猫最爱bamboo，竹子英文记清楚</t>
  </si>
  <si>
    <t>ban</t>
  </si>
  <si>
    <t>禁止</t>
  </si>
  <si>
    <t>/bæn/</t>
  </si>
  <si>
    <t>The school bans students from using mobile phones in class.</t>
  </si>
  <si>
    <t>学校禁止学生在课堂上使用手机。</t>
  </si>
  <si>
    <t>学校 ban（禁止）课堂用手机，b 像禁止的手势，an 是安全的前提，记住这个词很简单。</t>
  </si>
  <si>
    <t>禁止行为用ban，简单好记不用烦</t>
  </si>
  <si>
    <t>banana</t>
  </si>
  <si>
    <t>香蕉</t>
  </si>
  <si>
    <t>/bəˈnɑːnə/</t>
  </si>
  <si>
    <t>My mom buys bananas every weekend.</t>
  </si>
  <si>
    <t>我妈妈每个周末都买香蕉。</t>
  </si>
  <si>
    <t>妈妈买的 banana（香蕉）弯弯的，发音像“不拿拿”，但其实很好拿，剥了皮就能吃。</t>
  </si>
  <si>
    <t>弯弯水果banana，好吃又好拿</t>
  </si>
  <si>
    <t>bandage</t>
  </si>
  <si>
    <t>band</t>
  </si>
  <si>
    <t>band（绑带）+age（名词后缀）→用于包扎伤口的绑带→绷带</t>
  </si>
  <si>
    <t>绷带</t>
  </si>
  <si>
    <t>/ˈbændɪdʒ/</t>
  </si>
  <si>
    <t>The nurse changed the bandage on his wound.</t>
  </si>
  <si>
    <t>护士给他伤口换了绷带。</t>
  </si>
  <si>
    <t>受伤时用 bandage（绷带）包扎，band 是绑带，age 是名词后缀，记住这个组合就知道是绷带啦。</t>
  </si>
  <si>
    <t>band加age是bandage，伤口包扎用它来</t>
  </si>
  <si>
    <t>bank</t>
  </si>
  <si>
    <t>银行；河岸</t>
  </si>
  <si>
    <t>/bæŋk/</t>
  </si>
  <si>
    <t>I go to the bank every month to save money.</t>
  </si>
  <si>
    <t>我每个月去银行存钱。</t>
  </si>
  <si>
    <t>我每月去bank（银行）存钱，站在bank（河岸）边的银行大楼前，感觉很安心。</t>
  </si>
  <si>
    <t>银行河岸都是bank</t>
  </si>
  <si>
    <t>存钱；倾斜</t>
  </si>
  <si>
    <t>She banks most of her salary every month.</t>
  </si>
  <si>
    <t>她每月把大部分工资存起来。</t>
  </si>
  <si>
    <t>她bank（存钱）工资时，会把钱倾斜（bank）着放进存钱罐，防止掉落。</t>
  </si>
  <si>
    <t>存钱倾斜用bank</t>
  </si>
  <si>
    <t>bar</t>
  </si>
  <si>
    <t>酒吧；条</t>
  </si>
  <si>
    <t>/bɑː(r)/</t>
  </si>
  <si>
    <t>There is a bar near my home.</t>
  </si>
  <si>
    <t>我家附近有一家酒吧。</t>
  </si>
  <si>
    <t>我家附近的bar（酒吧）门口挂着一条（bar）彩色灯带，很显眼。</t>
  </si>
  <si>
    <t>酒吧有条是bar</t>
  </si>
  <si>
    <t>Smoking is barred in this room.</t>
  </si>
  <si>
    <t>这个房间禁止吸烟。</t>
  </si>
  <si>
    <t>这个房间bar（禁止）吸烟，看到标志就知道不能抽烟啦。</t>
  </si>
  <si>
    <t>禁止进入用bar</t>
  </si>
  <si>
    <t>barbecue</t>
  </si>
  <si>
    <t>烧烤；烧烤野餐</t>
  </si>
  <si>
    <t>/ˈbɑːbɪkjuː/</t>
  </si>
  <si>
    <t>We had a barbecue in the park yesterday.</t>
  </si>
  <si>
    <t>我们昨天在公园举行了一次烧烤野餐。</t>
  </si>
  <si>
    <t>昨天在公园barbecue（烧烤），大家一起烤鸡翅，玩得很开心。</t>
  </si>
  <si>
    <t>户外烧烤barbecue</t>
  </si>
  <si>
    <t>烧烤</t>
  </si>
  <si>
    <t>They barbecued some meat for dinner.</t>
  </si>
  <si>
    <t>他们烤了一些肉当晚餐。</t>
  </si>
  <si>
    <t>他们barbecue（烧烤）肉时，香味飘满整个院子，让人直流口水。</t>
  </si>
  <si>
    <t>烤肉就用barbecue</t>
  </si>
  <si>
    <t>barber</t>
  </si>
  <si>
    <t>理发师</t>
  </si>
  <si>
    <t>/ˈbɑːbə(r)/</t>
  </si>
  <si>
    <t>My father goes to the barber every two weeks.</t>
  </si>
  <si>
    <t>我爸爸每两周去一次理发店（找理发师）。</t>
  </si>
  <si>
    <t>爸爸找barber（理发师）理发时，总是聊起最近的新闻。</t>
  </si>
  <si>
    <t>理发师傅barber</t>
  </si>
  <si>
    <t>barbershop</t>
  </si>
  <si>
    <t>barber(理发师)+shop(店铺)→理发师工作的店铺→理发店</t>
  </si>
  <si>
    <t>理发店</t>
  </si>
  <si>
    <t>/ˈbɑːbəʃɒp/</t>
  </si>
  <si>
    <t>The barbershop is on the corner of the street.</t>
  </si>
  <si>
    <t>理发店在街道的拐角处。</t>
  </si>
  <si>
    <t>街角的barbershop（理发店）里，barber（理发师）正在给客人理发。</t>
  </si>
  <si>
    <t>理发店铺barbershop</t>
  </si>
  <si>
    <t>bargain</t>
  </si>
  <si>
    <t>便宜货；交易</t>
  </si>
  <si>
    <t>/ˈbɑːɡən/</t>
  </si>
  <si>
    <t>I bought this shirt at a bargain price.</t>
  </si>
  <si>
    <t>我以便宜的价格买了这件衬衫。</t>
  </si>
  <si>
    <t>这件衬衫是bargain（便宜货），价格很划算，记住bargain就是便宜的交易。</t>
  </si>
  <si>
    <t>便宜交易bargain</t>
  </si>
  <si>
    <t>讨价还价；讲条件</t>
  </si>
  <si>
    <t>We bargained with the shopkeeper for a discount.</t>
  </si>
  <si>
    <t>我们和店主讨价还价争取折扣。</t>
  </si>
  <si>
    <t>买东西时bargain（讨价还价），和店主来回讲条件，终于拿到折扣。</t>
  </si>
  <si>
    <t>讨价还价bargain</t>
  </si>
  <si>
    <t>bark</t>
  </si>
  <si>
    <t>树皮；吠声</t>
  </si>
  <si>
    <t>/bɑːk/</t>
  </si>
  <si>
    <t>The dog's bark scared the cat away.</t>
  </si>
  <si>
    <t>狗的叫声把猫吓跑了。</t>
  </si>
  <si>
    <t>狗的bark（吠声）像“吧克”，树的bark（树皮）粗糙，两个含义都记牢。</t>
  </si>
  <si>
    <t>树皮吠声bark记</t>
  </si>
  <si>
    <t>吠叫；大声喊</t>
  </si>
  <si>
    <t>The dog barked loudly at the stranger.</t>
  </si>
  <si>
    <t>狗对着陌生人大声吠叫。</t>
  </si>
  <si>
    <t>看到陌生人，狗bark（吠叫）起来，声音很大，bark发音像狗叫的声音。</t>
  </si>
  <si>
    <t>狗叫大喊是bark</t>
  </si>
  <si>
    <t>barrier</t>
  </si>
  <si>
    <t>bar（栏） + -ier（表物） → 像栏一样的障碍物 → 障碍；屏障</t>
  </si>
  <si>
    <t>障碍；屏障</t>
  </si>
  <si>
    <t>/ˈbæriə(r)/</t>
  </si>
  <si>
    <t>The Great Wall was a barrier against enemies.</t>
  </si>
  <si>
    <t>长城曾是抵御敌人的屏障。</t>
  </si>
  <si>
    <t>长城是barrier（屏障），像bar（栏）一样挡住敌人，-ier表示物，所以barrier就是障碍。</t>
  </si>
  <si>
    <t>bar加ier是障碍</t>
  </si>
  <si>
    <t>base</t>
  </si>
  <si>
    <t>基础；基地；底部</t>
  </si>
  <si>
    <t>/beɪs/</t>
  </si>
  <si>
    <t>Our team has a base in the city center.</t>
  </si>
  <si>
    <t>我们队在市中心有一个基地。</t>
  </si>
  <si>
    <t>队里的base（基地）是业务的base（基础），记住base就是基础和基地。</t>
  </si>
  <si>
    <t>基础基地是base</t>
  </si>
  <si>
    <t>以...为基础</t>
  </si>
  <si>
    <t>This story is based on real events.</t>
  </si>
  <si>
    <t>这个故事是以真实事件为基础的。</t>
  </si>
  <si>
    <t>故事based on（以...为基础）真实事件，base动词就是基于某事。</t>
  </si>
  <si>
    <t>基于事实用base(v.)</t>
  </si>
  <si>
    <t>基本的；基础的</t>
  </si>
  <si>
    <t>We must master the base knowledge first.</t>
  </si>
  <si>
    <t>我们必须先掌握基础知识。</t>
  </si>
  <si>
    <t>学习base knowledge（基础知识），base形容词就是基本的，和名词对应。</t>
  </si>
  <si>
    <t>基本的是base(adj.)</t>
  </si>
  <si>
    <t>baseball</t>
  </si>
  <si>
    <t>base（垒） + ball（球） → 围绕垒和球的运动 → 棒球</t>
  </si>
  <si>
    <t>棒球</t>
  </si>
  <si>
    <t>/ˈbeɪsbɔːl/</t>
  </si>
  <si>
    <t>He plays baseball every weekend.</t>
  </si>
  <si>
    <t>他每个周末都打棒球。</t>
  </si>
  <si>
    <t>周末和朋友玩baseball（棒球），要跑base（垒），打ball（球），所以base+ball就是棒球。</t>
  </si>
  <si>
    <t>base加ball是棒球</t>
  </si>
  <si>
    <t>basement</t>
  </si>
  <si>
    <t>base(基础)+ment(名词后缀)→建筑物的基础部分→地下室</t>
  </si>
  <si>
    <t>地下室</t>
  </si>
  <si>
    <t>/ˈbeɪsmənt/</t>
  </si>
  <si>
    <t>We keep our winter clothes in the basement.</t>
  </si>
  <si>
    <t>我们把冬衣存放在地下室里。</t>
  </si>
  <si>
    <t>冬天到了，我去basement（地下室）拿冬衣，它是base（基础）加ment（后缀）构成的名词，存放东西很方便。</t>
  </si>
  <si>
    <t>基础加ment，地下室basement</t>
  </si>
  <si>
    <t>basic</t>
  </si>
  <si>
    <t>base(基础)+ic(形容词后缀)→具有基础性质的→基础的；基本的</t>
  </si>
  <si>
    <t>基础的；基本的</t>
  </si>
  <si>
    <t>/ˈbeɪsɪk/</t>
  </si>
  <si>
    <t>You should master basic computer skills.</t>
  </si>
  <si>
    <t>你应该掌握基本的电脑技能。</t>
  </si>
  <si>
    <t>学习电脑时，basic（基础的）技能很关键，base（基础）加ic（形容词后缀）描述它的性质。</t>
  </si>
  <si>
    <t>基础性质加ic，就是basic</t>
  </si>
  <si>
    <t>basin</t>
  </si>
  <si>
    <t>盆；盆地</t>
  </si>
  <si>
    <t>/ˈbeɪsn/</t>
  </si>
  <si>
    <t>She washed her face in the basin.</t>
  </si>
  <si>
    <t>她在盆里洗了脸。</t>
  </si>
  <si>
    <t>早上起床，我用basin（盆）洗脸，basin的发音像'贝森'，可以联想贝壳形状的盆。</t>
  </si>
  <si>
    <t>洗脸装水是basin</t>
  </si>
  <si>
    <t>basis</t>
  </si>
  <si>
    <t>base(基础)+is(名词后缀)→事物的根本基础→基础；根据</t>
  </si>
  <si>
    <t>基础；根据</t>
  </si>
  <si>
    <t>/ˈbeɪsɪs/</t>
  </si>
  <si>
    <t>The basis of our success is hard work.</t>
  </si>
  <si>
    <t>我们成功的基础是努力工作。</t>
  </si>
  <si>
    <t>成功的basis（基础）是努力，base（基础）加is（后缀）变成这个名词，要牢记。</t>
  </si>
  <si>
    <t>基础后缀加is，就是basis</t>
  </si>
  <si>
    <t>is</t>
  </si>
  <si>
    <t>basket</t>
  </si>
  <si>
    <t>篮子</t>
  </si>
  <si>
    <t>/ˈbɑːskɪt/</t>
  </si>
  <si>
    <t>The little girl carried a basket of flowers.</t>
  </si>
  <si>
    <t>小女孩提着一篮花。</t>
  </si>
  <si>
    <t>小女孩提着basket（篮子）装花，basket发音像'巴斯克特'，可以联想装满鲜花的篮子。</t>
  </si>
  <si>
    <t>装花的篮子是basket</t>
  </si>
  <si>
    <t>basketball</t>
  </si>
  <si>
    <t>basket(篮子)+ball(球)→投进篮子的球→篮球</t>
  </si>
  <si>
    <t>篮球</t>
  </si>
  <si>
    <t>/ˈbæskɪtbɔːl/</t>
  </si>
  <si>
    <t>He plays basketball every afternoon.</t>
  </si>
  <si>
    <t>他每天下午打篮球。</t>
  </si>
  <si>
    <t>小明喜欢play basketball（篮球），把ball投进basket里，每次都笑得很开心。</t>
  </si>
  <si>
    <t>basket加ball，篮球人人爱</t>
  </si>
  <si>
    <t>bat</t>
  </si>
  <si>
    <t>球棒；球拍</t>
  </si>
  <si>
    <t>/bæt/</t>
  </si>
  <si>
    <t>He hit the ball with a bat.</t>
  </si>
  <si>
    <t>他用球棒击球。</t>
  </si>
  <si>
    <t>哥哥拿bat（球棒）击球时，动作帅极了，bat发音像“巴特”，他的小名正好是巴特。</t>
  </si>
  <si>
    <t>bat是球棒，击球本领强</t>
  </si>
  <si>
    <t>蝙蝠</t>
  </si>
  <si>
    <t>A bat flies at night.</t>
  </si>
  <si>
    <t>蝙蝠在夜间飞行。</t>
  </si>
  <si>
    <t>夜间飞行的bat（蝙蝠），长得像小老鼠带翅膀，bat发音和“巴特”一样，巴特最怕蝙蝠了。</t>
  </si>
  <si>
    <t>夜间飞的是bat（蝙蝠）</t>
  </si>
  <si>
    <t>击打</t>
  </si>
  <si>
    <t>She batted the mosquito away.</t>
  </si>
  <si>
    <t>她把蚊子赶走了。</t>
  </si>
  <si>
    <t>看到蚊子，她立刻bat（击打）过去，像bat（蝙蝠）抓虫子一样快。</t>
  </si>
  <si>
    <t>bat作动词，击打快如风</t>
  </si>
  <si>
    <t>bath</t>
  </si>
  <si>
    <t>洗澡；浴室</t>
  </si>
  <si>
    <t>/bɑːθ/</t>
  </si>
  <si>
    <t>I take a bath every evening.</t>
  </si>
  <si>
    <t>我每天晚上洗澡。</t>
  </si>
  <si>
    <t>晚上我take a bath（洗澡），bath发音像“巴斯”，仿佛在巴斯小镇泡温泉一样舒服。</t>
  </si>
  <si>
    <t>bath是洗澡，清洁又放松</t>
  </si>
  <si>
    <t>bathe</t>
  </si>
  <si>
    <t>bath（洗澡）+e（动词后缀）→表示洗澡的动作→沐浴</t>
  </si>
  <si>
    <t>洗澡；沐浴</t>
  </si>
  <si>
    <t>/beɪð/</t>
  </si>
  <si>
    <t>She bathes her baby every morning.</t>
  </si>
  <si>
    <t>她每天早上给宝宝洗澡。</t>
  </si>
  <si>
    <t>妈妈bathe（给...洗澡）宝宝时，用warm bath水轻轻冲洗，宝宝咯咯笑。</t>
  </si>
  <si>
    <t>bath加e变bathe，动词洗澡要牢记</t>
  </si>
  <si>
    <t>bathroom</t>
  </si>
  <si>
    <t>bath（洗澡）+room（房间）→用来洗澡的房间→浴室</t>
  </si>
  <si>
    <t>浴室；卫生间</t>
  </si>
  <si>
    <t>/ˈbɑːθruːm/</t>
  </si>
  <si>
    <t>The bathroom is next to the bedroom.</t>
  </si>
  <si>
    <t>浴室在卧室旁边。</t>
  </si>
  <si>
    <t>早上我在bathroom（浴室）里刷牙，这个room是用来bath（洗澡）的地方。</t>
  </si>
  <si>
    <t>bath加room，浴室在其中</t>
  </si>
  <si>
    <t>bathtub</t>
  </si>
  <si>
    <t>bath（洗澡）+ tub（盆）→ 用来洗澡的盆 → 浴缸</t>
  </si>
  <si>
    <t>浴缸</t>
  </si>
  <si>
    <t>/ˈbæθtʌb/</t>
  </si>
  <si>
    <t>She filled the bathtub with warm water.</t>
  </si>
  <si>
    <t>她把浴缸装满了温水。</t>
  </si>
  <si>
    <t>晚上回家，她喜欢在bathtub（浴缸）里泡澡，bath（洗澡）+ tub（盆）的设计很舒适。</t>
  </si>
  <si>
    <t>洗澡的盆bathtub</t>
  </si>
  <si>
    <t>battery</t>
  </si>
  <si>
    <t>bat（击打）+ -tery（集合体）→ 一组击打能量的集合 → 电池；一组</t>
  </si>
  <si>
    <t>电池；一组</t>
  </si>
  <si>
    <t>/ˈbætəri/</t>
  </si>
  <si>
    <t>The remote control needs two new batteries.</t>
  </si>
  <si>
    <t>遥控器需要两节新电池。</t>
  </si>
  <si>
    <t>遥控器没电了，换battery（电池）时，想到它是bat（击打）能量的集合体，真神奇。</t>
  </si>
  <si>
    <t>能量集合battery</t>
  </si>
  <si>
    <t>battle</t>
  </si>
  <si>
    <t>batt</t>
  </si>
  <si>
    <t>batt（击打）+ -le（反复）→ 反复击打 → 战斗</t>
  </si>
  <si>
    <t>战斗；战役</t>
  </si>
  <si>
    <t>/ˈbætl/</t>
  </si>
  <si>
    <t>They fought a long battle against the disease.</t>
  </si>
  <si>
    <t>他们与疾病进行了一场长期的战斗。</t>
  </si>
  <si>
    <t>战士们在battle（战斗）中，batt（击打）敌人，反复冲锋，最终获胜。</t>
  </si>
  <si>
    <t>反复击打是battle</t>
  </si>
  <si>
    <t>bay</t>
  </si>
  <si>
    <t>海湾；湾</t>
  </si>
  <si>
    <t>/beɪ/</t>
  </si>
  <si>
    <t>We sailed into the quiet bay at sunset.</t>
  </si>
  <si>
    <t>日落时我们驶入了宁静的海湾。</t>
  </si>
  <si>
    <t>周末去bay（海湾）游玩，海水碧蓝，像一个大大的bay（湾），让人心情愉悦。</t>
  </si>
  <si>
    <t>蓝色海湾是bay</t>
  </si>
  <si>
    <t>BC</t>
  </si>
  <si>
    <t>公元前</t>
  </si>
  <si>
    <t>/ˌbiː ˈsiː/</t>
  </si>
  <si>
    <t>The Pyramids were built around 2560 BC.</t>
  </si>
  <si>
    <t>金字塔建于公元前2560年左右。</t>
  </si>
  <si>
    <t>学习历史时，我们知道BC（公元前）是Before Christ的缩写，用来标记古代时间。</t>
  </si>
  <si>
    <t>基督之前是BC</t>
  </si>
  <si>
    <t>be</t>
  </si>
  <si>
    <t>是；存在</t>
  </si>
  <si>
    <t>/biː/</t>
  </si>
  <si>
    <t>To be or not to be is a question.</t>
  </si>
  <si>
    <t>生存还是毁灭是个问题。</t>
  </si>
  <si>
    <t>生存还是毁灭？To be or not to be，这是莎士比亚的经典问句，记住be就是“是/存在”哦。</t>
  </si>
  <si>
    <t>存在与否be来表</t>
  </si>
  <si>
    <t>是（第三人称单数现在时）</t>
  </si>
  <si>
    <t>/ɪz/</t>
  </si>
  <si>
    <t>He is a student.</t>
  </si>
  <si>
    <t>他是一名学生。</t>
  </si>
  <si>
    <t>他is（是）一名学生，每天都准时到校学习新知识。</t>
  </si>
  <si>
    <t>三单现在用is</t>
  </si>
  <si>
    <t>was</t>
  </si>
  <si>
    <t>是（第一、三人称单数过去时）</t>
  </si>
  <si>
    <t>/wɒz/</t>
  </si>
  <si>
    <t>She was happy yesterday.</t>
  </si>
  <si>
    <t>她昨天很开心。</t>
  </si>
  <si>
    <t>昨天她was（是）开心的，因为妈妈给她买了新玩具。</t>
  </si>
  <si>
    <t>过去三单was来替</t>
  </si>
  <si>
    <t>were</t>
  </si>
  <si>
    <t>是（第二人称单复数及复数过去时）</t>
  </si>
  <si>
    <t>/wɜː(r)/</t>
  </si>
  <si>
    <t>They were at home last night.</t>
  </si>
  <si>
    <t>他们昨晚在家。</t>
  </si>
  <si>
    <t>他们昨晚were（在）家，一起看了一部有趣的动画片。</t>
  </si>
  <si>
    <t>过去复数were不离</t>
  </si>
  <si>
    <t>being</t>
  </si>
  <si>
    <t>存在；是（现在分词/动名词）</t>
  </si>
  <si>
    <t>/ˈbiːɪŋ/</t>
  </si>
  <si>
    <t>He is being nice to me.</t>
  </si>
  <si>
    <t>他现在对我很好。</t>
  </si>
  <si>
    <t>他现在being（表现得）很友好，主动帮我搬沉重的书本。</t>
  </si>
  <si>
    <t>现在分词being记</t>
  </si>
  <si>
    <t>been</t>
  </si>
  <si>
    <t>是；存在（be的过去分词）</t>
  </si>
  <si>
    <t>/biːn/</t>
  </si>
  <si>
    <t>I have been to Beijing.</t>
  </si>
  <si>
    <t>我去过北京。</t>
  </si>
  <si>
    <t>我去过北京，那里的风景让我感受到been（存在过）的美好回忆。</t>
  </si>
  <si>
    <t>be的分词是been</t>
  </si>
  <si>
    <t>beach</t>
  </si>
  <si>
    <t>海滩；沙滩</t>
  </si>
  <si>
    <t>/biːtʃ/</t>
  </si>
  <si>
    <t>We played on the beach all day.</t>
  </si>
  <si>
    <t>我们一整天都在海滩上玩。</t>
  </si>
  <si>
    <t>周末去beach（沙滩）玩耍，踩在软软的沙子上，心情特别好。</t>
  </si>
  <si>
    <t>沙滩就是beach</t>
  </si>
  <si>
    <t>bean</t>
  </si>
  <si>
    <t>豆；豆子</t>
  </si>
  <si>
    <t>She likes eating green beans.</t>
  </si>
  <si>
    <t>她喜欢吃青豆。</t>
  </si>
  <si>
    <t>妈妈煮的bean（豆子）很香，每次吃饭我都会多吃一碗。</t>
  </si>
  <si>
    <t>豆子就是bean</t>
  </si>
  <si>
    <t>beancurd</t>
  </si>
  <si>
    <t>bean（豆）+curd（凝乳）→ 豆类制成的凝乳→豆腐</t>
  </si>
  <si>
    <t>豆腐</t>
  </si>
  <si>
    <t>/ˈbiːnkɜːd/</t>
  </si>
  <si>
    <t>Beancurd is good for our health.</t>
  </si>
  <si>
    <t>豆腐对我们的健康有益。</t>
  </si>
  <si>
    <t>早餐吃beancurd（豆腐），它是bean（豆）和curd（凝乳）的结合，营养又美味。</t>
  </si>
  <si>
    <t>豆凝乳是beancurd</t>
  </si>
  <si>
    <t>bear</t>
  </si>
  <si>
    <t>忍受；承受</t>
  </si>
  <si>
    <t>/beə(r)/</t>
  </si>
  <si>
    <t>I can't bear the noise anymore.</t>
  </si>
  <si>
    <t>我再也忍受不了这个噪音了。</t>
  </si>
  <si>
    <t>外面的噪音太大，我bear（忍受）不住，只好关上窗户。</t>
  </si>
  <si>
    <t>忍受困难是bear</t>
  </si>
  <si>
    <t>熊</t>
  </si>
  <si>
    <t>The bear is looking for food in the forest.</t>
  </si>
  <si>
    <t>熊正在森林里找食物。</t>
  </si>
  <si>
    <t>森林里的bear（熊）很可爱，但我们要保持距离，避免危险。</t>
  </si>
  <si>
    <t>森林动物是bear</t>
  </si>
  <si>
    <t>beard</t>
  </si>
  <si>
    <t>胡须</t>
  </si>
  <si>
    <t>/bɪəd/</t>
  </si>
  <si>
    <t>He has a long beard.</t>
  </si>
  <si>
    <t>他有长长的胡须。</t>
  </si>
  <si>
    <t>爷爷的beard（胡须）很长，每天早上都要仔细梳理，看起来特别有精神。</t>
  </si>
  <si>
    <t>脸上长须beard</t>
  </si>
  <si>
    <t>beast</t>
  </si>
  <si>
    <t>野兽</t>
  </si>
  <si>
    <t>/biːst/</t>
  </si>
  <si>
    <t>The beast hid behind the tree.</t>
  </si>
  <si>
    <t>那只野兽躲在树后面。</t>
  </si>
  <si>
    <t>森林里，一只beast（野兽）悄悄躲在树后，观察着路过的小动物。</t>
  </si>
  <si>
    <t>森林野兽beast</t>
  </si>
  <si>
    <t>beat</t>
  </si>
  <si>
    <t>打；击打；打败</t>
  </si>
  <si>
    <t>/biːt/</t>
  </si>
  <si>
    <t>She beat the eggs with a fork.</t>
  </si>
  <si>
    <t>她用叉子打鸡蛋。</t>
  </si>
  <si>
    <t>妈妈做饭时，beat（打）鸡蛋的声音很有节奏，一会儿就做好了蛋羹。</t>
  </si>
  <si>
    <t>击打鸡蛋beat</t>
  </si>
  <si>
    <t>节拍；敲打</t>
  </si>
  <si>
    <t>We danced to the beat of the music.</t>
  </si>
  <si>
    <t>我们跟着音乐的节拍跳舞。</t>
  </si>
  <si>
    <t>听着音乐的beat（节拍），大家一起跳舞，心情特别愉快。</t>
  </si>
  <si>
    <t>音乐节拍beat</t>
  </si>
  <si>
    <t>beautiful</t>
  </si>
  <si>
    <t>beaut</t>
  </si>
  <si>
    <t>beaut（美） + ful（充满...的） → 充满美的 → 美丽的</t>
  </si>
  <si>
    <t>美丽的；漂亮的</t>
  </si>
  <si>
    <t>/ˈbjuːtɪfl/</t>
  </si>
  <si>
    <t>The park is very beautiful in spring.</t>
  </si>
  <si>
    <t>春天的公园非常美丽。</t>
  </si>
  <si>
    <t>春天的公园beautiful（美丽的），到处是花，ful（充满）了生机，beaut（美）不胜收。</t>
  </si>
  <si>
    <t>充满美是beautiful</t>
  </si>
  <si>
    <t>beauty</t>
  </si>
  <si>
    <t>美丽；美人</t>
  </si>
  <si>
    <t>/ˈbjuːti/</t>
  </si>
  <si>
    <t>She is a beauty with kind eyes.</t>
  </si>
  <si>
    <t>她是一个有着善良眼睛的美人。</t>
  </si>
  <si>
    <t>大家都说她是beauty（美人），不仅外表美，心灵也美。</t>
  </si>
  <si>
    <t>美人美丽beauty</t>
  </si>
  <si>
    <t>because</t>
  </si>
  <si>
    <t>be-</t>
  </si>
  <si>
    <t>cause</t>
  </si>
  <si>
    <t>be（使）+ cause（原因）→ 使某事成为原因→因为</t>
  </si>
  <si>
    <t>因为</t>
  </si>
  <si>
    <t>/bɪˈkɔːz/</t>
  </si>
  <si>
    <t>I didn't go out because it rained.</t>
  </si>
  <si>
    <t>因为下雨我没出去。</t>
  </si>
  <si>
    <t>因为下雨我没出去，because（因为）就是be（使）cause（原因）让我待在家里的理由呀。</t>
  </si>
  <si>
    <t>使成原因because</t>
  </si>
  <si>
    <t>become</t>
  </si>
  <si>
    <t>come</t>
  </si>
  <si>
    <t>be（使）+ come（来）→ 使某物到来→变成；成为</t>
  </si>
  <si>
    <t>变成；成为</t>
  </si>
  <si>
    <t>/bɪˈkʌm/</t>
  </si>
  <si>
    <t>He wants to become a scientist.</t>
  </si>
  <si>
    <t>他想成为一名科学家。</t>
  </si>
  <si>
    <t>他想become（成为）科学家，be（使）come（来）到这个领域，每天都努力学习。</t>
  </si>
  <si>
    <t>使来变成become</t>
  </si>
  <si>
    <t>bed</t>
  </si>
  <si>
    <t>床</t>
  </si>
  <si>
    <t>/bed/</t>
  </si>
  <si>
    <t>There is a bed in my room.</t>
  </si>
  <si>
    <t>我的房间里有一张床。</t>
  </si>
  <si>
    <t>我的房间里有一张bed（床），每天晚上我都在上面舒服地睡觉。</t>
  </si>
  <si>
    <t>睡觉躺bed，简单好记</t>
  </si>
  <si>
    <t>bedding</t>
  </si>
  <si>
    <t>bed（床）+ -ing（相关物品）→ 床的相关物品→床上用品</t>
  </si>
  <si>
    <t>床上用品（如床单、被子等）</t>
  </si>
  <si>
    <t>/ˈbedɪŋ/</t>
  </si>
  <si>
    <t>She bought new bedding for her bed.</t>
  </si>
  <si>
    <t>她给床买了新的床上用品。</t>
  </si>
  <si>
    <t>她买了新的bedding（床上用品），bed（床）加-ing（相关物）就是这些柔软的床单和被子呀。</t>
  </si>
  <si>
    <t>床的相关物，就是bedding</t>
  </si>
  <si>
    <t>bedroom</t>
  </si>
  <si>
    <t>bed,room</t>
  </si>
  <si>
    <t>bed（床）+ room（房间）→ 放床的房间→卧室</t>
  </si>
  <si>
    <t>卧室</t>
  </si>
  <si>
    <t>/ˈbedruːm/</t>
  </si>
  <si>
    <t>I often read books in my bedroom.</t>
  </si>
  <si>
    <t>我经常在卧室里看书。</t>
  </si>
  <si>
    <t>我的bedroom（卧室）里有bed（床）和room（房间），合起来就是我看书休息的小天地。</t>
  </si>
  <si>
    <t>床在房间里，就是bedroom</t>
  </si>
  <si>
    <t>bee</t>
  </si>
  <si>
    <t>蜜蜂</t>
  </si>
  <si>
    <t>A bee is collecting nectar from the flower.</t>
  </si>
  <si>
    <t>一只蜜蜂正在从花上采蜜。</t>
  </si>
  <si>
    <t>花园里，一只bee（蜜蜂）嗡嗡地飞，忙着采蜜，可爱极了。</t>
  </si>
  <si>
    <t>小小蜜蜂bee bee bee</t>
  </si>
  <si>
    <t>beef</t>
  </si>
  <si>
    <t>牛肉</t>
  </si>
  <si>
    <t>/biːf/</t>
  </si>
  <si>
    <t>My father likes to eat beef with rice.</t>
  </si>
  <si>
    <t>我爸爸喜欢吃牛肉配米饭。</t>
  </si>
  <si>
    <t>爸爸吃饭时总说：“beef（牛肉）味道好，营养高。”</t>
  </si>
  <si>
    <t>牛肉美味是beef</t>
  </si>
  <si>
    <t>beer</t>
  </si>
  <si>
    <t>啤酒</t>
  </si>
  <si>
    <t>/bɪər/</t>
  </si>
  <si>
    <t>We drank beer at the party last night.</t>
  </si>
  <si>
    <t>我们昨晚在派对上喝了啤酒。</t>
  </si>
  <si>
    <t>派对上，大家喝着beer（啤酒），聊着天，非常开心。</t>
  </si>
  <si>
    <t>冰冰啤酒beer beer beer</t>
  </si>
  <si>
    <t>before</t>
  </si>
  <si>
    <t>fore</t>
  </si>
  <si>
    <t>be（在）+ fore（前面）→ 在前面的时间或位置 → 在...之前</t>
  </si>
  <si>
    <t>在...之前</t>
  </si>
  <si>
    <t>/bɪˈfɔː(r)/</t>
  </si>
  <si>
    <t>She arrived before the meeting started.</t>
  </si>
  <si>
    <t>她在会议开始前到达了。</t>
  </si>
  <si>
    <t>会议开始before（在...之前），她be（在）fore（前面）的位置坐好，准备认真听。</t>
  </si>
  <si>
    <t>在前面是before</t>
  </si>
  <si>
    <t>be（在）+ fore（前面）→ 引导前面发生的动作 → 在...之前</t>
  </si>
  <si>
    <t>Before I go out, I always check my bag.</t>
  </si>
  <si>
    <t>出门前，我总是检查我的包。</t>
  </si>
  <si>
    <t>出门before（在...之前），我be（在）fore（前面）的步骤是检查包，防止忘东西。</t>
  </si>
  <si>
    <t>引导前文before conj.</t>
  </si>
  <si>
    <t>be（在）+ fore（前面）→ 指时间上的前面 → 以前</t>
  </si>
  <si>
    <t>以前</t>
  </si>
  <si>
    <t>I have never seen him before.</t>
  </si>
  <si>
    <t>我以前从没见过他。</t>
  </si>
  <si>
    <t>他是谁？我before（以前）真的没见过，be（在）fore（前面）的时光里没有他的身影。</t>
  </si>
  <si>
    <t>时间以前before adv.</t>
  </si>
  <si>
    <t>beg</t>
  </si>
  <si>
    <t>乞求；恳求</t>
  </si>
  <si>
    <t>/beɡ/</t>
  </si>
  <si>
    <t>The old man begged for a little money.</t>
  </si>
  <si>
    <t>老人乞求一点钱。</t>
  </si>
  <si>
    <t>路边的老人beg（乞求）钱时，声音像“拜个”，让人觉得很可怜。</t>
  </si>
  <si>
    <t>乞求拜个是beg</t>
  </si>
  <si>
    <t>begin</t>
  </si>
  <si>
    <t>gin</t>
  </si>
  <si>
    <t>be(加强) + gin(开始) → 加强开始的动作 → 开始</t>
  </si>
  <si>
    <t>开始；着手</t>
  </si>
  <si>
    <t>/bɪˈɡɪn/</t>
  </si>
  <si>
    <t>Let's begin our English class now.</t>
  </si>
  <si>
    <t>我们现在开始上英语课吧。</t>
  </si>
  <si>
    <t>老师说Let's begin（开始）上课，be（加强）gin（开始）的语气让大家立刻坐好。</t>
  </si>
  <si>
    <t>加强开始是begin</t>
  </si>
  <si>
    <t>behalf</t>
  </si>
  <si>
    <t>代表；利益</t>
  </si>
  <si>
    <t>/bɪˈhɑːf/</t>
  </si>
  <si>
    <t>I will speak on behalf of my team.</t>
  </si>
  <si>
    <t>我将代表我的团队发言。</t>
  </si>
  <si>
    <t>我on behalf of（代表）团队发言时，心里想着大家的利益。</t>
  </si>
  <si>
    <t>代表利益behalf</t>
  </si>
  <si>
    <t>behave</t>
  </si>
  <si>
    <t>have</t>
  </si>
  <si>
    <t>be(使) + have(持有) → 使持有礼貌的举止 → 表现；行为</t>
  </si>
  <si>
    <t>表现；行为举止</t>
  </si>
  <si>
    <t>/bɪˈheɪv/</t>
  </si>
  <si>
    <t>You must behave well in the library.</t>
  </si>
  <si>
    <t>你在图书馆里必须表现良好。</t>
  </si>
  <si>
    <t>在图书馆要behave（表现）好，be（使）自己have（持有）安静的举止。</t>
  </si>
  <si>
    <t>举止表现behave</t>
  </si>
  <si>
    <t>behavior</t>
  </si>
  <si>
    <t>behave(表现) + -ior(名词后缀) → 表现的名词形式 → 行为</t>
  </si>
  <si>
    <t>行为；举止</t>
  </si>
  <si>
    <t>/bɪˈheɪvjə(r)/</t>
  </si>
  <si>
    <t>His bad behavior made his mother angry.</t>
  </si>
  <si>
    <t>他的不良行为让他妈妈生气了。</t>
  </si>
  <si>
    <t>他的behavior（行为）不好，这是behave的名词形式，要改正哦。</t>
  </si>
  <si>
    <t>行为举止behavior</t>
  </si>
  <si>
    <t>behind</t>
  </si>
  <si>
    <t>hind</t>
  </si>
  <si>
    <t>be(在...) + hind(后面的) → 在后面的位置 → 在...后面</t>
  </si>
  <si>
    <t>在...后面</t>
  </si>
  <si>
    <t>/bɪˈhaɪnd/</t>
  </si>
  <si>
    <t>The dog is hiding behind the sofa.</t>
  </si>
  <si>
    <t>狗藏在沙发后面。</t>
  </si>
  <si>
    <t>小狗躲在behind（沙发后面），be（在）hind（后面）的地方，不想被找到。</t>
  </si>
  <si>
    <t>在后面是behind</t>
  </si>
  <si>
    <t>be(在...) + hind(后面的) → 处于后面的状态 → 在后面</t>
  </si>
  <si>
    <t>在后面；落后</t>
  </si>
  <si>
    <t>Don't lag behind in your studies.</t>
  </si>
  <si>
    <t>学习上不要落后。</t>
  </si>
  <si>
    <t>学习别lag behind（落后），要努力跟上，不落在behind（后面）。</t>
  </si>
  <si>
    <t>落在后面behind</t>
  </si>
  <si>
    <t>belief</t>
  </si>
  <si>
    <t>lief</t>
  </si>
  <si>
    <t>be(加强) + lief(信任) → 加强信任 → 信念；信仰</t>
  </si>
  <si>
    <t>信念；信仰</t>
  </si>
  <si>
    <t>/bɪˈliːf/</t>
  </si>
  <si>
    <t>His belief in hard work never fades.</t>
  </si>
  <si>
    <t>他对努力工作的信念从未动摇。</t>
  </si>
  <si>
    <t>他每天努力工作，因为 belief (信念) 支撑着他，be (加强) lief (信任) 努力会有回报。</t>
  </si>
  <si>
    <t>加强信任是belief</t>
  </si>
  <si>
    <t>believe</t>
  </si>
  <si>
    <t>be(加强) + lief(信任) → 加强信任 → 相信；认为</t>
  </si>
  <si>
    <t>相信；认为</t>
  </si>
  <si>
    <t>/bɪˈliːv/</t>
  </si>
  <si>
    <t>I believe you can pass the exam.</t>
  </si>
  <si>
    <t>我相信你能通过考试。</t>
  </si>
  <si>
    <t>妈妈拍着我的肩说：“I believe (相信) 你”，be (加强) lief (信任) 的眼神给我力量。</t>
  </si>
  <si>
    <t>加强信任是believe</t>
  </si>
  <si>
    <t>bell</t>
  </si>
  <si>
    <t>铃；钟</t>
  </si>
  <si>
    <t>/bel/</t>
  </si>
  <si>
    <t>The school bell rings at 7:30 every morning.</t>
  </si>
  <si>
    <t>学校的铃声每天早上7:30响起。</t>
  </si>
  <si>
    <t>早上听到 bell (铃) 声，赶紧背上书包冲向学校，生怕迟到。</t>
  </si>
  <si>
    <t>铃声响起是bell</t>
  </si>
  <si>
    <t>belly</t>
  </si>
  <si>
    <t>肚子；腹部</t>
  </si>
  <si>
    <t>/ˈbeli/</t>
  </si>
  <si>
    <t>The baby touched its mother's belly gently.</t>
  </si>
  <si>
    <t>宝宝轻轻地摸了摸妈妈的肚子。</t>
  </si>
  <si>
    <t>宝宝好奇地摸妈妈的 belly (肚子)，想知道里面有没有小弟弟。</t>
  </si>
  <si>
    <t>圆圆肚子是belly</t>
  </si>
  <si>
    <t>belong</t>
  </si>
  <si>
    <t>be(使) + long(相关) → 使与...相关 → 属于；应在</t>
  </si>
  <si>
    <t>属于；应在（某处）</t>
  </si>
  <si>
    <t>/bɪˈlɒŋ/</t>
  </si>
  <si>
    <t>This toy belongs to my little sister.</t>
  </si>
  <si>
    <t>这个玩具属于我的小妹妹。</t>
  </si>
  <si>
    <t>妹妹哭着说：“这个玩具 belong (属于) 我”，be (使) long (相关) 她的名字在玩具上呢。</t>
  </si>
  <si>
    <t>使相关是belong</t>
  </si>
  <si>
    <t>below</t>
  </si>
  <si>
    <t>在...下面</t>
  </si>
  <si>
    <t>/bɪˈləʊ/</t>
  </si>
  <si>
    <t>The cat is hiding below the table.</t>
  </si>
  <si>
    <t>猫藏在桌子下面。</t>
  </si>
  <si>
    <t>找猫时发现它在 table below（下面），比桌子还低的角落真隐蔽。</t>
  </si>
  <si>
    <t>在...下 below</t>
  </si>
  <si>
    <t>在下面；向下</t>
  </si>
  <si>
    <t>Look below, there's a river!</t>
  </si>
  <si>
    <t>看下面，有一条河！</t>
  </si>
  <si>
    <t>抬头望天，低头看 below（下面），一条小河缓缓流过青草地。</t>
  </si>
  <si>
    <t>向下看 below</t>
  </si>
  <si>
    <t>belt</t>
  </si>
  <si>
    <t>腰带；皮带</t>
  </si>
  <si>
    <t>/belt/</t>
  </si>
  <si>
    <t>He wears a leather belt around his waist.</t>
  </si>
  <si>
    <t>他腰上系着一条皮带。</t>
  </si>
  <si>
    <t>他系着 belt（皮带）出门，质感十足的皮带让穿搭更显精神。</t>
  </si>
  <si>
    <t>腰上皮带 belt</t>
  </si>
  <si>
    <t>系上腰带；用带系住</t>
  </si>
  <si>
    <t>She belted her coat tightly against the wind.</t>
  </si>
  <si>
    <t>她把外套系紧以防风。</t>
  </si>
  <si>
    <t>刮风天，她 belt（系紧）外套，不让冷风钻进衣领缝隙里。</t>
  </si>
  <si>
    <t>系紧用 belt</t>
  </si>
  <si>
    <t>bench</t>
  </si>
  <si>
    <t>长凳；长椅</t>
  </si>
  <si>
    <t>/bentʃ/</t>
  </si>
  <si>
    <t>We sat on a bench in the park to rest.</t>
  </si>
  <si>
    <t>我们在公园的长椅上坐着休息。</t>
  </si>
  <si>
    <t>午后，我和朋友奔到 bench（长椅）上，边吃零食边聊趣事。</t>
  </si>
  <si>
    <t>公园长椅 bench</t>
  </si>
  <si>
    <t>bend</t>
  </si>
  <si>
    <t>弯曲；弯腰</t>
  </si>
  <si>
    <t>/bend/</t>
  </si>
  <si>
    <t>She bent down to pick up the book.</t>
  </si>
  <si>
    <t>她弯腰捡起那本书。</t>
  </si>
  <si>
    <t>她 bend（弯腰）捡书时，不小心碰到脚尖，疼得轻呼一声。</t>
  </si>
  <si>
    <t>弯腰曲身 bend</t>
  </si>
  <si>
    <t>弯曲处；拐弯</t>
  </si>
  <si>
    <t>There's a sharp bend in the road ahead.</t>
  </si>
  <si>
    <t>前面路上有个急转弯。</t>
  </si>
  <si>
    <t>开车到 road bend（拐弯）处，我赶紧减速，避免冲出车道。</t>
  </si>
  <si>
    <t>路拐弯是 bend</t>
  </si>
  <si>
    <t>beneath</t>
  </si>
  <si>
    <t>neath</t>
  </si>
  <si>
    <t>be（加强） + neath（下面） → 强调在...正下方 → 在...下面</t>
  </si>
  <si>
    <t>在...下面；低于</t>
  </si>
  <si>
    <t>/bɪˈniːθ/</t>
  </si>
  <si>
    <t>The ground beneath our feet was shaking.</t>
  </si>
  <si>
    <t>我们脚下的地面在摇晃。</t>
  </si>
  <si>
    <t>地震时，beneath（脚下）的地面晃动，be（加强） neath（下面）的震动感格外强烈。</t>
  </si>
  <si>
    <t>正下方 beneath</t>
  </si>
  <si>
    <t>be（加强） + neath（下面） → 强调在下方 → 在下面</t>
  </si>
  <si>
    <t>在下面；在下方</t>
  </si>
  <si>
    <t>The ship sank beneath the waves.</t>
  </si>
  <si>
    <t>船沉入波浪之下。</t>
  </si>
  <si>
    <t>船慢慢沉到 waves beneath（下面），最终消失在蓝色的海洋深处。</t>
  </si>
  <si>
    <t>沉下去 beneath</t>
  </si>
  <si>
    <t>beneficial</t>
  </si>
  <si>
    <t>bene-</t>
  </si>
  <si>
    <t>ial</t>
  </si>
  <si>
    <t>bene(好)+fic(做)+ial(形容词后缀)→做出来的事是好的→有益的</t>
  </si>
  <si>
    <t>有益的</t>
  </si>
  <si>
    <t>/ˌbenɪˈfɪʃl/</t>
  </si>
  <si>
    <t>Eating vegetables is beneficial to our health.</t>
  </si>
  <si>
    <t>吃蔬菜对我们的健康有益。</t>
  </si>
  <si>
    <t>每天吃蔬菜很 beneficial（有益的），bene（好）的 fic（做）法让身体越来越棒。</t>
  </si>
  <si>
    <t>好做加ial，有益beneficial</t>
  </si>
  <si>
    <t>benefit</t>
  </si>
  <si>
    <t>bene(好)+fic(做)→做好事带来的成果→好处</t>
  </si>
  <si>
    <t>好处；益处</t>
  </si>
  <si>
    <t>/ˈbenɪfɪt/</t>
  </si>
  <si>
    <t>Reading books gives us many benefits.</t>
  </si>
  <si>
    <t>读书给我们带来很多好处。</t>
  </si>
  <si>
    <t>读书有 benefit（好处），bene（好）的 fic（做）法让我们收获满满。</t>
  </si>
  <si>
    <t>好做之事有benefit</t>
  </si>
  <si>
    <t>bent</t>
  </si>
  <si>
    <t>弯曲的</t>
  </si>
  <si>
    <t>/bent/</t>
  </si>
  <si>
    <t>The old man has a bent back.</t>
  </si>
  <si>
    <t>这位老人背是弯的。</t>
  </si>
  <si>
    <t>老人的背 bent（弯曲）了，像一棵被风吹弯的树。</t>
  </si>
  <si>
    <t>背弯就是bent</t>
  </si>
  <si>
    <t>beside</t>
  </si>
  <si>
    <t>be(在...) + side(边)→在某物的边上→在...旁边</t>
  </si>
  <si>
    <t>在...旁边</t>
  </si>
  <si>
    <t>/bɪˈsaɪd/</t>
  </si>
  <si>
    <t>My dog sits beside me every night.</t>
  </si>
  <si>
    <t>我的狗每晚都坐在我旁边。</t>
  </si>
  <si>
    <t>狗每晚都坐在 beside（我旁边），be（在）side（边）的位置陪着我。</t>
  </si>
  <si>
    <t>在边旁边是beside</t>
  </si>
  <si>
    <t>besides</t>
  </si>
  <si>
    <t>s</t>
  </si>
  <si>
    <t>be(在...) + side(边)+s(表附加)→除了边上的还有其他→除...之外还有</t>
  </si>
  <si>
    <t>除...之外还有</t>
  </si>
  <si>
    <t>/bɪˈsaɪdz/</t>
  </si>
  <si>
    <t>Besides math, I also like English.</t>
  </si>
  <si>
    <t>除了数学，我还喜欢英语。</t>
  </si>
  <si>
    <t>除了数学，besides（还有）英语我也喜欢，be（在）side（边）加s就是还有更多。</t>
  </si>
  <si>
    <t>beside加s，除了还有</t>
  </si>
  <si>
    <t>betray</t>
  </si>
  <si>
    <t>tray</t>
  </si>
  <si>
    <t>be(使)+tray(背叛)→使信任被辜负→背叛</t>
  </si>
  <si>
    <t>背叛；出卖</t>
  </si>
  <si>
    <t>/bɪˈtreɪ/</t>
  </si>
  <si>
    <t>He betrayed his best friend.</t>
  </si>
  <si>
    <t>他背叛了他最好的朋友。</t>
  </si>
  <si>
    <t>他betray（背叛）朋友时，be（使）朋友的信任像tray（托盘）一样滑落，让人难过。</t>
  </si>
  <si>
    <t>背叛信任betray</t>
  </si>
  <si>
    <t>between</t>
  </si>
  <si>
    <t>tween</t>
  </si>
  <si>
    <t>be(在)+tween(二之间)→在两者之间</t>
  </si>
  <si>
    <t>在...之间（两者）</t>
  </si>
  <si>
    <t>/bɪˈtwiːn/</t>
  </si>
  <si>
    <t>She sits between Tom and Mary.</t>
  </si>
  <si>
    <t>她坐在汤姆和玛丽之间。</t>
  </si>
  <si>
    <t>她坐在between（之间），be（在）tween（二之间）的位置很合适。</t>
  </si>
  <si>
    <t>两者之间between</t>
  </si>
  <si>
    <t>beyond</t>
  </si>
  <si>
    <t>yond</t>
  </si>
  <si>
    <t>be(在)+yond(越过)→越过范围→超过；在...之外</t>
  </si>
  <si>
    <t>超过；在...之外</t>
  </si>
  <si>
    <t>/bɪˈjɒnd/</t>
  </si>
  <si>
    <t>The stars are beyond our reach.</t>
  </si>
  <si>
    <t>星星是我们够不到的。</t>
  </si>
  <si>
    <t>星星在beyond（之外），be（在）yond（越过）地球的地方闪烁。</t>
  </si>
  <si>
    <t>越过之外beyond</t>
  </si>
  <si>
    <t>bicycle</t>
  </si>
  <si>
    <t>bi-</t>
  </si>
  <si>
    <t>cycle</t>
  </si>
  <si>
    <t>bi(二)+cycle(轮子)→两个轮子的车→自行车</t>
  </si>
  <si>
    <t>自行车</t>
  </si>
  <si>
    <t>/ˈbaɪsɪkl/</t>
  </si>
  <si>
    <t>I go to park by bicycle.</t>
  </si>
  <si>
    <t>我骑自行车去公园。</t>
  </si>
  <si>
    <t>我骑bicycle（自行车），bi（二）cycle（轮子），两个轮子跑得快。</t>
  </si>
  <si>
    <t>两个轮子bicycle</t>
  </si>
  <si>
    <t>bid</t>
  </si>
  <si>
    <t>出价；投标；吩咐</t>
  </si>
  <si>
    <t>/bɪd/</t>
  </si>
  <si>
    <t>She bid 50 dollars for the dress.</t>
  </si>
  <si>
    <t>她为这条裙子出价50美元。</t>
  </si>
  <si>
    <t>她bid（出价）50美元买裙子，比别人都高。</t>
  </si>
  <si>
    <t>出价投标是bid</t>
  </si>
  <si>
    <t>big</t>
  </si>
  <si>
    <t>大的</t>
  </si>
  <si>
    <t>/bɪɡ/</t>
  </si>
  <si>
    <t>She has a big apple.</t>
  </si>
  <si>
    <t>她有一个大苹果。</t>
  </si>
  <si>
    <t>看到那个big（大的）苹果，我忍不住想咬一口，它比我的拳头还big呢。</t>
  </si>
  <si>
    <t>大的就是big，简单好记不用急</t>
  </si>
  <si>
    <t>bike</t>
  </si>
  <si>
    <t>/baɪk/</t>
  </si>
  <si>
    <t>I ride a bike to school every day.</t>
  </si>
  <si>
    <t>我每天骑自行车上学。</t>
  </si>
  <si>
    <t>每天骑bike（自行车）上学，比走路快多了，bike的轮子转啊转，带我到学校。</t>
  </si>
  <si>
    <t>两轮代步bike，轻松又快捷</t>
  </si>
  <si>
    <t>bill</t>
  </si>
  <si>
    <t>账单；钞票</t>
  </si>
  <si>
    <t>/bɪl/</t>
  </si>
  <si>
    <t>Can you pay the bill for me?</t>
  </si>
  <si>
    <t>你能帮我付账单吗？</t>
  </si>
  <si>
    <t>收到餐厅的bill（账单），我才发现今天带的bill（钞票）不够，得用手机支付了。</t>
  </si>
  <si>
    <t>账单钞票都是bill，发音记住/bɪl/</t>
  </si>
  <si>
    <t>bingo</t>
  </si>
  <si>
    <t>int.</t>
  </si>
  <si>
    <t>宾果（游戏）；太好了</t>
  </si>
  <si>
    <t>/ˈbɪŋɡəʊ/</t>
  </si>
  <si>
    <t>When she won the game, she shouted 'Bingo!'</t>
  </si>
  <si>
    <t>当她赢了游戏时，她大喊‘宾果！’</t>
  </si>
  <si>
    <t>玩bingo（宾果）游戏时，我刚喊出最后一个数字，旁边的人就叫'Bingo!'，他拿到了奖品。</t>
  </si>
  <si>
    <t>游戏中奖喊Bingo，开心又热闹</t>
  </si>
  <si>
    <t>biochemistry</t>
  </si>
  <si>
    <t>bio-</t>
  </si>
  <si>
    <t>chem</t>
  </si>
  <si>
    <t>bio（生物）+ chem（化学）+ -istry（学科）→ 研究生物体内化学过程的学科 → 生物化学</t>
  </si>
  <si>
    <t>生物化学</t>
  </si>
  <si>
    <t>/ˌbaɪəʊˈkemɪstri/</t>
  </si>
  <si>
    <t>She is interested in biochemistry and wants to be a scientist.</t>
  </si>
  <si>
    <t>她对生物化学感兴趣，想成为一名科学家。</t>
  </si>
  <si>
    <t>学生物化学（biochemistry）时，要把bio（生物）和chemistry（化学）结合起来，理解生物体内的化学反应。</t>
  </si>
  <si>
    <t>生物加化学，就是biochemistry</t>
  </si>
  <si>
    <t>biography</t>
  </si>
  <si>
    <t>graph</t>
  </si>
  <si>
    <t>bio（生命）+ graph（写）+ y（名词后缀）→ 记录生命历程的文字 → 传记</t>
  </si>
  <si>
    <t>传记</t>
  </si>
  <si>
    <t>/baɪˈɑːɡrəfi/</t>
  </si>
  <si>
    <t>She wrote a biography of Marie Curie.</t>
  </si>
  <si>
    <t>她写了一本居里夫人的传记。</t>
  </si>
  <si>
    <t>读biography（传记）时，bio（生命）graph（写）y（名词），讲述伟人的一生，很受启发。</t>
  </si>
  <si>
    <t>bio生命graph写，biography传记妙</t>
  </si>
  <si>
    <t>biology</t>
  </si>
  <si>
    <t>bio（生命）+ log（研究）+ y（学科后缀）→ 研究生命现象的学科 → 生物学</t>
  </si>
  <si>
    <t>生物学</t>
  </si>
  <si>
    <t>/baɪˈɑːlədʒi/</t>
  </si>
  <si>
    <t>We have biology class every Wednesday.</t>
  </si>
  <si>
    <t>我们每周三有生物课。</t>
  </si>
  <si>
    <t>上biology（生物）课，bio（生命）log（研究）y（学科），探索细胞奥秘，乐趣无穷。</t>
  </si>
  <si>
    <t>bio生命log研究，biology生物优</t>
  </si>
  <si>
    <t>bird</t>
  </si>
  <si>
    <t>鸟</t>
  </si>
  <si>
    <t>/bɜːrd/</t>
  </si>
  <si>
    <t>A little bird is singing in the tree.</t>
  </si>
  <si>
    <t>一只小鸟在树上唱歌。</t>
  </si>
  <si>
    <t>窗前停着一只bird（鸟），羽毛斑斓，叽叽喳喳像在说悄悄话。</t>
  </si>
  <si>
    <t>bird鸟，小飞鸟，羽毛漂亮真奇妙</t>
  </si>
  <si>
    <t>birth</t>
  </si>
  <si>
    <t>出生</t>
  </si>
  <si>
    <t>/bɜːrθ/</t>
  </si>
  <si>
    <t>The baby's birth brought joy to the family.</t>
  </si>
  <si>
    <t>宝宝的出生给家庭带来了欢乐。</t>
  </si>
  <si>
    <t>宝宝birth（出生）那天，全家人围着摇篮，眼里满是温柔与期待。</t>
  </si>
  <si>
    <t>birth出生时，幸福满屋子</t>
  </si>
  <si>
    <t>birthday</t>
  </si>
  <si>
    <t>birth-</t>
  </si>
  <si>
    <t>day</t>
  </si>
  <si>
    <t>birth（出生）+ day（日子）→ 出生的日子 → 生日</t>
  </si>
  <si>
    <t>生日</t>
  </si>
  <si>
    <t>/ˈbɜːrθdeɪ/</t>
  </si>
  <si>
    <t>I got a cake on my birthday.</t>
  </si>
  <si>
    <t>我生日那天得到了一块蛋糕。</t>
  </si>
  <si>
    <t>birthday（生日）到啦，birth（出生）的day（日子），蜡烛点燃时许个美好愿望。</t>
  </si>
  <si>
    <t>birth加day是生日，快乐时光莫忘记</t>
  </si>
  <si>
    <t>birthplace</t>
  </si>
  <si>
    <t>birth(出生)+place(地方)→出生的地方→出生地</t>
  </si>
  <si>
    <t>出生地</t>
  </si>
  <si>
    <t>/ˈbɜːθpleɪs/</t>
  </si>
  <si>
    <t>My birthplace is a quiet village in the mountains.</t>
  </si>
  <si>
    <t>我的出生地是山里一个安静的村庄。</t>
  </si>
  <si>
    <t>我常想起birthplace（出生地），那是birth（出生）的place（地方），有我童年的快乐时光。</t>
  </si>
  <si>
    <t>出生地方birthplace</t>
  </si>
  <si>
    <t>biscuit</t>
  </si>
  <si>
    <t>bis-</t>
  </si>
  <si>
    <t>cuit</t>
  </si>
  <si>
    <t>bis(两次)+cuit(烤)→两次烘烤的点心→饼干</t>
  </si>
  <si>
    <t>饼干</t>
  </si>
  <si>
    <t>/ˈbɪskɪt/</t>
  </si>
  <si>
    <t>She bought a box of biscuits for her little brother.</t>
  </si>
  <si>
    <t>她给弟弟买了一盒饼干。</t>
  </si>
  <si>
    <t>弟弟爱吃biscuit（饼干），那是bis（两次）cuit（烤）出来的酥脆小点心。</t>
  </si>
  <si>
    <t>两次烘烤是biscuit</t>
  </si>
  <si>
    <t>bishop</t>
  </si>
  <si>
    <t>主教</t>
  </si>
  <si>
    <t>/ˈbɪʃəp/</t>
  </si>
  <si>
    <t>The bishop gave a speech at the church ceremony.</t>
  </si>
  <si>
    <t>主教在教堂仪式上发表了演讲。</t>
  </si>
  <si>
    <t>教堂里的bishop（主教）穿着黑色长袍，声音洪亮地演讲。</t>
  </si>
  <si>
    <t>教堂主教是bishop</t>
  </si>
  <si>
    <t>bit</t>
  </si>
  <si>
    <t>一点；小块</t>
  </si>
  <si>
    <t>/bɪt/</t>
  </si>
  <si>
    <t>Can you spare a bit of time to help me?</t>
  </si>
  <si>
    <t>你能抽出一点时间帮我吗？</t>
  </si>
  <si>
    <t>朋友问我能不能给a bit（一点）时间帮忙，我立刻答应了。</t>
  </si>
  <si>
    <t>小小一点是bit</t>
  </si>
  <si>
    <t>咬（bite的过去式）</t>
  </si>
  <si>
    <t>The cat bit the string and broke it.</t>
  </si>
  <si>
    <t>猫咬断了绳子。</t>
  </si>
  <si>
    <t>昨天猫bit（咬）了绳子，把我刚系好的东西弄散了。</t>
  </si>
  <si>
    <t>咬的过去是bit</t>
  </si>
  <si>
    <t>bite</t>
  </si>
  <si>
    <t>咬；叮</t>
  </si>
  <si>
    <t>/baɪt/</t>
  </si>
  <si>
    <t>Be careful not to let the dog bite you.</t>
  </si>
  <si>
    <t>小心别让狗咬你。</t>
  </si>
  <si>
    <t>看到陌生狗要躲开，别被它bite（咬）到。</t>
  </si>
  <si>
    <t>张口咬是bite</t>
  </si>
  <si>
    <t>咬；一口</t>
  </si>
  <si>
    <t>He took a bite of the hamburger and smiled.</t>
  </si>
  <si>
    <t>他咬了一口汉堡，笑了。</t>
  </si>
  <si>
    <t>他咬了汉堡a bite（一口），觉得味道非常好。</t>
  </si>
  <si>
    <t>一口咬下是bite</t>
  </si>
  <si>
    <t>bitter</t>
  </si>
  <si>
    <t>苦的；痛苦的</t>
  </si>
  <si>
    <t>/ˈbɪtə(r)/</t>
  </si>
  <si>
    <t>The medicine tastes bitter but works well.</t>
  </si>
  <si>
    <t>这药尝起来苦但效果好。</t>
  </si>
  <si>
    <t>喝药时，bitter（苦的）味道让我皱眉，但想到能治病就忍了。</t>
  </si>
  <si>
    <t>味道苦，bitter住</t>
  </si>
  <si>
    <t>black</t>
  </si>
  <si>
    <t>黑色的；黑色</t>
  </si>
  <si>
    <t>/ˈblæk/</t>
  </si>
  <si>
    <t>She wears a black dress today.</t>
  </si>
  <si>
    <t>她今天穿了一条黑色的连衣裙。</t>
  </si>
  <si>
    <t>看到她穿black（黑色）连衣裙，我想起夜晚的天空也是这个颜色。</t>
  </si>
  <si>
    <t>黑色就是black，简单不复杂</t>
  </si>
  <si>
    <t>blackboard</t>
  </si>
  <si>
    <t>black（黑色）+board（板）→黑色的教学用板→黑板</t>
  </si>
  <si>
    <t>黑板</t>
  </si>
  <si>
    <t>/ˈblækbɔːd/</t>
  </si>
  <si>
    <t>The students copied notes from the blackboard.</t>
  </si>
  <si>
    <t>学生们从黑板上抄笔记。</t>
  </si>
  <si>
    <t>上课前，老师擦干净blackboard（黑板），black和board的组合一看就懂。</t>
  </si>
  <si>
    <t>黑板是black加board</t>
  </si>
  <si>
    <t>blame</t>
  </si>
  <si>
    <t>责备；责怪</t>
  </si>
  <si>
    <t>/bleɪm/</t>
  </si>
  <si>
    <t>You shouldn't blame others for your mistake.</t>
  </si>
  <si>
    <t>你不应该为自己的错误责怪别人。</t>
  </si>
  <si>
    <t>犯错时，别blame（责怪）别人，要先找自己的问题哦。</t>
  </si>
  <si>
    <t>犯错别blame，责任自己担</t>
  </si>
  <si>
    <t>blank</t>
  </si>
  <si>
    <t>空白的；空白处</t>
  </si>
  <si>
    <t>/blæŋk/</t>
  </si>
  <si>
    <t>Write your name in the blank space.</t>
  </si>
  <si>
    <t>请在空白处写下你的名字。</t>
  </si>
  <si>
    <t>填表时，blank（空白）的格子等着我填名字，可别漏啦。</t>
  </si>
  <si>
    <t>空白处，blank记</t>
  </si>
  <si>
    <t>blanket</t>
  </si>
  <si>
    <t>毯子；覆盖物</t>
  </si>
  <si>
    <t>/ˈblæŋkɪt/</t>
  </si>
  <si>
    <t>She put a blanket over the sleeping baby.</t>
  </si>
  <si>
    <t>她在熟睡的婴儿身上盖了一条毯子。</t>
  </si>
  <si>
    <t>冬天妈妈把blanket（毯子）盖在宝宝身上，blanket发音像“布兰凯特”，仿佛是温暖的布兰凯特牌毯子守护着宝宝。</t>
  </si>
  <si>
    <t>温暖毯子blanket</t>
  </si>
  <si>
    <t>bleed</t>
  </si>
  <si>
    <t>流血；出血</t>
  </si>
  <si>
    <t>/bliːd/</t>
  </si>
  <si>
    <t>His nose began to bleed after the fall.</t>
  </si>
  <si>
    <t>摔倒后他的鼻子开始流血。</t>
  </si>
  <si>
    <t>不小心摔倒，鼻子bleed（流血）疼得皱眉，bleed发音像“bled”，记住受伤流血就是bleed。</t>
  </si>
  <si>
    <t>受伤流血是bleed</t>
  </si>
  <si>
    <t>bless</t>
  </si>
  <si>
    <t>祝福；保佑</t>
  </si>
  <si>
    <t>/bles/</t>
  </si>
  <si>
    <t>The priest blessed the new church.</t>
  </si>
  <si>
    <t>牧师为新教堂祈福。</t>
  </si>
  <si>
    <t>牧师双手合十bless（祝福）新教堂，bless发音像“布莱斯”，仿佛布莱斯的祈祷充满力量。</t>
  </si>
  <si>
    <t>祈福祝福是bless</t>
  </si>
  <si>
    <t>blind</t>
  </si>
  <si>
    <t>盲的；看不见的</t>
  </si>
  <si>
    <t>/blaɪnd/</t>
  </si>
  <si>
    <t>We should help blind people cross the street.</t>
  </si>
  <si>
    <t>我们应该帮助盲人过马路。</t>
  </si>
  <si>
    <t>盲人blind（看不见）过马路需要搀扶，blind发音像“布莱德”，布莱德虽blind却乐观坚强。</t>
  </si>
  <si>
    <t>看不见是blind</t>
  </si>
  <si>
    <t>block</t>
  </si>
  <si>
    <t>阻挡；堵塞</t>
  </si>
  <si>
    <t>/blɒk/</t>
  </si>
  <si>
    <t>A big stone blocked the path.</t>
  </si>
  <si>
    <t>一块大石头挡住了路。</t>
  </si>
  <si>
    <t>大石头block（阻挡）去路，block发音像“布洛克”，布洛克只能绕路前行。</t>
  </si>
  <si>
    <t>石头阻挡是block</t>
  </si>
  <si>
    <t>街区；木块</t>
  </si>
  <si>
    <t>I walk two blocks to get to the park.</t>
  </si>
  <si>
    <t>我走两个街区到公园。</t>
  </si>
  <si>
    <t>去公园要走two blocks（两个街区），block像“布洛克”，布洛克家就在第三个街区旁。</t>
  </si>
  <si>
    <t>街区木块block</t>
  </si>
  <si>
    <t>blood</t>
  </si>
  <si>
    <t>血液</t>
  </si>
  <si>
    <t>/blʌd/</t>
  </si>
  <si>
    <t>I cut my finger and blood came out.</t>
  </si>
  <si>
    <t>我割破了手指，流出血了。</t>
  </si>
  <si>
    <t>手指割破时，blood（血液）流出来，我赶紧找纸巾擦拭。</t>
  </si>
  <si>
    <t>血液就是blood</t>
  </si>
  <si>
    <t>blouse</t>
  </si>
  <si>
    <t>女式衬衫</t>
  </si>
  <si>
    <t>/blaʊz/</t>
  </si>
  <si>
    <t>She wears a pink blouse to school today.</t>
  </si>
  <si>
    <t>她今天穿一件粉色女式衬衫上学。</t>
  </si>
  <si>
    <t>她身上的blouse（女式衬衫）有小花刺绣，看起来很精致。</t>
  </si>
  <si>
    <t>女式衬衫blouse</t>
  </si>
  <si>
    <t>blow</t>
  </si>
  <si>
    <t>吹；刮风</t>
  </si>
  <si>
    <t>/bləʊ/</t>
  </si>
  <si>
    <t>The wind blew the leaves off the tree.</t>
  </si>
  <si>
    <t>风吹落了树上的叶子。</t>
  </si>
  <si>
    <t>秋天的风blow（吹）过，金黄的叶子在空中跳舞。</t>
  </si>
  <si>
    <t>风吹就是blow</t>
  </si>
  <si>
    <t>blue</t>
  </si>
  <si>
    <t>蓝色的</t>
  </si>
  <si>
    <t>/bluː/</t>
  </si>
  <si>
    <t>The sky is blue on a clear day.</t>
  </si>
  <si>
    <t>晴天时天空是蓝色的。</t>
  </si>
  <si>
    <t>晴天的天空blue（蓝色的），像一块干净的画布。</t>
  </si>
  <si>
    <t>蓝色的是blue</t>
  </si>
  <si>
    <t>蓝色</t>
  </si>
  <si>
    <t>My favorite color is blue.</t>
  </si>
  <si>
    <t>我最喜欢的颜色是蓝色。</t>
  </si>
  <si>
    <t>选彩笔时，我总是先拿起blue（蓝色），它让我想起大海。</t>
  </si>
  <si>
    <t>蓝色颜色叫blue</t>
  </si>
  <si>
    <t>木板；黑板</t>
  </si>
  <si>
    <t>/bɔːd/</t>
  </si>
  <si>
    <t>The teacher wrote the lesson plan on the board.</t>
  </si>
  <si>
    <t>老师把教案写在黑板上。</t>
  </si>
  <si>
    <t>上课时，老师用粉笔在board（黑板）上写字，我们认真记录重点。</t>
  </si>
  <si>
    <t>黑板木板是board</t>
  </si>
  <si>
    <t>上（船、飞机、火车等）</t>
  </si>
  <si>
    <t>We need to board the plane in 10 minutes.</t>
  </si>
  <si>
    <t>我们需要在10分钟内登机。</t>
  </si>
  <si>
    <t>要board（登机）前，我再次确认了护照和机票是否带好。</t>
  </si>
  <si>
    <t>上车上船用board</t>
  </si>
  <si>
    <t>boat</t>
  </si>
  <si>
    <t>船</t>
  </si>
  <si>
    <t>/bəʊt/</t>
  </si>
  <si>
    <t>I go fishing by boat every weekend.</t>
  </si>
  <si>
    <t>我每个周末乘船去钓鱼。</t>
  </si>
  <si>
    <t>周末我坐boat（船）去钓鱼，在平静湖面上漂着，风轻轻吹过很舒服。</t>
  </si>
  <si>
    <t>水上行船是boat</t>
  </si>
  <si>
    <t>身体</t>
  </si>
  <si>
    <t>/ˈbɒdi/</t>
  </si>
  <si>
    <t>We should exercise daily to keep our body healthy.</t>
  </si>
  <si>
    <t>我们应该每天锻炼保持身体健康。</t>
  </si>
  <si>
    <t>每天运动让body（身体）更强壮，跑跳都有力气。</t>
  </si>
  <si>
    <t>身体康健是body</t>
  </si>
  <si>
    <t>boll</t>
  </si>
  <si>
    <t>（棉、亚麻等的）荚；棉桃</t>
  </si>
  <si>
    <t>/bəʊl/</t>
  </si>
  <si>
    <t>Cotton bolls turn white when ripe.</t>
  </si>
  <si>
    <t>棉桃成熟时会变白。</t>
  </si>
  <si>
    <t>秋天棉田里的boll（棉桃）像小白云，农民伯伯开心采摘。</t>
  </si>
  <si>
    <t>棉桃荚果是boll</t>
  </si>
  <si>
    <t>bomb</t>
  </si>
  <si>
    <t>炸弹</t>
  </si>
  <si>
    <t>/bɒm/</t>
  </si>
  <si>
    <t>The bomb exploded with a loud bang.</t>
  </si>
  <si>
    <t>炸弹砰的一声爆炸了。</t>
  </si>
  <si>
    <t>电影里看到bomb（炸弹）爆炸，火光冲天很惊险。</t>
  </si>
  <si>
    <t>爆炸物是bomb</t>
  </si>
  <si>
    <t>bond</t>
  </si>
  <si>
    <t>纽带；债券</t>
  </si>
  <si>
    <t>/bɒnd/</t>
  </si>
  <si>
    <t>The bond between mother and child is strong.</t>
  </si>
  <si>
    <t>母子之间的纽带很牢固。</t>
  </si>
  <si>
    <t>妈妈和孩子的bond（纽带）像无形的线，永远连在一起。</t>
  </si>
  <si>
    <t>情感纽带是bond</t>
  </si>
  <si>
    <t>bone</t>
  </si>
  <si>
    <t>骨头</t>
  </si>
  <si>
    <t>/bəʊn/</t>
  </si>
  <si>
    <t>I broke my bone when I fell down.</t>
  </si>
  <si>
    <t>我摔倒时摔断了骨头。</t>
  </si>
  <si>
    <t>我摔倒后感觉bone（骨头）疼，医生说要多喝骨头汤让bone快点好起来。</t>
  </si>
  <si>
    <t>身体硬骨是bone</t>
  </si>
  <si>
    <t>bonus</t>
  </si>
  <si>
    <t>奖金；额外津贴</t>
  </si>
  <si>
    <t>/ˈbəʊnəs/</t>
  </si>
  <si>
    <t>He received a large bonus for his excellent performance.</t>
  </si>
  <si>
    <t>他因出色表现获得了一笔丰厚的奖金。</t>
  </si>
  <si>
    <t>年底公司发bonus（奖金），大家拿到bonus都笑开了花，计划着买新年礼物。</t>
  </si>
  <si>
    <t>额外奖励叫bonus</t>
  </si>
  <si>
    <t>book</t>
  </si>
  <si>
    <t>书；书籍</t>
  </si>
  <si>
    <t>/bʊk/</t>
  </si>
  <si>
    <t>I read a story book every night before bed.</t>
  </si>
  <si>
    <t>我每晚睡前读一本故事书。</t>
  </si>
  <si>
    <t>每晚睡前我都会拿起book（书），book里的童话世界让我忘记所有烦恼。</t>
  </si>
  <si>
    <t>纸质读物是book</t>
  </si>
  <si>
    <t>预订；预约</t>
  </si>
  <si>
    <t>I booked a hotel room online for my trip.</t>
  </si>
  <si>
    <t>我为旅行在网上预订了一间酒店房间。</t>
  </si>
  <si>
    <t>旅行前我提前book（预订）酒店，这样到了目的地就不用到处找住处啦。</t>
  </si>
  <si>
    <t>提前预订用book</t>
  </si>
  <si>
    <t>boom</t>
  </si>
  <si>
    <t>繁荣；隆隆声</t>
  </si>
  <si>
    <t>/buːm/</t>
  </si>
  <si>
    <t>The country's economy is in a boom now.</t>
  </si>
  <si>
    <t>这个国家的经济现在正处于繁荣时期。</t>
  </si>
  <si>
    <t>国家经济boom（繁荣），街上汽车的boom（隆隆声）都像是欢快的节奏。</t>
  </si>
  <si>
    <t>经济繁荣boom boom</t>
  </si>
  <si>
    <t>繁荣；发出隆隆声</t>
  </si>
  <si>
    <t>The tech industry boomed in recent years.</t>
  </si>
  <si>
    <t>科技行业近年来繁荣发展。</t>
  </si>
  <si>
    <t>科技行业boom（繁荣）起来，工厂里的机器boom（轰鸣）不停，生产效率大大提高。</t>
  </si>
  <si>
    <t>行业兴旺boom起来</t>
  </si>
  <si>
    <t>boot</t>
  </si>
  <si>
    <t>靴子</t>
  </si>
  <si>
    <t>/buːt/</t>
  </si>
  <si>
    <t>She put on her boots to walk in the snow.</t>
  </si>
  <si>
    <t>她穿上靴子在雪地里行走。</t>
  </si>
  <si>
    <t>下雪天她穿boot（靴子）出门，boot既保暖又防滑，踩在雪上咯吱响。</t>
  </si>
  <si>
    <t>冬日靴子是boot</t>
  </si>
  <si>
    <t>booth</t>
  </si>
  <si>
    <t>售货棚；摊位</t>
  </si>
  <si>
    <t>/buːð/</t>
  </si>
  <si>
    <t>I bought a hamburger at the street booth.</t>
  </si>
  <si>
    <t>我在街边摊位买了一个汉堡。</t>
  </si>
  <si>
    <t>周末逛街时，我在 street booth（售货棚）买了汉堡，味道超赞。</t>
  </si>
  <si>
    <t>售货摊位是booth</t>
  </si>
  <si>
    <t>border</t>
  </si>
  <si>
    <t>bord</t>
  </si>
  <si>
    <t>bord(边缘) + er(表事物) → 边缘的事物 → 边界；边境</t>
  </si>
  <si>
    <t>边界；边境；边缘</t>
  </si>
  <si>
    <t>/ˈbɔːrdər/</t>
  </si>
  <si>
    <t>The fence marks the border between our yards.</t>
  </si>
  <si>
    <t>这道栅栏标志着我们院子之间的边界。</t>
  </si>
  <si>
    <t>院子之间的 border（边界）是一道栅栏，bord（边缘）er（之处）种着小花。</t>
  </si>
  <si>
    <t>边缘加er是border（n.）</t>
  </si>
  <si>
    <t>bord(边缘) + er(表动作) → 使与边缘接触 → 与...接壤</t>
  </si>
  <si>
    <t>与...接壤；毗邻</t>
  </si>
  <si>
    <t>Canada borders the United States.</t>
  </si>
  <si>
    <t>加拿大与美国接壤。</t>
  </si>
  <si>
    <t>加拿大 border（接壤）美国，两国的 bord（边缘）er（相连），贸易频繁。</t>
  </si>
  <si>
    <t>接壤毗邻border（v.）</t>
  </si>
  <si>
    <t>bored</t>
  </si>
  <si>
    <t>感到无聊的</t>
  </si>
  <si>
    <t>/bɔːrd/</t>
  </si>
  <si>
    <t>He looked bored while waiting for the bus.</t>
  </si>
  <si>
    <t>他等公交车时看起来很无聊。</t>
  </si>
  <si>
    <t>等公交时他觉得 bored（无聊），不停看手表打发时间。</t>
  </si>
  <si>
    <t>感到无聊用bored</t>
  </si>
  <si>
    <t>boring</t>
  </si>
  <si>
    <t>bore</t>
  </si>
  <si>
    <t>ing</t>
  </si>
  <si>
    <t>bore(使厌烦) + ing(表事物特征) → 使人厌烦的 → 无聊的</t>
  </si>
  <si>
    <t>无聊的；令人厌烦的</t>
  </si>
  <si>
    <t>/ˈbɔːrɪŋ/</t>
  </si>
  <si>
    <t>The lecture was so boring that many students left early.</t>
  </si>
  <si>
    <t>讲座太无聊了，很多学生提前离开了。</t>
  </si>
  <si>
    <t>这个讲座很 boring（无聊），因为它一直 bore（使厌烦）听众，没人想听下去。</t>
  </si>
  <si>
    <t>令人厌烦boring</t>
  </si>
  <si>
    <t>born</t>
  </si>
  <si>
    <t>出生；诞生</t>
  </si>
  <si>
    <t>/bɔːrn/</t>
  </si>
  <si>
    <t>My little sister was born in spring.</t>
  </si>
  <si>
    <t>我的小妹妹出生在春天。</t>
  </si>
  <si>
    <t>妹妹 born（出生）在春天，那天家里开满了鲜花。</t>
  </si>
  <si>
    <t>出生诞生是born</t>
  </si>
  <si>
    <t>borrow</t>
  </si>
  <si>
    <t>借；借入</t>
  </si>
  <si>
    <t>/ˈbɒrəʊ/</t>
  </si>
  <si>
    <t>I borrow a pen from my classmate every day.</t>
  </si>
  <si>
    <t>我每天都向同学借一支笔。</t>
  </si>
  <si>
    <t>今天忘带笔，我 borrow 同学的，他爽快地递给我，解决了我的小麻烦。</t>
  </si>
  <si>
    <t>需要物品就borrow</t>
  </si>
  <si>
    <t>boss</t>
  </si>
  <si>
    <t>老板；上司</t>
  </si>
  <si>
    <t>/bɒs/</t>
  </si>
  <si>
    <t>The boss gives us a lot of free time.</t>
  </si>
  <si>
    <t>老板给我们很多空闲时间。</t>
  </si>
  <si>
    <t>我的boss很幽默，经常和我们开玩笑，大家都喜欢他。</t>
  </si>
  <si>
    <t>职场头儿叫boss</t>
  </si>
  <si>
    <t>botanical</t>
  </si>
  <si>
    <t>botan</t>
  </si>
  <si>
    <t>ical</t>
  </si>
  <si>
    <t>botan(植物)+ical(形容词后缀)→与植物相关的→植物学的</t>
  </si>
  <si>
    <t>植物学的；植物的</t>
  </si>
  <si>
    <t>/bəˈtænɪkl/</t>
  </si>
  <si>
    <t>We saw many botanical specimens in the museum.</t>
  </si>
  <si>
    <t>我们在博物馆里看到了很多植物标本。</t>
  </si>
  <si>
    <t>在 botanical 展览区，botan（植物）相关的展品让我大开眼界，学到很多知识。</t>
  </si>
  <si>
    <t>植物相关botanical</t>
  </si>
  <si>
    <t>botany</t>
  </si>
  <si>
    <t>botan(植物)+y(名词后缀)→研究植物的学科→植物学</t>
  </si>
  <si>
    <t>植物学</t>
  </si>
  <si>
    <t>/ˈbɒtəni/</t>
  </si>
  <si>
    <t>She studies botany at university.</t>
  </si>
  <si>
    <t>她在大学里学习植物学。</t>
  </si>
  <si>
    <t>她热爱 botany，每天都泡在实验室里研究植物，梦想成为植物学家。</t>
  </si>
  <si>
    <t>植物学科是botany</t>
  </si>
  <si>
    <t>both</t>
  </si>
  <si>
    <t>两者都</t>
  </si>
  <si>
    <t>/bəʊθ/</t>
  </si>
  <si>
    <t>Both of my parents are teachers.</t>
  </si>
  <si>
    <t>我的父母都是老师。</t>
  </si>
  <si>
    <t>both 爸爸和妈妈都是老师，他们经常一起备课，很有默契。</t>
  </si>
  <si>
    <t>两者都是both</t>
  </si>
  <si>
    <t>两者的；双方的</t>
  </si>
  <si>
    <t>Both books are interesting.</t>
  </si>
  <si>
    <t>两本书都很有趣。</t>
  </si>
  <si>
    <t>both 书都好看，我一会儿看这本，一会儿看那本，舍不得放下。</t>
  </si>
  <si>
    <t>修饰两者用both</t>
  </si>
  <si>
    <t>bother</t>
  </si>
  <si>
    <t>打扰；使烦恼</t>
  </si>
  <si>
    <t>/ˈbɒðə(r)/</t>
  </si>
  <si>
    <t>Don't bother me while I'm busy.</t>
  </si>
  <si>
    <t>我忙的时候别打扰我。</t>
  </si>
  <si>
    <t>忙的时候，别 bother（打扰）我，不然我会很烦恼，这真的让人 bother。</t>
  </si>
  <si>
    <t>打扰烦恼是bother</t>
  </si>
  <si>
    <t>bottle</t>
  </si>
  <si>
    <t>瓶子</t>
  </si>
  <si>
    <t>/ˈbɒtl/</t>
  </si>
  <si>
    <t>She poured milk into the bottle.</t>
  </si>
  <si>
    <t>她把牛奶倒进瓶子里。</t>
  </si>
  <si>
    <t>妈妈把牛奶倒进 bottle（瓶子）里，我盯着圆圆的 bottle 咽口水。</t>
  </si>
  <si>
    <t>装奶容器是bottle</t>
  </si>
  <si>
    <t>bottom</t>
  </si>
  <si>
    <t>底部；底端</t>
  </si>
  <si>
    <t>/ˈbɒtəm/</t>
  </si>
  <si>
    <t>The book is at the bottom of the bag.</t>
  </si>
  <si>
    <t>书在袋子的底部。</t>
  </si>
  <si>
    <t>翻遍袋子找书，终于在 bottom（底部）发现它，bottom 发音像“巴特姆”对应底端。</t>
  </si>
  <si>
    <t>袋子底端是bottom</t>
  </si>
  <si>
    <t>bounce</t>
  </si>
  <si>
    <t>弹跳；弹起</t>
  </si>
  <si>
    <t>/baʊns/</t>
  </si>
  <si>
    <t>The ball bounced high in the air.</t>
  </si>
  <si>
    <t>球在空中高高弹起。</t>
  </si>
  <si>
    <t>球在空中 bounce（弹跳），“蹦”的一声弹得老高，bounce 和“蹦”谐音好记。</t>
  </si>
  <si>
    <t>蹦蹦跳跳是bounce</t>
  </si>
  <si>
    <t>bound</t>
  </si>
  <si>
    <t>跳跃；弹跳</t>
  </si>
  <si>
    <t>/baʊnd/</t>
  </si>
  <si>
    <t>The cat bounded over the fence.</t>
  </si>
  <si>
    <t>猫跳跃过栅栏。</t>
  </si>
  <si>
    <t>猫 bounded（跳跃）过栅栏，动作轻快像“蹦”，bound 发音和“蹦”相近。</t>
  </si>
  <si>
    <t>跳跃过栏是bound</t>
  </si>
  <si>
    <t>boundary</t>
  </si>
  <si>
    <t>bound(边界) + ary(名词后缀) → 表示边界的事物 → 边界</t>
  </si>
  <si>
    <t>边界；界限</t>
  </si>
  <si>
    <t>/ˈbaʊndri/</t>
  </si>
  <si>
    <t>The river forms a boundary between the two villages.</t>
  </si>
  <si>
    <t>这条河构成了两个村庄之间的边界。</t>
  </si>
  <si>
    <t>两个村庄之间的boundary（边界）由河流划分，bound（边界）ary（后缀）提醒人们不要跨越。</t>
  </si>
  <si>
    <t>bound加ary，边界记清晰</t>
  </si>
  <si>
    <t>bow</t>
  </si>
  <si>
    <t>鞠躬；点头</t>
  </si>
  <si>
    <t>/baʊ/</t>
  </si>
  <si>
    <t>He bowed politely to the old man.</t>
  </si>
  <si>
    <t>他礼貌地向老人鞠躬。</t>
  </si>
  <si>
    <t>见到老人，他bow（鞠躬）致意，动作很有礼貌。</t>
  </si>
  <si>
    <t>bow鞠躬，礼仪中</t>
  </si>
  <si>
    <t>弓；蝴蝶结</t>
  </si>
  <si>
    <t>/bəʊ/</t>
  </si>
  <si>
    <t>She tied a bow on her dress.</t>
  </si>
  <si>
    <t>她在裙子上系了一个蝴蝶结。</t>
  </si>
  <si>
    <t>她裙子上的bow（蝴蝶结）很漂亮，像一只展开的蝴蝶。</t>
  </si>
  <si>
    <t>bow是弓，也是结</t>
  </si>
  <si>
    <t>bowl</t>
  </si>
  <si>
    <t>碗；碗状物</t>
  </si>
  <si>
    <t>I need a bowl to mix the flour.</t>
  </si>
  <si>
    <t>我需要一个碗来和面。</t>
  </si>
  <si>
    <t>妈妈用bowl（碗）和面，准备做美味的饺子。</t>
  </si>
  <si>
    <t>bowl碗儿，盛饭喝</t>
  </si>
  <si>
    <t>bowling</t>
  </si>
  <si>
    <t>bowl(保龄球) + ing(名词后缀) → 进行保龄球的活动 → 保龄球运动</t>
  </si>
  <si>
    <t>保龄球运动</t>
  </si>
  <si>
    <t>/ˈbəʊlɪŋ/</t>
  </si>
  <si>
    <t>They often go bowling after work.</t>
  </si>
  <si>
    <t>他们下班后经常去打保龄球。</t>
  </si>
  <si>
    <t>下班后他们去bowling（保龄球）馆，拿着bowl（球）ing（玩）得很尽兴。</t>
  </si>
  <si>
    <t>bowl加ing，保龄运动兴</t>
  </si>
  <si>
    <t>box</t>
  </si>
  <si>
    <t>盒子；箱子</t>
  </si>
  <si>
    <t>/bɒks/</t>
  </si>
  <si>
    <t>Put the toys into the box, please.</t>
  </si>
  <si>
    <t>请把玩具放进盒子里。</t>
  </si>
  <si>
    <t>小朋友把玩具放进box（盒子），整理得整整齐齐。</t>
  </si>
  <si>
    <t>box盒子，装东西</t>
  </si>
  <si>
    <t>boxing</t>
  </si>
  <si>
    <t>box(拳击) + ing(动名词后缀) → 拳击运动 → 拳击</t>
  </si>
  <si>
    <t>拳击（运动）</t>
  </si>
  <si>
    <t>/ˈbɒksɪŋ/</t>
  </si>
  <si>
    <t>He is good at boxing.</t>
  </si>
  <si>
    <t>他擅长拳击。</t>
  </si>
  <si>
    <t>小明喜欢 boxing（拳击），每次练习 box（拳击）时，都戴着拳套挥拳，ing（进行时）的状态很投入。</t>
  </si>
  <si>
    <t>box加ing，拳击运动行</t>
  </si>
  <si>
    <t>boy</t>
  </si>
  <si>
    <t>男孩</t>
  </si>
  <si>
    <t>/bɔɪ/</t>
  </si>
  <si>
    <t>The boy is playing football.</t>
  </si>
  <si>
    <t>那个男孩正在踢足球。</t>
  </si>
  <si>
    <t>邻居家的 boy（男孩）很活泼，每天都在院子里跑跳，像个小太阳。</t>
  </si>
  <si>
    <t>简单易记是boy，男孩就是它</t>
  </si>
  <si>
    <t>boycott</t>
  </si>
  <si>
    <t>抵制；拒绝购买（或使用）</t>
  </si>
  <si>
    <t>/ˈbɔɪkɒt/</t>
  </si>
  <si>
    <t>They decided to boycott the product.</t>
  </si>
  <si>
    <t>他们决定抵制这个产品。</t>
  </si>
  <si>
    <t>大家为了抗议，决定 boycott（抵制）那个品牌，boy（男孩）cott（联想cut切断）和该品牌的联系。</t>
  </si>
  <si>
    <t>男孩切断boycott，抵制行动记心头</t>
  </si>
  <si>
    <t>抵制；联合抵制</t>
  </si>
  <si>
    <t>The boycott lasted for a month.</t>
  </si>
  <si>
    <t>这次抵制持续了一个月。</t>
  </si>
  <si>
    <t>这次 boycott（抵制）行动中，大家都不买那个商品，boy（男孩）也cott（联想stop停止）购买。</t>
  </si>
  <si>
    <t>联合抵制boycott，名词动词都可用</t>
  </si>
  <si>
    <t>brain</t>
  </si>
  <si>
    <t>大脑；智力</t>
  </si>
  <si>
    <t>/breɪn/</t>
  </si>
  <si>
    <t>We use our brain to think.</t>
  </si>
  <si>
    <t>我们用大脑思考。</t>
  </si>
  <si>
    <t>学习时要多动 brain（大脑），每天吃核桃补 brain，让思维更敏捷。</t>
  </si>
  <si>
    <t>brain是大脑，思考离不了</t>
  </si>
  <si>
    <t>brake</t>
  </si>
  <si>
    <t>刹车；制动</t>
  </si>
  <si>
    <t>/breɪk/</t>
  </si>
  <si>
    <t>He braked the car suddenly.</t>
  </si>
  <si>
    <t>他突然刹车了。</t>
  </si>
  <si>
    <t>开车遇到行人要 brake（刹车），快速踩下踏板，避免事故发生。</t>
  </si>
  <si>
    <t>brake是刹车，安全不能差</t>
  </si>
  <si>
    <t>刹车；制动器</t>
  </si>
  <si>
    <t>The bike's brake is broken.</t>
  </si>
  <si>
    <t>自行车的刹车坏了。</t>
  </si>
  <si>
    <t>自行车的 brake（刹车）坏了，骑车时要放慢速度，小心行驶。</t>
  </si>
  <si>
    <t>刹车部件是brake，骑车安全靠它来</t>
  </si>
  <si>
    <t>branch</t>
  </si>
  <si>
    <t>树枝；分支</t>
  </si>
  <si>
    <t>/bræntʃ/</t>
  </si>
  <si>
    <t>The monkey is climbing on a branch.</t>
  </si>
  <si>
    <t>猴子正在树枝上爬。</t>
  </si>
  <si>
    <t>猴子在branch（树枝）上跳来跳去，不小心踩断了小分支。</t>
  </si>
  <si>
    <t>树枝分支叫branch</t>
  </si>
  <si>
    <t>brand</t>
  </si>
  <si>
    <t>品牌；商标</t>
  </si>
  <si>
    <t>/brænd/</t>
  </si>
  <si>
    <t>She likes to buy clothes of this brand.</t>
  </si>
  <si>
    <t>她喜欢买这个品牌的衣服。</t>
  </si>
  <si>
    <t>她总说这个brand（品牌）的衣服质量好，穿着舒服。</t>
  </si>
  <si>
    <t>品牌商标是brand</t>
  </si>
  <si>
    <t>brave</t>
  </si>
  <si>
    <t>勇敢的</t>
  </si>
  <si>
    <t>/breɪv/</t>
  </si>
  <si>
    <t>The brave soldier saved the child from the fire.</t>
  </si>
  <si>
    <t>勇敢的士兵从火中救出了孩子。</t>
  </si>
  <si>
    <t>那个brave（勇敢的）士兵，不顾危险冲进火场救人，让人敬佩。</t>
  </si>
  <si>
    <t>勇敢无畏是brave</t>
  </si>
  <si>
    <t>bravery</t>
  </si>
  <si>
    <t>brave（勇敢的）+ ry（表性质状态）→ 勇敢的品质 → 勇气</t>
  </si>
  <si>
    <t>勇气；勇敢</t>
  </si>
  <si>
    <t>/ˈbreɪvəri/</t>
  </si>
  <si>
    <t>We should learn from his bravery.</t>
  </si>
  <si>
    <t>我们应该学习他的勇气。</t>
  </si>
  <si>
    <t>他的bravery（勇气）源于内心的brave（勇敢），值得我们效仿。</t>
  </si>
  <si>
    <t>brave加ry变bravery（勇气）</t>
  </si>
  <si>
    <t>bread</t>
  </si>
  <si>
    <t>面包</t>
  </si>
  <si>
    <t>/bred/</t>
  </si>
  <si>
    <t>My mom makes fresh bread every morning.</t>
  </si>
  <si>
    <t>我妈妈每天早上做新鲜面包。</t>
  </si>
  <si>
    <t>妈妈做的bread（面包）香气扑鼻，早餐吃了很满足。</t>
  </si>
  <si>
    <t>早餐面包是bread</t>
  </si>
  <si>
    <t>break</t>
  </si>
  <si>
    <t>打破；打碎</t>
  </si>
  <si>
    <t>She broke the glass by accident.</t>
  </si>
  <si>
    <t>她不小心打碎了玻璃杯。</t>
  </si>
  <si>
    <t>她不小心break（打破）了玻璃杯，碎片散落一地，赶紧找来扫帚清理。</t>
  </si>
  <si>
    <t>打破玻璃用break</t>
  </si>
  <si>
    <t>休息</t>
  </si>
  <si>
    <t>Let's take a 10-minute break.</t>
  </si>
  <si>
    <t>我们休息10分钟吧。</t>
  </si>
  <si>
    <t>课间大家take a break（休息），有的趴在桌上小憩，有的聊天说笑。</t>
  </si>
  <si>
    <t>课间休息是break</t>
  </si>
  <si>
    <t>breakfast</t>
  </si>
  <si>
    <t>break(打破)+fast(斋戒)→打破夜间斋戒的第一顿饭→早餐</t>
  </si>
  <si>
    <t>早餐</t>
  </si>
  <si>
    <t>/ˈbrekfəst/</t>
  </si>
  <si>
    <t>I have eggs and milk for breakfast every morning.</t>
  </si>
  <si>
    <t>我每天早上吃鸡蛋喝牛奶当早餐。</t>
  </si>
  <si>
    <t>早上break（打破）fast（斋戒），一碗热粥配面包就是美味的breakfast（早餐）。</t>
  </si>
  <si>
    <t>打破斋戒早餐breakfast</t>
  </si>
  <si>
    <t>breakthrough</t>
  </si>
  <si>
    <t>break(打破)+through(穿过)→打破障碍穿过难关→突破</t>
  </si>
  <si>
    <t>突破；重大进展</t>
  </si>
  <si>
    <t>/ˈbreɪkθruː/</t>
  </si>
  <si>
    <t>The team made a big breakthrough in the project.</t>
  </si>
  <si>
    <t>团队在项目上取得了重大突破。</t>
  </si>
  <si>
    <t>团队成员齐心协力break through（突破）技术壁垒，终于迎来关键的breakthrough（突破）。</t>
  </si>
  <si>
    <t>打破穿过是breakthrough</t>
  </si>
  <si>
    <t>breast</t>
  </si>
  <si>
    <t>乳房；胸部</t>
  </si>
  <si>
    <t>/brest/</t>
  </si>
  <si>
    <t>She held the baby close to her breast.</t>
  </si>
  <si>
    <t>她把宝宝紧紧抱在胸前。</t>
  </si>
  <si>
    <t>妈妈把宝宝贴在warm breast（胸部），宝宝很快就进入了梦乡。</t>
  </si>
  <si>
    <t>胸部乳房记breast</t>
  </si>
  <si>
    <t>breath</t>
  </si>
  <si>
    <t>呼吸；气息</t>
  </si>
  <si>
    <t>/breθ/</t>
  </si>
  <si>
    <t>Take a deep breath before speaking.</t>
  </si>
  <si>
    <t>说话前深呼吸一下。</t>
  </si>
  <si>
    <t>上台演讲前，我take a deep breath（深呼吸），缓解紧张的情绪。</t>
  </si>
  <si>
    <t>呼吸气息是breath</t>
  </si>
  <si>
    <t>breathe</t>
  </si>
  <si>
    <t>呼吸</t>
  </si>
  <si>
    <t>/briːð/</t>
  </si>
  <si>
    <t>We need to breathe fresh air every day.</t>
  </si>
  <si>
    <t>我们每天都需要呼吸新鲜空气。</t>
  </si>
  <si>
    <t>每天早上，我都会到公园breathe（呼吸）新鲜空气，感觉神清气爽。</t>
  </si>
  <si>
    <t>动词呼吸breathe</t>
  </si>
  <si>
    <t>breathless</t>
  </si>
  <si>
    <t>breath（呼吸） + less（无...的）→ 没有呼吸的；喘不过气的</t>
  </si>
  <si>
    <t>气喘吁吁的；喘不过气的</t>
  </si>
  <si>
    <t>/ˈbreθləs/</t>
  </si>
  <si>
    <t>She ran so fast that she was breathless.</t>
  </si>
  <si>
    <t>她跑得太快，以至于气喘吁吁。</t>
  </si>
  <si>
    <t>跑完八百米后，我breathless（喘不过气），因为less（没有）办法平稳breath（呼吸）了。</t>
  </si>
  <si>
    <t>无呼吸则breathless</t>
  </si>
  <si>
    <t>brewery</t>
  </si>
  <si>
    <t>brew</t>
  </si>
  <si>
    <t>brew（酿造） + ery（场所）→ 酿造啤酒的地方→啤酒厂</t>
  </si>
  <si>
    <t>啤酒厂</t>
  </si>
  <si>
    <t>/ˈbruːəri/</t>
  </si>
  <si>
    <t>We visited a small brewery in the countryside.</t>
  </si>
  <si>
    <t>我们参观了乡下的一家小啤酒厂。</t>
  </si>
  <si>
    <t>在brewery（啤酒厂）里，工人brew（酿造）啤酒的过程让我大开眼界。</t>
  </si>
  <si>
    <t>酿造场所brewery</t>
  </si>
  <si>
    <t>brick</t>
  </si>
  <si>
    <t>砖；砖块</t>
  </si>
  <si>
    <t>/brɪk/</t>
  </si>
  <si>
    <t>The wall is made of red bricks.</t>
  </si>
  <si>
    <t>这面墙是用红砖砌成的。</t>
  </si>
  <si>
    <t>工人用brick（砖）砌墙，一块接一块，很快就完成了一面坚固的墙。</t>
  </si>
  <si>
    <t>建筑砖块brick</t>
  </si>
  <si>
    <t>bride</t>
  </si>
  <si>
    <t>新娘</t>
  </si>
  <si>
    <t>/braɪd/</t>
  </si>
  <si>
    <t>The bride wore a beautiful white wedding dress.</t>
  </si>
  <si>
    <t>新娘穿着一件漂亮的白色婚纱。</t>
  </si>
  <si>
    <t>婚礼上，bride（新娘）手捧鲜花，微笑着走向新郎，全场掌声雷动。</t>
  </si>
  <si>
    <t>婚礼新娘bride</t>
  </si>
  <si>
    <t>bridegroom</t>
  </si>
  <si>
    <t>bride(新娘) + groom(新郎) → 新娘的配偶 → 新郎</t>
  </si>
  <si>
    <t>新郎</t>
  </si>
  <si>
    <t>/ˈbraɪdɡruːm/</t>
  </si>
  <si>
    <t>The bridegroom kissed the bride at the wedding.</t>
  </si>
  <si>
    <t>婚礼上新郎亲吻了新娘。</t>
  </si>
  <si>
    <t>婚礼上，bridegroom (新郎) 牵着bride的手，groom的脸上满是幸福。</t>
  </si>
  <si>
    <t>新娘新郎合，就是bridegroom</t>
  </si>
  <si>
    <t>bridge</t>
  </si>
  <si>
    <t>桥梁；桥</t>
  </si>
  <si>
    <t>/brɪdʒ/</t>
  </si>
  <si>
    <t>The old bridge over the river is very famous.</t>
  </si>
  <si>
    <t>河上的那座老桥非常有名。</t>
  </si>
  <si>
    <t>河上有座bridge (桥)，连接两岸，人们每天都从上面走过。</t>
  </si>
  <si>
    <t>过河用bridge</t>
  </si>
  <si>
    <t>架桥；连接；弥合</t>
  </si>
  <si>
    <t>We need to bridge the gap between the two teams.</t>
  </si>
  <si>
    <t>我们需要弥合两队之间的差距。</t>
  </si>
  <si>
    <t>要bridge (弥合) 两队差距，就像架桥一样连接彼此，消除隔阂。</t>
  </si>
  <si>
    <t>弥合差距用bridge</t>
  </si>
  <si>
    <t>brief</t>
  </si>
  <si>
    <t>简短的；短暂的</t>
  </si>
  <si>
    <t>/briːf/</t>
  </si>
  <si>
    <t>Can you give me a brief introduction to the book?</t>
  </si>
  <si>
    <t>你能给我简要介绍一下这本书吗？</t>
  </si>
  <si>
    <t>老师让我brief (简要) 介绍书，我用简短的语言说完了。</t>
  </si>
  <si>
    <t>简短介绍是brief</t>
  </si>
  <si>
    <t>简要介绍；概述</t>
  </si>
  <si>
    <t>She briefed us on the plan before the meeting.</t>
  </si>
  <si>
    <t>开会前她给我们概述了计划。</t>
  </si>
  <si>
    <t>开会前她brief (概述) 计划，让大家快速了解重点。</t>
  </si>
  <si>
    <t>概述计划用brief</t>
  </si>
  <si>
    <t>bright</t>
  </si>
  <si>
    <t>明亮的；聪明的</t>
  </si>
  <si>
    <t>/braɪt/</t>
  </si>
  <si>
    <t>The sun is bright today.</t>
  </si>
  <si>
    <t>今天阳光很明亮。</t>
  </si>
  <si>
    <t>今天sun bright (明亮)，照得房间里暖洋洋的，让人心情好。</t>
  </si>
  <si>
    <t>阳光明亮是bright</t>
  </si>
  <si>
    <t>brilliant</t>
  </si>
  <si>
    <t>brill</t>
  </si>
  <si>
    <t>iant</t>
  </si>
  <si>
    <t>brill(闪耀) + iant(…的) → 闪耀的 → 杰出的；精彩的</t>
  </si>
  <si>
    <t>杰出的；精彩的；明亮的</t>
  </si>
  <si>
    <t>/ˈbrɪliənt/</t>
  </si>
  <si>
    <t>She gave a brilliant performance in the show.</t>
  </si>
  <si>
    <t>她在演出中表现得非常精彩。</t>
  </si>
  <si>
    <t>她的performance brilliant (精彩)，像brill (闪耀) 的星星一样吸引人。</t>
  </si>
  <si>
    <t>闪耀精彩是brilliant</t>
  </si>
  <si>
    <t>bring</t>
  </si>
  <si>
    <t>带来；拿来</t>
  </si>
  <si>
    <t>/brɪŋ/</t>
  </si>
  <si>
    <t>I bring my homework to school every morning.</t>
  </si>
  <si>
    <t>我每天早上把作业带到学校。</t>
  </si>
  <si>
    <t>妈妈提醒我每天bring（带来）作业，不然老师会批评我。</t>
  </si>
  <si>
    <t>带来东西用bring</t>
  </si>
  <si>
    <t>宽的；广阔的</t>
  </si>
  <si>
    <t>/brɔːd/</t>
  </si>
  <si>
    <t>The road is broad enough for two cars to pass.</t>
  </si>
  <si>
    <t>这条路足够宽，可以让两辆车通过。</t>
  </si>
  <si>
    <t>看到broad（宽的）马路，我想起了家乡那条狭窄的小巷。</t>
  </si>
  <si>
    <t>宽宽的路是broad</t>
  </si>
  <si>
    <t>broadcast</t>
  </si>
  <si>
    <t>broad（广阔的）+cast（播送）→向广阔范围播送信息→广播</t>
  </si>
  <si>
    <t>广播；播放</t>
  </si>
  <si>
    <t>/ˈbrɔːdkɑːst/</t>
  </si>
  <si>
    <t>The TV station broadcasts the news at 7 PM every day.</t>
  </si>
  <si>
    <t>电视台每天晚上7点播放新闻。</t>
  </si>
  <si>
    <t>电视台broadcast（广播）新闻时，用broad（广阔）的信号cast（播送）到千家万户。</t>
  </si>
  <si>
    <t>广阔播送broadcast</t>
  </si>
  <si>
    <t>brochure</t>
  </si>
  <si>
    <t>小册子；手册</t>
  </si>
  <si>
    <t>/ˈbrəʊʃə(r)/</t>
  </si>
  <si>
    <t>She gave me a brochure about the travel agency.</t>
  </si>
  <si>
    <t>她给了我一本关于旅行社的小册子。</t>
  </si>
  <si>
    <t>拿到brochure（小册子），上面印着各种旅游线路的介绍。</t>
  </si>
  <si>
    <t>小册子叫brochure</t>
  </si>
  <si>
    <t>broken</t>
  </si>
  <si>
    <t>break（打破）+en（过去分词后缀）→被打破的状态→破碎的；坏了的</t>
  </si>
  <si>
    <t>破碎的；坏了的</t>
  </si>
  <si>
    <t>/ˈbrəʊkən/</t>
  </si>
  <si>
    <t>The cup is broken, so we can't use it anymore.</t>
  </si>
  <si>
    <t>这个杯子碎了，所以我们不能再用它了。</t>
  </si>
  <si>
    <t>杯子broken（碎了），是因为刚才不小心break（打破）了它。</t>
  </si>
  <si>
    <t>打破之后broken</t>
  </si>
  <si>
    <t>broom</t>
  </si>
  <si>
    <t>扫帚</t>
  </si>
  <si>
    <t>/bruːm/</t>
  </si>
  <si>
    <t>I use a broom to clean the floor every day.</t>
  </si>
  <si>
    <t>我每天用扫帚打扫地板。</t>
  </si>
  <si>
    <t>妈妈让我拿broom（扫帚）扫掉地上的垃圾，扫完后房间变整洁了。</t>
  </si>
  <si>
    <t>扫帚broom扫垃圾</t>
  </si>
  <si>
    <t>brother</t>
  </si>
  <si>
    <t>兄弟</t>
  </si>
  <si>
    <t>/ˈbrʌðə(r)/</t>
  </si>
  <si>
    <t>My brother and I play basketball together every weekend.</t>
  </si>
  <si>
    <t>我和哥哥每个周末一起打篮球。</t>
  </si>
  <si>
    <t>我的brother（兄弟）是篮球迷，我们经常一起在球场挥洒汗水。</t>
  </si>
  <si>
    <t>兄弟brother常相伴</t>
  </si>
  <si>
    <t>brown</t>
  </si>
  <si>
    <t>棕色的</t>
  </si>
  <si>
    <t>/braʊn/</t>
  </si>
  <si>
    <t>The little girl is wearing a brown coat.</t>
  </si>
  <si>
    <t>小女孩穿着一件棕色的外套。</t>
  </si>
  <si>
    <t>小女孩的brown（棕色）外套很保暖，像小熊的皮毛一样可爱。</t>
  </si>
  <si>
    <t>棕色的是brown adj.</t>
  </si>
  <si>
    <t>棕色</t>
  </si>
  <si>
    <t>Brown is my favorite color.</t>
  </si>
  <si>
    <t>棕色是我最喜欢的颜色。</t>
  </si>
  <si>
    <t>我最喜欢的颜色是brown（棕色），它让我想起温暖的巧克力。</t>
  </si>
  <si>
    <t>棕色名词是brown</t>
  </si>
  <si>
    <t>brunch</t>
  </si>
  <si>
    <t>breakfast（早餐） + lunch（午餐） → 介于两者之间的餐食 → 早午餐</t>
  </si>
  <si>
    <t>早午餐</t>
  </si>
  <si>
    <t>/brʌntʃ/</t>
  </si>
  <si>
    <t>We had brunch at a café near the park yesterday.</t>
  </si>
  <si>
    <t>我们昨天在公园附近的咖啡馆吃了早午餐。</t>
  </si>
  <si>
    <t>周末睡懒觉后，我们去吃brunch（早午餐），它结合了breakfast和lunch的美味。</t>
  </si>
  <si>
    <t>早餐午餐合brunch</t>
  </si>
  <si>
    <t>brush</t>
  </si>
  <si>
    <t>刷；擦</t>
  </si>
  <si>
    <t>/brʌʃ/</t>
  </si>
  <si>
    <t>She brushes her teeth twice a day to keep healthy.</t>
  </si>
  <si>
    <t>她每天刷两次牙保持健康。</t>
  </si>
  <si>
    <t>她早上起床后先brush（刷）牙，让口腔清新一整天。</t>
  </si>
  <si>
    <t>刷擦动作是brush</t>
  </si>
  <si>
    <t>刷子；画笔</t>
  </si>
  <si>
    <t>I bought a new brush to paint the wall.</t>
  </si>
  <si>
    <t>我买了一把新刷子来刷墙。</t>
  </si>
  <si>
    <t>画画时，我用brush（画笔）在画布上创作，画出美丽的风景。</t>
  </si>
  <si>
    <t>刷子画笔是brush</t>
  </si>
  <si>
    <t>Buddhism</t>
  </si>
  <si>
    <t>Buddha</t>
  </si>
  <si>
    <t>ism</t>
  </si>
  <si>
    <t>Buddha(佛陀)+ism(宗教学说)→关于佛陀的宗教→佛教</t>
  </si>
  <si>
    <t>佛教</t>
  </si>
  <si>
    <t>/ˈbʊdɪzəm/</t>
  </si>
  <si>
    <t>Buddhism is widely practiced in many Asian countries.</t>
  </si>
  <si>
    <t>佛教在许多亚洲国家广泛流传。</t>
  </si>
  <si>
    <t>学习 Buddhism（佛教）时，了解到它源于 Buddha（佛陀）的教导，ism（学说）传承千年，影响深远。</t>
  </si>
  <si>
    <t>佛陀学说Buddhism</t>
  </si>
  <si>
    <t>budget</t>
  </si>
  <si>
    <t>预算</t>
  </si>
  <si>
    <t>/ˈbʌdʒɪt/</t>
  </si>
  <si>
    <t>My family makes a monthly budget to save money.</t>
  </si>
  <si>
    <t>我家做月度预算来存钱。</t>
  </si>
  <si>
    <t>每月做 budget（预算）时，妈妈会仔细算每一笔开销，避免超支。</t>
  </si>
  <si>
    <t>每月预算budget</t>
  </si>
  <si>
    <t>buffet</t>
  </si>
  <si>
    <t>自助餐</t>
  </si>
  <si>
    <t>/ˈbʊfeɪ/</t>
  </si>
  <si>
    <t>The restaurant offers a delicious buffet every weekend.</t>
  </si>
  <si>
    <t>这家餐厅每个周末都提供美味的自助餐。</t>
  </si>
  <si>
    <t>周末去餐厅吃 buffet（自助餐），可以自由选择喜欢的食物，太开心啦。</t>
  </si>
  <si>
    <t>自助美食buffet</t>
  </si>
  <si>
    <t>build</t>
  </si>
  <si>
    <t>建造；建立</t>
  </si>
  <si>
    <t>/bɪld/</t>
  </si>
  <si>
    <t>We will build a small garden in our yard.</t>
  </si>
  <si>
    <t>我们要在院子里建一个小花园。</t>
  </si>
  <si>
    <t>爸爸说要 build（建造）花园，我和弟弟帮忙搬泥土，很快就能完成啦。</t>
  </si>
  <si>
    <t>建园盖房用build</t>
  </si>
  <si>
    <t>building</t>
  </si>
  <si>
    <t>build(建造)+ing(名词后缀)→建造的成果→建筑物</t>
  </si>
  <si>
    <t>建筑物；大楼</t>
  </si>
  <si>
    <t>/ˈbɪldɪŋ/</t>
  </si>
  <si>
    <t>There is a new office building near our school.</t>
  </si>
  <si>
    <t>我们学校附近有一座新的办公楼。</t>
  </si>
  <si>
    <t>那座 new office building（办公楼）是工人们 build（建造）的，ing表示它是建造出来的物体。</t>
  </si>
  <si>
    <t>建造加ing变building</t>
  </si>
  <si>
    <t>bunch</t>
  </si>
  <si>
    <t>束；串；一群</t>
  </si>
  <si>
    <t>/bʌntʃ/</t>
  </si>
  <si>
    <t>She picked a bunch of flowers for her mother.</t>
  </si>
  <si>
    <t>她给妈妈摘了一束花。</t>
  </si>
  <si>
    <t>她摘了a bunch of flowers（一束花），粉色玫瑰和白色百合凑成bunch，美得让妈妈笑开了花。</t>
  </si>
  <si>
    <t>一束一串是bunch</t>
  </si>
  <si>
    <t>聚集；挤在一起</t>
  </si>
  <si>
    <t>The kids bunched together to watch the magic show.</t>
  </si>
  <si>
    <t>孩子们聚集在一起看魔术表演。</t>
  </si>
  <si>
    <t>孩子们bunch（聚集）在舞台前，眼睛瞪得圆圆的，生怕错过魔术师的小把戏。</t>
  </si>
  <si>
    <t>挤在一起bunch动词</t>
  </si>
  <si>
    <t>bungalow</t>
  </si>
  <si>
    <t>平房；小屋</t>
  </si>
  <si>
    <t>/ˈbʌŋɡəloʊ/</t>
  </si>
  <si>
    <t>We stayed in a small bungalow by the beach.</t>
  </si>
  <si>
    <t>我们住在海边的一间小平房里。</t>
  </si>
  <si>
    <t>周末去海边的bungalow（平房）度假，阳光洒在木质地板上，海风轻轻吹过窗帘。</t>
  </si>
  <si>
    <t>海边小屋bungalow，轻松又逍遥</t>
  </si>
  <si>
    <t>burden</t>
  </si>
  <si>
    <t>负担；重担</t>
  </si>
  <si>
    <t>/ˈbɜːrdn/</t>
  </si>
  <si>
    <t>The burden of homework makes him tired.</t>
  </si>
  <si>
    <t>作业的负担让他很累。</t>
  </si>
  <si>
    <t>每天背着沉重的burden（负担）上学，他总盼着放学能立刻躺倒在沙发上。</t>
  </si>
  <si>
    <t>心里重担burden</t>
  </si>
  <si>
    <t>使负担；加重压于</t>
  </si>
  <si>
    <t>Don't burden yourself with too many tasks.</t>
  </si>
  <si>
    <t>不要让自己承担太多任务。</t>
  </si>
  <si>
    <t>妈妈常说：别 burden（使负担）自己，学会取舍才能更轻松。</t>
  </si>
  <si>
    <t>施加重担是burden</t>
  </si>
  <si>
    <t>bureaucratic</t>
  </si>
  <si>
    <t>bureau; crat</t>
  </si>
  <si>
    <t>bureau（办公处）+ crat（统治者）+ ic（...的）→ 办公处统治者的作风→官僚主义的</t>
  </si>
  <si>
    <t>官僚的；官僚主义的</t>
  </si>
  <si>
    <t>/ˌbjʊrəˈkrætɪk/</t>
  </si>
  <si>
    <t>The bureaucratic system needs to be reformed.</t>
  </si>
  <si>
    <t>官僚体系需要改革。</t>
  </si>
  <si>
    <t>去办证件时，bureaucratic（官僚主义的）流程让人头疼，bureau里的crat们办事效率太低啦。</t>
  </si>
  <si>
    <t>办公统治加ic，官僚主义bureaucratic</t>
  </si>
  <si>
    <t>burglar</t>
  </si>
  <si>
    <t>burg</t>
  </si>
  <si>
    <t>burg（偷窃）+ ar（人）→ 偷窃的人→窃贼</t>
  </si>
  <si>
    <t>窃贼；夜盗</t>
  </si>
  <si>
    <t>/ˈbɜːrɡlər/</t>
  </si>
  <si>
    <t>The burglar stole a lot of money from the house.</t>
  </si>
  <si>
    <t>窃贼从房子里偷走了很多钱。</t>
  </si>
  <si>
    <t>夜里burglar（窃贼）潜入家中，burg的动作轻得像猫，却逃不过监控的眼睛。</t>
  </si>
  <si>
    <t>偷窃之人burglar</t>
  </si>
  <si>
    <t>ar</t>
  </si>
  <si>
    <t>burn</t>
  </si>
  <si>
    <t>燃烧；烧毁</t>
  </si>
  <si>
    <t>/bɜːrn/</t>
  </si>
  <si>
    <t>The fire burned the forest quickly.</t>
  </si>
  <si>
    <t>大火很快烧毁了森林。</t>
  </si>
  <si>
    <t>看到大火burn（燃烧）森林，我赶紧跑开，生怕被burn到。</t>
  </si>
  <si>
    <t>火焰燃烧是burn</t>
  </si>
  <si>
    <t>burst</t>
  </si>
  <si>
    <t>爆裂；爆发</t>
  </si>
  <si>
    <t>/bɜːrst/</t>
  </si>
  <si>
    <t>The pipe burst because of the cold.</t>
  </si>
  <si>
    <t>管子因为寒冷爆裂了。</t>
  </si>
  <si>
    <t>水管突然burst（爆裂），水喷了出来，我急忙去关阀门。</t>
  </si>
  <si>
    <t>突然爆裂是burst</t>
  </si>
  <si>
    <t>bury</t>
  </si>
  <si>
    <t>埋葬；掩埋</t>
  </si>
  <si>
    <t>/ˈberi/</t>
  </si>
  <si>
    <t>They buried the old man in the village cemetery.</t>
  </si>
  <si>
    <t>他们把老人埋在村里的墓地。</t>
  </si>
  <si>
    <t>我们bury（掩埋）种子时，要挖个坑，把种子bury进去等待发芽。</t>
  </si>
  <si>
    <t>土埋东西是bury</t>
  </si>
  <si>
    <t>bus</t>
  </si>
  <si>
    <t>公共汽车</t>
  </si>
  <si>
    <t>/bʌs/</t>
  </si>
  <si>
    <t>She takes the bus to work every morning.</t>
  </si>
  <si>
    <t>她每天早上坐公交车上班。</t>
  </si>
  <si>
    <t>每天上学，我都会等bus（公共汽车），它总是载着很多人。</t>
  </si>
  <si>
    <t>公共汽车叫bus</t>
  </si>
  <si>
    <t>bush</t>
  </si>
  <si>
    <t>灌木；灌木丛</t>
  </si>
  <si>
    <t>/bʊʃ/</t>
  </si>
  <si>
    <t>A rabbit hid in the bush.</t>
  </si>
  <si>
    <t>一只兔子藏在灌木丛里。</t>
  </si>
  <si>
    <t>房子后面的bush（灌木丛）里，藏着一只小松鼠，叶子很茂密。</t>
  </si>
  <si>
    <t>绿色灌木是bush</t>
  </si>
  <si>
    <t>business</t>
  </si>
  <si>
    <t>生意；商业；事务</t>
  </si>
  <si>
    <t>/ˈbɪznəs/</t>
  </si>
  <si>
    <t>My uncle runs a small business in town.</t>
  </si>
  <si>
    <t>我叔叔在镇上经营一家小生意。</t>
  </si>
  <si>
    <t>叔叔在town做business（生意），每天都很busy，但是business的收益不错。</t>
  </si>
  <si>
    <t>生意事务business</t>
  </si>
  <si>
    <t>businessman</t>
  </si>
  <si>
    <t>business（生意）+ man（人）→ 从事生意的男性 → 商人</t>
  </si>
  <si>
    <t>商人</t>
  </si>
  <si>
    <t>/ˈbɪznəsmæn/</t>
  </si>
  <si>
    <t>The businessman bought a lot of goods from China.</t>
  </si>
  <si>
    <t>那个商人从中国买了很多货物。</t>
  </si>
  <si>
    <t>看到一位businessman（商人），他说他的business靠man的努力打拼，才有今天的成就。</t>
  </si>
  <si>
    <t>生意男人businessman</t>
  </si>
  <si>
    <t>businesswoman</t>
  </si>
  <si>
    <t>business（生意）+ woman（女人）→ 从事生意的女性 → 女商人</t>
  </si>
  <si>
    <t>女商人</t>
  </si>
  <si>
    <t>/ˈbɪznəswʊmən/</t>
  </si>
  <si>
    <t>The businesswoman is very successful in her field.</t>
  </si>
  <si>
    <t>那位女商人在她的领域非常成功。</t>
  </si>
  <si>
    <t>这位businesswoman（女商人）用woman的智慧和韧性，把business做得风生水起。</t>
  </si>
  <si>
    <t>生意女人businesswoman</t>
  </si>
  <si>
    <t>busy</t>
  </si>
  <si>
    <t>忙碌的</t>
  </si>
  <si>
    <t>/ˈbɪzi/</t>
  </si>
  <si>
    <t>She is always busy with her homework after school.</t>
  </si>
  <si>
    <t>她放学后总是忙于做作业。</t>
  </si>
  <si>
    <t>放学回家，她就很busy（忙碌），因为要完成各科homework，连看电视的时间都没有。</t>
  </si>
  <si>
    <t>忙忙碌碌是busy</t>
  </si>
  <si>
    <t>but</t>
  </si>
  <si>
    <t>但是；然而</t>
  </si>
  <si>
    <t>/bʌt/</t>
  </si>
  <si>
    <t>I like ice cream but I can't eat too much.</t>
  </si>
  <si>
    <t>我喜欢冰淇淋但是不能吃太多。</t>
  </si>
  <si>
    <t>我想吃ice cream but（但是）妈妈说吃多了会肚子疼，只好少吃一点。</t>
  </si>
  <si>
    <t>转折但是but</t>
  </si>
  <si>
    <t>butcher</t>
  </si>
  <si>
    <t>屠夫；肉贩</t>
  </si>
  <si>
    <t>/ˈbʊtʃə(r)/</t>
  </si>
  <si>
    <t>The butcher sells fresh meat in the market.</t>
  </si>
  <si>
    <t>屠夫在市场里卖新鲜的肉。</t>
  </si>
  <si>
    <t>去市场时，看到butcher（屠夫）在切肉，动作麻利，很快就把肉打包好了。</t>
  </si>
  <si>
    <t>卖肉之人butcher</t>
  </si>
  <si>
    <t>butter</t>
  </si>
  <si>
    <t>黄油</t>
  </si>
  <si>
    <t>/ˈbʌtə(r)/</t>
  </si>
  <si>
    <t>She puts butter on her toast every morning.</t>
  </si>
  <si>
    <t>她每天早上在吐司上涂黄油。</t>
  </si>
  <si>
    <t>早餐时，妈妈把butter（黄油）抹在吐司上，吃起来又香又软。</t>
  </si>
  <si>
    <t>吐司抹的是butter</t>
  </si>
  <si>
    <t>butterfly</t>
  </si>
  <si>
    <t>butter（黄油）+ fly（飞虫）→ 传说喜欢黄油的飞虫 → 蝴蝶</t>
  </si>
  <si>
    <t>蝴蝶</t>
  </si>
  <si>
    <t>/ˈbʌtəflaɪ/</t>
  </si>
  <si>
    <t>A colorful butterfly is dancing among flowers.</t>
  </si>
  <si>
    <t>一只彩色的蝴蝶在花丛中飞舞。</t>
  </si>
  <si>
    <t>花园里，butterfly（蝴蝶）像带着butter（黄油）光泽的fly（飞虫），在花间翩翩起舞。</t>
  </si>
  <si>
    <t>黄油飞虫butterfly</t>
  </si>
  <si>
    <t>button</t>
  </si>
  <si>
    <t>纽扣；按钮</t>
  </si>
  <si>
    <t>/ˈbʌtn/</t>
  </si>
  <si>
    <t>My coat has a missing button, so I need to sew it on.</t>
  </si>
  <si>
    <t>我的外套掉了一颗纽扣，所以我需要把它缝上。</t>
  </si>
  <si>
    <t>外套掉了button（纽扣），我自己尝试缝补，终于把它固定好了。</t>
  </si>
  <si>
    <t>衣服纽扣button</t>
  </si>
  <si>
    <t>buy</t>
  </si>
  <si>
    <t>买</t>
  </si>
  <si>
    <t>/baɪ/</t>
  </si>
  <si>
    <t>I want to buy a new pencil case for school.</t>
  </si>
  <si>
    <t>我想给学校买一个新铅笔盒。</t>
  </si>
  <si>
    <t>开学前，我去商店buy（买）了一个漂亮的铅笔盒，准备迎接新学期。</t>
  </si>
  <si>
    <t>拿钱购买是buy</t>
  </si>
  <si>
    <t>by</t>
  </si>
  <si>
    <t>靠近；通过；由</t>
  </si>
  <si>
    <t>She goes to school by bus every day.</t>
  </si>
  <si>
    <t>她每天乘公交车去上学。</t>
  </si>
  <si>
    <t>每天上学，她by（乘）公交车，by（靠近）车站时总能看到熟悉的面孔。</t>
  </si>
  <si>
    <t>乘用靠近是by</t>
  </si>
  <si>
    <t>bye</t>
  </si>
  <si>
    <t>再见</t>
  </si>
  <si>
    <t>She waved and said bye to her classmates.</t>
  </si>
  <si>
    <t>她挥手向同学们说再见。</t>
  </si>
  <si>
    <t>和同学分开时，她说bye（再见），声音清脆，大家都笑着回应。</t>
  </si>
  <si>
    <t>告别挥手说bye</t>
  </si>
  <si>
    <t>cab</t>
  </si>
  <si>
    <t>出租车</t>
  </si>
  <si>
    <t>/kæb/</t>
  </si>
  <si>
    <t>We took a cab to the train station yesterday.</t>
  </si>
  <si>
    <t>我们昨天乘出租车去火车站了。</t>
  </si>
  <si>
    <t>赶火车时，我们拦了一辆cab（出租车），司机开得又快又稳，很快就到了。</t>
  </si>
  <si>
    <t>出租车就是cab</t>
  </si>
  <si>
    <t>cabbage</t>
  </si>
  <si>
    <t>卷心菜</t>
  </si>
  <si>
    <t>/ˈkæbɪdʒ/</t>
  </si>
  <si>
    <t>My grandmother grows cabbage in her garden.</t>
  </si>
  <si>
    <t>我奶奶在菜园里种卷心菜。</t>
  </si>
  <si>
    <t>奶奶的菜园里，cabbage（卷心菜）长得圆滚滚，cab（出租车）路过时，她还在给菜浇水。</t>
  </si>
  <si>
    <t>圆头蔬菜cabbage</t>
  </si>
  <si>
    <t>cafeteria</t>
  </si>
  <si>
    <t>自助餐厅</t>
  </si>
  <si>
    <t>/ˌkæfəˈtɪəriə/</t>
  </si>
  <si>
    <t>The school cafeteria serves delicious food.</t>
  </si>
  <si>
    <t>学校自助餐厅提供美味的食物。</t>
  </si>
  <si>
    <t>在cafeteria（自助餐厅）里，大家自己取餐，ca（擦）桌子的阿姨总是很热情。</t>
  </si>
  <si>
    <t>自助餐厅cafeteria，自己取餐真便捷</t>
  </si>
  <si>
    <t>cage</t>
  </si>
  <si>
    <t>笼子</t>
  </si>
  <si>
    <t>/keɪdʒ/</t>
  </si>
  <si>
    <t>The little bird is locked in a cage.</t>
  </si>
  <si>
    <t>小鸟被锁在笼子里。</t>
  </si>
  <si>
    <t>看到笼子(cage)里的小鸟扑腾翅膀，它多想飞出这个小小的cage啊。</t>
  </si>
  <si>
    <t>关鸟的笼叫cage</t>
  </si>
  <si>
    <t>把...关入笼中</t>
  </si>
  <si>
    <t>They caged the wild lion for safety.</t>
  </si>
  <si>
    <t>为了安全，他们把野生狮子关进笼子里。</t>
  </si>
  <si>
    <t>为防伤人，人们cage（关入笼中）那只狮子，让它不再乱跑。</t>
  </si>
  <si>
    <t>关进笼子是cage</t>
  </si>
  <si>
    <t>calculate</t>
  </si>
  <si>
    <t>calc</t>
  </si>
  <si>
    <t>calc(石头，古代计数工具)+ulate(动词后缀)→用石头计数→计算</t>
  </si>
  <si>
    <t>计算；核算</t>
  </si>
  <si>
    <t>/ˈkælkjuleɪt/</t>
  </si>
  <si>
    <t>I need to calculate the total cost of the gifts.</t>
  </si>
  <si>
    <t>我需要计算礼物的总费用。</t>
  </si>
  <si>
    <t>我calculate（计算）费用时，想起古人用calc（石头）ulate（做）计数，现在用计算器超便捷。</t>
  </si>
  <si>
    <t>calc加ulate，计算不用愁</t>
  </si>
  <si>
    <t>cake</t>
  </si>
  <si>
    <t>蛋糕；糕饼</t>
  </si>
  <si>
    <t>/keɪk/</t>
  </si>
  <si>
    <t>My sister made a strawberry cake for me.</t>
  </si>
  <si>
    <t>我姐姐给我做了一个草莓蛋糕。</t>
  </si>
  <si>
    <t>生日会上的cake（蛋糕）香甜软糯，每一口都充满幸福的味道。</t>
  </si>
  <si>
    <t>生日甜糕是cake</t>
  </si>
  <si>
    <t>call</t>
  </si>
  <si>
    <t>打电话；叫；称呼</t>
  </si>
  <si>
    <t>/kɔːl/</t>
  </si>
  <si>
    <t>Please call me when you get home.</t>
  </si>
  <si>
    <t>你到家时请打电话给我。</t>
  </si>
  <si>
    <t>朋友说会call（打电话）我，我一直盯着手机等铃声响起。</t>
  </si>
  <si>
    <t>打电话来用call</t>
  </si>
  <si>
    <t>电话；呼叫</t>
  </si>
  <si>
    <t>I got an important call from my boss.</t>
  </si>
  <si>
    <t>我接到了老板的一个重要电话。</t>
  </si>
  <si>
    <t>早上接到老板的call（电话），心里有点小紧张，担心工作的事。</t>
  </si>
  <si>
    <t>接到电话是call</t>
  </si>
  <si>
    <t>calm</t>
  </si>
  <si>
    <t>平静的；冷静的</t>
  </si>
  <si>
    <t>/kɑːm/</t>
  </si>
  <si>
    <t>The sea is calm on a sunny day.</t>
  </si>
  <si>
    <t>晴天时海面很平静。</t>
  </si>
  <si>
    <t>蓝天之下，湖面calm（平静）得像镜子，连微风都不愿打破这份宁静。</t>
  </si>
  <si>
    <t>平静冷静是calm</t>
  </si>
  <si>
    <t>使平静；使冷静</t>
  </si>
  <si>
    <t>She tried to calm her crying baby.</t>
  </si>
  <si>
    <t>她试图让哭泣的宝宝平静下来。</t>
  </si>
  <si>
    <t>宝宝哭个不停，妈妈轻声说“calm down”，慢慢安抚他的情绪。</t>
  </si>
  <si>
    <t>让人心静是calm</t>
  </si>
  <si>
    <t>camel</t>
  </si>
  <si>
    <t>骆驼</t>
  </si>
  <si>
    <t>/ˈkæml/</t>
  </si>
  <si>
    <t>I saw a camel in the zoo yesterday.</t>
  </si>
  <si>
    <t>我昨天在动物园看到一只骆驼。</t>
  </si>
  <si>
    <t>沙漠里的camel（骆驼）背着货物，一步一步“开磨”似的往前走，真的很辛苦。</t>
  </si>
  <si>
    <t>沙漠动物camel，背驼货物走呀走</t>
  </si>
  <si>
    <t>camera</t>
  </si>
  <si>
    <t>照相机；摄像机</t>
  </si>
  <si>
    <t>/ˈkæmərə/</t>
  </si>
  <si>
    <t>She took many beautiful photos with her new camera.</t>
  </si>
  <si>
    <t>她用新相机拍了很多漂亮的照片。</t>
  </si>
  <si>
    <t>我拿着camera（相机）拍风景时，cam（咔擦）一声按下快门，留住era（时代）的美好瞬间。</t>
  </si>
  <si>
    <t>拍照工具camera，咔擦一声留影像</t>
  </si>
  <si>
    <t>camp</t>
  </si>
  <si>
    <t>露营；宿营</t>
  </si>
  <si>
    <t>/kæmp/</t>
  </si>
  <si>
    <t>We will camp by the lake this weekend.</t>
  </si>
  <si>
    <t>这个周末我们将在湖边露营。</t>
  </si>
  <si>
    <t>周末我们camp（露营）在湖边，camp的谐音像“坎坡”，我们在坎坡上搭帐篷看星星。</t>
  </si>
  <si>
    <t>湖边宿营是camp</t>
  </si>
  <si>
    <t>露营地；营地</t>
  </si>
  <si>
    <t>There is a small camp near the mountain.</t>
  </si>
  <si>
    <t>山附近有一个小露营地。</t>
  </si>
  <si>
    <t>山边的camp（露营地）很安静，我们在那里度过了愉快的夜晚。</t>
  </si>
  <si>
    <t>山边营地叫camp</t>
  </si>
  <si>
    <t>campaign</t>
  </si>
  <si>
    <t>camp-</t>
  </si>
  <si>
    <t>camp（营地）+aign（行动）→营地开展的集体行动→运动；战役</t>
  </si>
  <si>
    <t>运动（宣传等）；战役</t>
  </si>
  <si>
    <t>/kæmˈpeɪn/</t>
  </si>
  <si>
    <t>They started a campaign to protect trees.</t>
  </si>
  <si>
    <t>他们发起了一场保护树木的运动。</t>
  </si>
  <si>
    <t>为了护树，我们发起campaign（运动），camp（营地）里的伙伴都aign（行动）起来，一起种树。</t>
  </si>
  <si>
    <t>营地行动campaign，护树运动大家行</t>
  </si>
  <si>
    <t>can</t>
  </si>
  <si>
    <t>能；会；可以</t>
  </si>
  <si>
    <t>/kæn/</t>
  </si>
  <si>
    <t>I can ride a bike.</t>
  </si>
  <si>
    <t>我会骑自行车。</t>
  </si>
  <si>
    <t>我can（会）骑自行车，can的发音像“看”，看我骑得多稳！</t>
  </si>
  <si>
    <t>能做某事用can</t>
  </si>
  <si>
    <t>罐头；一罐（的量）</t>
  </si>
  <si>
    <t>He bought a can of Coke.</t>
  </si>
  <si>
    <t>他买了一罐可乐。</t>
  </si>
  <si>
    <t>我买了一罐can（可乐罐头），can的谐音像“罐”，正好对应罐头的样子。</t>
  </si>
  <si>
    <t>罐头饮料叫can</t>
  </si>
  <si>
    <t>canal</t>
  </si>
  <si>
    <t>运河；水道</t>
  </si>
  <si>
    <t>/kəˈnæl/</t>
  </si>
  <si>
    <t>The Panama Canal connects the Atlantic and Pacific Oceans.</t>
  </si>
  <si>
    <t>巴拿马运河连接大西洋和太平洋。</t>
  </si>
  <si>
    <t>巴拿马canal（运河）是重要水道，船只都沿着它航行。</t>
  </si>
  <si>
    <t>水道运河canal</t>
  </si>
  <si>
    <t>cancel</t>
  </si>
  <si>
    <t>取消；撤销</t>
  </si>
  <si>
    <t>/ˈkæns(ə)l/</t>
  </si>
  <si>
    <t>They canceled the concert due to bad weather.</t>
  </si>
  <si>
    <t>因为天气不好他们取消了音乐会。</t>
  </si>
  <si>
    <t>天气差，concert被cancel（取消），大家只好回家。</t>
  </si>
  <si>
    <t>取消计划cancel</t>
  </si>
  <si>
    <t>cancer</t>
  </si>
  <si>
    <t>癌症</t>
  </si>
  <si>
    <t>/ˈkænsə(r)/</t>
  </si>
  <si>
    <t>Smoking is a major cause of lung cancer.</t>
  </si>
  <si>
    <t>吸烟是肺癌的主要原因。</t>
  </si>
  <si>
    <t>医生提醒，吸烟易患cancer（癌症），要远离烟草。</t>
  </si>
  <si>
    <t>癌症就是cancer</t>
  </si>
  <si>
    <t>candidate</t>
  </si>
  <si>
    <t>候选人；应试者</t>
  </si>
  <si>
    <t>/ˈkændɪdət/</t>
  </si>
  <si>
    <t>He is a candidate for the math competition.</t>
  </si>
  <si>
    <t>他是数学竞赛的应试者。</t>
  </si>
  <si>
    <t>他作为candidate（候选人）参加竞赛，准备充分。</t>
  </si>
  <si>
    <t>候选应试candidate</t>
  </si>
  <si>
    <t>candle</t>
  </si>
  <si>
    <t>蜡烛</t>
  </si>
  <si>
    <t>/ˈkændl/</t>
  </si>
  <si>
    <t>We lit a candle to make the room warm.</t>
  </si>
  <si>
    <t>我们点燃蜡烛让房间暖和。</t>
  </si>
  <si>
    <t>生日时吹灭candle（蜡烛），许下美好愿望。</t>
  </si>
  <si>
    <t>生日蜡烛candle</t>
  </si>
  <si>
    <t>candy</t>
  </si>
  <si>
    <t>糖果</t>
  </si>
  <si>
    <t>/ˈkændi/</t>
  </si>
  <si>
    <t>I bought a bag of candy for my sister.</t>
  </si>
  <si>
    <t>我给妹妹买了一袋糖果。</t>
  </si>
  <si>
    <t>妹妹拿到 candy（糖果）后笑得很开心，甜滋滋的味道让她停不下来。</t>
  </si>
  <si>
    <t>甜甜蜜蜜是 candy</t>
  </si>
  <si>
    <t>canteen</t>
  </si>
  <si>
    <t>食堂；小卖部</t>
  </si>
  <si>
    <t>/kænˈtiːn/</t>
  </si>
  <si>
    <t>Students line up to buy food in the canteen.</t>
  </si>
  <si>
    <t>学生们在食堂排队买饭。</t>
  </si>
  <si>
    <t>中午在 school canteen（食堂）吃饭，阿姨的手艺总是很合胃口。</t>
  </si>
  <si>
    <t>食堂吃饭去 canteen</t>
  </si>
  <si>
    <t>cap</t>
  </si>
  <si>
    <t>cap（头）→ 戴在头上的物品→帽子；盖子</t>
  </si>
  <si>
    <t>帽子；盖子</t>
  </si>
  <si>
    <t>/kæp/</t>
  </si>
  <si>
    <t>Put the cap on the bottle after use.</t>
  </si>
  <si>
    <t>用完后把瓶盖盖上。</t>
  </si>
  <si>
    <t>瓶子的 cap（盖子）像小帽子，盖在头上就能防尘啦。</t>
  </si>
  <si>
    <t>头上小盖是 cap</t>
  </si>
  <si>
    <t>capital</t>
  </si>
  <si>
    <t>capit</t>
  </si>
  <si>
    <t>capit（头）+ al（名词后缀）→ 国家的头部→首都；资金的头部→资本</t>
  </si>
  <si>
    <t>首都；资本</t>
  </si>
  <si>
    <t>/ˈkæpɪtl/</t>
  </si>
  <si>
    <t>Paris is the capital of France.</t>
  </si>
  <si>
    <t>巴黎是法国的首都。</t>
  </si>
  <si>
    <t>巴黎作为 France 的 capital（首都），是国家的 capit（头），充满艺术气息。</t>
  </si>
  <si>
    <t>国家头部是 capital</t>
  </si>
  <si>
    <t>capit（头）+ al（形容词后缀）→ 像头一样重要的→重要的；首字母的→大写的</t>
  </si>
  <si>
    <t>大写的；重要的</t>
  </si>
  <si>
    <t>The first letter of a sentence should be capital.</t>
  </si>
  <si>
    <t>句子的第一个字母应该大写。</t>
  </si>
  <si>
    <t>写句子时，首字母要 capital（大写），像 capit（头）一样突出。</t>
  </si>
  <si>
    <t>首字母大写用 capital</t>
  </si>
  <si>
    <t>capsule</t>
  </si>
  <si>
    <t>caps</t>
  </si>
  <si>
    <t>caps（盒子）+ ule（小）→ 小盒子→胶囊；太空舱</t>
  </si>
  <si>
    <t>胶囊；太空舱</t>
  </si>
  <si>
    <t>/ˈkæpsjuːl/</t>
  </si>
  <si>
    <t>Take this capsule with warm water.</t>
  </si>
  <si>
    <t>用温水送服这个胶囊。</t>
  </si>
  <si>
    <t>这个 capsule（胶囊）像小 caps（盒子），装着治病的药粉。</t>
  </si>
  <si>
    <t>小盒子装是 capsule</t>
  </si>
  <si>
    <t>captain</t>
  </si>
  <si>
    <t>ain</t>
  </si>
  <si>
    <t>capit(头) + ain(人) → 领头的人→船长；队长</t>
  </si>
  <si>
    <t>船长；队长</t>
  </si>
  <si>
    <t>/ˈkæptɪn/</t>
  </si>
  <si>
    <t>He is the captain of our basketball team.</t>
  </si>
  <si>
    <t>他是我们篮球队的队长。</t>
  </si>
  <si>
    <t>篮球队的captain（队长）是队里的capit（头），带领大家赢得比赛。</t>
  </si>
  <si>
    <t>领头人是captain</t>
  </si>
  <si>
    <t>caption</t>
  </si>
  <si>
    <t>capt</t>
  </si>
  <si>
    <t>capt(抓住) + ion(名词后缀) → 抓住画面要点的文字→标题；字幕</t>
  </si>
  <si>
    <t>标题；字幕</t>
  </si>
  <si>
    <t>/ˈkæpʃn/</t>
  </si>
  <si>
    <t>Please write a caption for this picture.</t>
  </si>
  <si>
    <t>请为这张图片写一个标题。</t>
  </si>
  <si>
    <t>给图片写caption（标题）时，要capt（抓住）核心内容，让读者明白。</t>
  </si>
  <si>
    <t>抓住要点caption</t>
  </si>
  <si>
    <t>car</t>
  </si>
  <si>
    <t>汽车</t>
  </si>
  <si>
    <t>/kɑː(r)/</t>
  </si>
  <si>
    <t>My father drives a car to work every day.</t>
  </si>
  <si>
    <t>我爸爸每天开车上班。</t>
  </si>
  <si>
    <t>每天爸爸开car（汽车）带我上学，路上很开心。</t>
  </si>
  <si>
    <t>代步汽车叫car</t>
  </si>
  <si>
    <t>carbon</t>
  </si>
  <si>
    <t>carb</t>
  </si>
  <si>
    <t>on</t>
  </si>
  <si>
    <t>carb(碳) + on(名词后缀) → 碳元素→碳</t>
  </si>
  <si>
    <t>碳；碳元素</t>
  </si>
  <si>
    <t>/ˈkɑːbən/</t>
  </si>
  <si>
    <t>Plants absorb carbon dioxide from the air.</t>
  </si>
  <si>
    <t>植物从空气中吸收二氧化碳。</t>
  </si>
  <si>
    <t>植物吸收的二氧化碳里有carbon（碳）元素，carb是碳的词根。</t>
  </si>
  <si>
    <t>碳元素carbon</t>
  </si>
  <si>
    <t>card</t>
  </si>
  <si>
    <t>卡片；纸牌</t>
  </si>
  <si>
    <t>/kɑːd/</t>
  </si>
  <si>
    <t>Let's play a game of card together.</t>
  </si>
  <si>
    <t>我们一起玩纸牌游戏吧。</t>
  </si>
  <si>
    <t>周末和朋友玩card（纸牌），输了要罚唱歌。</t>
  </si>
  <si>
    <t>小卡片card</t>
  </si>
  <si>
    <t>care</t>
  </si>
  <si>
    <t>关心；照顾</t>
  </si>
  <si>
    <t>/keə(r)/</t>
  </si>
  <si>
    <t>I care about my grandparents.</t>
  </si>
  <si>
    <t>我关心我的祖父母。</t>
  </si>
  <si>
    <t>每次回老家，我都会说‘I care about you’给祖父母听，这就是我对他们的关心呀。</t>
  </si>
  <si>
    <t>关心照顾用care</t>
  </si>
  <si>
    <t>小心；关怀</t>
  </si>
  <si>
    <t>Take care when you go out alone.</t>
  </si>
  <si>
    <t>独自外出时要小心。</t>
  </si>
  <si>
    <t>妈妈出门前总说‘Take care’，这就是她对我的关怀，提醒我要小心。</t>
  </si>
  <si>
    <t>小心关怀是care</t>
  </si>
  <si>
    <t>careful</t>
  </si>
  <si>
    <t>care(关心)+ful(充满...的)→充满关心的→小心的；仔细的</t>
  </si>
  <si>
    <t>小心的；仔细的</t>
  </si>
  <si>
    <t>/ˈkeəfl/</t>
  </si>
  <si>
    <t>Be careful with the fragile glass.</t>
  </si>
  <si>
    <t>小心易碎的玻璃。</t>
  </si>
  <si>
    <t>拿玻璃时要careful（小心），因为它是care（关心）加ful（充满）的状态，不能马虎。</t>
  </si>
  <si>
    <t>care加ful变仔细，做事认真不着急</t>
  </si>
  <si>
    <t>careless</t>
  </si>
  <si>
    <t>care(关心)+less(不...)→不关心的→粗心的；不小心的</t>
  </si>
  <si>
    <t>粗心的；不小心的</t>
  </si>
  <si>
    <t>/ˈkeələs/</t>
  </si>
  <si>
    <t>He made a careless mistake in the exam.</t>
  </si>
  <si>
    <t>他在考试中犯了一个粗心的错误。</t>
  </si>
  <si>
    <t>考试时careless（粗心）的同学，就是少了care（关心）多了less（不），结果丢分啦。</t>
  </si>
  <si>
    <t>care加less变粗心，不认真就会错</t>
  </si>
  <si>
    <t>carpenter</t>
  </si>
  <si>
    <t>carp</t>
  </si>
  <si>
    <t>carp(木材)+enter(人)→做木材活的人→木匠</t>
  </si>
  <si>
    <t>木匠</t>
  </si>
  <si>
    <t>/ˈkɑːpəntə(r)/</t>
  </si>
  <si>
    <t>The carpenter built a new bookshelf for me.</t>
  </si>
  <si>
    <t>木匠给我做了一个新书架。</t>
  </si>
  <si>
    <t>那个carpenter（木匠）每天都和carp（木材）打交道，enter（进入）工坊就开始忙碌。</t>
  </si>
  <si>
    <t>木材工人carpenter，做家具他最行</t>
  </si>
  <si>
    <t>carpet</t>
  </si>
  <si>
    <t>地毯</t>
  </si>
  <si>
    <t>/ˈkɑːpɪt/</t>
  </si>
  <si>
    <t>There is a blue carpet on the floor.</t>
  </si>
  <si>
    <t>地板上有一块蓝色的地毯。</t>
  </si>
  <si>
    <t>客厅里的carpet（地毯）软软的，踩上去像踩在棉花上一样舒服。</t>
  </si>
  <si>
    <t>地板铺地毯，carpet记心间</t>
  </si>
  <si>
    <t>carriage</t>
  </si>
  <si>
    <t>carry</t>
  </si>
  <si>
    <t>carry（搬运）+ age（表示物品）→ 用于搬运的物品→马车；车厢</t>
  </si>
  <si>
    <t>马车；车厢</t>
  </si>
  <si>
    <t>/ˈkærɪdʒ/</t>
  </si>
  <si>
    <t>The old carriage was pulled by two horses.</t>
  </si>
  <si>
    <t>那辆旧马车由两匹马牵引。</t>
  </si>
  <si>
    <t>看到 carriage 这个词，想到它是 carry（搬运）加 age（物品），就像用来 carry 货物的马车，一下子就记住啦。</t>
  </si>
  <si>
    <t>carry加age，马车车厢carriage</t>
  </si>
  <si>
    <t>carrier</t>
  </si>
  <si>
    <t>carry（携带）+ er（表示执行者）→ 携带某物的人或物→携带者；载体</t>
  </si>
  <si>
    <t>携带者；载体；运输工具</t>
  </si>
  <si>
    <t>/ˈkæriə(r)/</t>
  </si>
  <si>
    <t>A pigeon can be a carrier of messages.</t>
  </si>
  <si>
    <t>鸽子可以是信息的载体。</t>
  </si>
  <si>
    <t>鸽子作为 carrier（载体），能 carry（携带）消息，er 表示做这件事的主体，记起来超简单。</t>
  </si>
  <si>
    <t>carry加er，携带者carrier</t>
  </si>
  <si>
    <t>carrot</t>
  </si>
  <si>
    <t>胡萝卜</t>
  </si>
  <si>
    <t>/ˈkærət/</t>
  </si>
  <si>
    <t>She eats a carrot every day to keep healthy.</t>
  </si>
  <si>
    <t>她每天吃一根胡萝卜保持健康。</t>
  </si>
  <si>
    <t>看到 carrot（胡萝卜），谐音像“开若特”，想象切开它，味道特别甜，轻松记住这个单词。</t>
  </si>
  <si>
    <t>胡萝卜carrot，好吃又好记</t>
  </si>
  <si>
    <t>搬运；携带</t>
  </si>
  <si>
    <t>/ˈkæri/</t>
  </si>
  <si>
    <t>Please carry this bag to the room for me.</t>
  </si>
  <si>
    <t>请帮我把这个袋子搬到房间里。</t>
  </si>
  <si>
    <t>我 carry（搬运）袋子时，虽然有点重，但还是坚持完成了任务。</t>
  </si>
  <si>
    <t>搬东西carry，简单易记忆</t>
  </si>
  <si>
    <t>cartoon</t>
  </si>
  <si>
    <t>cart</t>
  </si>
  <si>
    <t>cart（厚纸）+ oon（表小）→ 画在厚纸上的小画→卡通；漫画</t>
  </si>
  <si>
    <t>卡通；漫画</t>
  </si>
  <si>
    <t>/kɑːˈtuːn/</t>
  </si>
  <si>
    <t>Children enjoy watching cartoon shows on weekends.</t>
  </si>
  <si>
    <t>孩子们周末喜欢看卡通节目。</t>
  </si>
  <si>
    <t>卡通 cartoon 是画在 cart（厚纸）上的 oon（小）画，小朋友们都超爱它。</t>
  </si>
  <si>
    <t>厚纸小画cartoon，小朋友们都喜欢</t>
  </si>
  <si>
    <t>carve</t>
  </si>
  <si>
    <t>雕刻；切割</t>
  </si>
  <si>
    <t>/kɑːv/</t>
  </si>
  <si>
    <t>He carved a wooden toy for his son.</t>
  </si>
  <si>
    <t>他给他儿子雕刻了一个木制玩具。</t>
  </si>
  <si>
    <t>小明在木头上carve（雕刻）玩具，每一刀都很用心，很快就做出了一个小飞机。</t>
  </si>
  <si>
    <t>木头切割carve</t>
  </si>
  <si>
    <t>case</t>
  </si>
  <si>
    <t>情况；案例；盒子</t>
  </si>
  <si>
    <t>/keɪs/</t>
  </si>
  <si>
    <t>This is a special case that needs careful handling.</t>
  </si>
  <si>
    <t>这是一个需要谨慎处理的特殊情况。</t>
  </si>
  <si>
    <t>老师说这个case（案例）很典型，让我们认真分析其中的细节。</t>
  </si>
  <si>
    <t>特殊情况case</t>
  </si>
  <si>
    <t>cash</t>
  </si>
  <si>
    <t>现金</t>
  </si>
  <si>
    <t>/kæʃ/</t>
  </si>
  <si>
    <t>Can you pay in cash or by credit card?</t>
  </si>
  <si>
    <t>你可以用现金支付还是信用卡支付？</t>
  </si>
  <si>
    <t>妈妈去超市买东西，忘了带cash（现金），只好用手机扫码付款。</t>
  </si>
  <si>
    <t>随身现金cash</t>
  </si>
  <si>
    <t>cassette</t>
  </si>
  <si>
    <t>磁带；卡式磁带</t>
  </si>
  <si>
    <t>/kəˈset/</t>
  </si>
  <si>
    <t>My dad has a collection of old music cassettes.</t>
  </si>
  <si>
    <t>我爸爸收藏了很多旧音乐磁带。</t>
  </si>
  <si>
    <t>爷爷拿出一盘cassette（磁带），放进录音机里，传出了经典的老歌。</t>
  </si>
  <si>
    <t>卡式磁带cassette</t>
  </si>
  <si>
    <t>castle</t>
  </si>
  <si>
    <t>城堡</t>
  </si>
  <si>
    <t>/ˈkɑːsl/</t>
  </si>
  <si>
    <t>The prince lived in a beautiful castle.</t>
  </si>
  <si>
    <t>王子住在一座美丽的城堡里。</t>
  </si>
  <si>
    <t>童话里的castle（城堡）有尖尖的塔顶，里面住着公主和骑士，让人充满幻想。</t>
  </si>
  <si>
    <t>童话尖塔castle，城堡模样记牢</t>
  </si>
  <si>
    <t>casual</t>
  </si>
  <si>
    <t>cas</t>
  </si>
  <si>
    <t>cas(偶然) + ual(形容词后缀) → 偶然的；随意的</t>
  </si>
  <si>
    <t>随意的；非正式的</t>
  </si>
  <si>
    <t>/ˈkæʒuəl/</t>
  </si>
  <si>
    <t>She wore casual clothes to the party.</t>
  </si>
  <si>
    <t>她穿了随意的衣服去派对。</t>
  </si>
  <si>
    <t>周末出门不想拘谨，穿casual（随意的）衣服，cas（偶然）的松弛感让人舒服。</t>
  </si>
  <si>
    <t>偶然后缀加ual，随意casual记心间</t>
  </si>
  <si>
    <t>cat</t>
  </si>
  <si>
    <t>猫</t>
  </si>
  <si>
    <t>/kæt/</t>
  </si>
  <si>
    <t>I have a cute cat at home.</t>
  </si>
  <si>
    <t>我家里有一只可爱的猫。</t>
  </si>
  <si>
    <t>家里的cat（猫）总爱蹭腿，追着毛线球跑，调皮又可爱。</t>
  </si>
  <si>
    <t>小猫小猫cat cat cat</t>
  </si>
  <si>
    <t>catalogue</t>
  </si>
  <si>
    <t>cata-</t>
  </si>
  <si>
    <t>cata(向下) + log(记录) + ue → 向下逐一记录物品 → 目录</t>
  </si>
  <si>
    <t>目录</t>
  </si>
  <si>
    <t>/ˈkætəlɒɡ/</t>
  </si>
  <si>
    <t>Can you give me a catalogue of the books?</t>
  </si>
  <si>
    <t>你能给我一份这些书的目录吗？</t>
  </si>
  <si>
    <t>图书馆找书看catalogue（目录），cata（向下）log（记录）每本书位置，快速定位超方便。</t>
  </si>
  <si>
    <t>向下记录catalogue，目录查找真高效</t>
  </si>
  <si>
    <t>catastrophe</t>
  </si>
  <si>
    <t>stroph</t>
  </si>
  <si>
    <t>cata(向下) + stroph(转) + e → 形势向下转变 → 大灾难</t>
  </si>
  <si>
    <t>大灾难；大祸</t>
  </si>
  <si>
    <t>/kəˈtæstrəfi/</t>
  </si>
  <si>
    <t>The flood was a catastrophe for the village.</t>
  </si>
  <si>
    <t>洪水对这个村庄来说是一场大灾难。</t>
  </si>
  <si>
    <t>洪水这样的catastrophe（大灾难），像形势cata（向下）stroph（转）了，让村庄满目疮痍。</t>
  </si>
  <si>
    <t>形势下转catastrophe，大灾难要记牢</t>
  </si>
  <si>
    <t>catch</t>
  </si>
  <si>
    <t>抓住；接住；赶上</t>
  </si>
  <si>
    <t>/kætʃ/</t>
  </si>
  <si>
    <t>I caught a bird with my hands yesterday.</t>
  </si>
  <si>
    <t>我昨天用手抓住了一只鸟。</t>
  </si>
  <si>
    <t>我昨天catch（抓住）了一只鸟，它在我手里扑腾着翅膀。</t>
  </si>
  <si>
    <t>伸手catch，抓住它</t>
  </si>
  <si>
    <t>category</t>
  </si>
  <si>
    <t>gor</t>
  </si>
  <si>
    <t>cata（分类）+ gor（类别）+ y（名词后缀）→ 不同的类别</t>
  </si>
  <si>
    <t>类别；种类</t>
  </si>
  <si>
    <t>/ˈkætəɡəri/</t>
  </si>
  <si>
    <t>This movie falls into the comedy category.</t>
  </si>
  <si>
    <t>这部电影属于喜剧类别。</t>
  </si>
  <si>
    <t>这部电影是comedy category（喜剧类别），cata（分）gor（类）y（后缀），一看就知道是搞笑片。</t>
  </si>
  <si>
    <t>cata加gor加y，类别category</t>
  </si>
  <si>
    <t>cater</t>
  </si>
  <si>
    <t>迎合；满足（需求）</t>
  </si>
  <si>
    <t>/ˈkeɪtə(r)/</t>
  </si>
  <si>
    <t>The party catered to all ages.</t>
  </si>
  <si>
    <t>这个派对迎合了各个年龄段的人。</t>
  </si>
  <si>
    <t>派对cater（迎合）所有人，老人小孩都玩得开心。</t>
  </si>
  <si>
    <t>迎合需求cater，发音keɪtə记</t>
  </si>
  <si>
    <t>Catholic</t>
  </si>
  <si>
    <t>天主教徒</t>
  </si>
  <si>
    <t>/ˈkæθlɪk/</t>
  </si>
  <si>
    <t>He converted to Catholicism last year.</t>
  </si>
  <si>
    <t>他去年皈依了天主教。</t>
  </si>
  <si>
    <t>他现在是Catholic（天主教徒），每天都会读圣经。</t>
  </si>
  <si>
    <t>Catholic天主教，信仰心中记</t>
  </si>
  <si>
    <t>天主教的</t>
  </si>
  <si>
    <t>They attended a Catholic wedding.</t>
  </si>
  <si>
    <t>他们参加了一场天主教婚礼。</t>
  </si>
  <si>
    <t>这场Catholic（天主教的）婚礼很隆重，大家都穿着正装。</t>
  </si>
  <si>
    <t>天主教的Catholic，婚礼教堂办</t>
  </si>
  <si>
    <t>cattle</t>
  </si>
  <si>
    <t>牛；家畜</t>
  </si>
  <si>
    <t>/ˈkætl/</t>
  </si>
  <si>
    <t>There are many cattle on the farm.</t>
  </si>
  <si>
    <t>农场里有很多牛。</t>
  </si>
  <si>
    <t>农场里的cattle（牛）在吃青草，尾巴甩来甩去。</t>
  </si>
  <si>
    <t>cattle是牛群，复数不用变</t>
  </si>
  <si>
    <t>导致；引起</t>
  </si>
  <si>
    <t>/kɔːz/</t>
  </si>
  <si>
    <t>Smoking can cause lung cancer.</t>
  </si>
  <si>
    <t>吸烟会导致肺癌。</t>
  </si>
  <si>
    <t>吸烟 cause（导致）肺癌，这是大家都该牢记的健康常识。</t>
  </si>
  <si>
    <t>导致引起是cause</t>
  </si>
  <si>
    <t>原因；起因</t>
  </si>
  <si>
    <t>The main cause of the fire is unknown.</t>
  </si>
  <si>
    <t>火灾的主要原因不明。</t>
  </si>
  <si>
    <t>火灾的 cause（原因）还没找到，大家要注意用火安全。</t>
  </si>
  <si>
    <t>事情起因是cause</t>
  </si>
  <si>
    <t>caution</t>
  </si>
  <si>
    <t>caut</t>
  </si>
  <si>
    <t>caut(小心)+-ion(名词后缀)→表示小心的状态→小心；谨慎</t>
  </si>
  <si>
    <t>小心；谨慎</t>
  </si>
  <si>
    <t>/ˈkɔːʃn/</t>
  </si>
  <si>
    <t>You should drive with caution in rainy days.</t>
  </si>
  <si>
    <t>雨天开车要小心。</t>
  </si>
  <si>
    <t>雨天开车要 caution（小心），caut（小心）加-ion后缀就是它啦。</t>
  </si>
  <si>
    <t>小心谨慎是caution</t>
  </si>
  <si>
    <t>caut(小心)+-ion(名词后缀转动词)→提醒他人小心→警告；提醒</t>
  </si>
  <si>
    <t>警告；提醒</t>
  </si>
  <si>
    <t>The police cautioned him not to drive too fast.</t>
  </si>
  <si>
    <t>警察警告他不要开太快。</t>
  </si>
  <si>
    <t>警察 caution（警告）他慢开车，caut（小心）的提醒很重要。</t>
  </si>
  <si>
    <t>提醒小心是caution</t>
  </si>
  <si>
    <t>cautious</t>
  </si>
  <si>
    <t>caut(小心)+-ious(形容词后缀)→表示小心的→小心的；谨慎的</t>
  </si>
  <si>
    <t>小心的；谨慎的</t>
  </si>
  <si>
    <t>/ˈkɔːʃəs/</t>
  </si>
  <si>
    <t>She is cautious when crossing the street.</t>
  </si>
  <si>
    <t>她过马路时很小心。</t>
  </si>
  <si>
    <t>过马路时她 cautious（小心的），caut（小心）加ious变形容词。</t>
  </si>
  <si>
    <t>小心谨慎cautious</t>
  </si>
  <si>
    <t>cave</t>
  </si>
  <si>
    <t>洞穴；山洞</t>
  </si>
  <si>
    <t>/keɪv/</t>
  </si>
  <si>
    <t>They found a bear in the cave.</t>
  </si>
  <si>
    <t>他们在洞穴里发现了一只熊。</t>
  </si>
  <si>
    <t>他们在 cave（洞穴）探险，突然看到熊赶紧跑开。</t>
  </si>
  <si>
    <t>山洞洞穴是cave</t>
  </si>
  <si>
    <t>塌陷；洞穴探险</t>
  </si>
  <si>
    <t>The roof of the old house caved in.</t>
  </si>
  <si>
    <t>老房子的屋顶塌陷了。</t>
  </si>
  <si>
    <t>老房子的屋顶 cave（塌陷）了，大家要远离危险建筑。</t>
  </si>
  <si>
    <t>屋顶塌陷用cave</t>
  </si>
  <si>
    <t>CD</t>
  </si>
  <si>
    <t>光盘；激光唱片</t>
  </si>
  <si>
    <t>/ˌsiː ˈdiː/</t>
  </si>
  <si>
    <t>I have a CD of my favorite singer.</t>
  </si>
  <si>
    <t>我有一张我最喜欢歌手的光盘。</t>
  </si>
  <si>
    <t>我喜欢听 CD（光盘），里面的歌曲超好听。</t>
  </si>
  <si>
    <t>光盘就是CD</t>
  </si>
  <si>
    <t>ceiling</t>
  </si>
  <si>
    <t>ceil</t>
  </si>
  <si>
    <t>ceil(覆盖) + -ing(名词后缀) → 覆盖房间顶部的结构 → 天花板</t>
  </si>
  <si>
    <t>天花板</t>
  </si>
  <si>
    <t>/ˈsiːlɪŋ/</t>
  </si>
  <si>
    <t>The lamp is fixed to the ceiling.</t>
  </si>
  <si>
    <t>灯固定在天花板上。</t>
  </si>
  <si>
    <t>灯固定在ceiling（天花板）上，ceil（覆盖）住顶部，-ing是名词后缀，轻松记住这个词。</t>
  </si>
  <si>
    <t>覆盖顶部ceiling</t>
  </si>
  <si>
    <t>celebrate</t>
  </si>
  <si>
    <t>celebr</t>
  </si>
  <si>
    <t>celebr(荣誉) + -ate(动词后缀) → 为荣誉开展活动 → 庆祝</t>
  </si>
  <si>
    <t>庆祝</t>
  </si>
  <si>
    <t>/ˈselɪbreɪt/</t>
  </si>
  <si>
    <t>We celebrate Christmas every year.</t>
  </si>
  <si>
    <t>我们每年庆祝圣诞节。</t>
  </si>
  <si>
    <t>每年我们celebrate（庆祝）圣诞节，celebr是荣誉，-ate是动词后缀，自然嵌入场景记牢。</t>
  </si>
  <si>
    <t>荣誉加ate是celebrate</t>
  </si>
  <si>
    <t>celebration</t>
  </si>
  <si>
    <t>celebr(荣誉) + -ation(名词后缀) → 荣誉相关的活动 → 庆祝活动</t>
  </si>
  <si>
    <t>庆祝活动</t>
  </si>
  <si>
    <t>/ˌselɪˈbreɪʃn/</t>
  </si>
  <si>
    <t>They held a celebration for their victory.</t>
  </si>
  <si>
    <t>他们为胜利举行了庆祝活动。</t>
  </si>
  <si>
    <t>胜利的celebration（庆祝活动）上，celebr（荣誉）时刻被铭记，-ation是名词后缀，好记。</t>
  </si>
  <si>
    <t>庆祝活动celebration</t>
  </si>
  <si>
    <t>cell</t>
  </si>
  <si>
    <t>细胞；牢房；电池</t>
  </si>
  <si>
    <t>/sel/</t>
  </si>
  <si>
    <t>The prisoner was locked in a cell.</t>
  </si>
  <si>
    <t>囚犯被锁在牢房里。</t>
  </si>
  <si>
    <t>牢房里的cell（牢房），生物课的cell（细胞），电池的cell，三个意思同形发音易记。</t>
  </si>
  <si>
    <t>细胞牢房电池cell</t>
  </si>
  <si>
    <t>cent(百) → 货币单位百分之一元 → 分；表示数量百 → 百</t>
  </si>
  <si>
    <t>分（货币）；百</t>
  </si>
  <si>
    <t>/sent/</t>
  </si>
  <si>
    <t>I have 100 cents in my pocket.</t>
  </si>
  <si>
    <t>我口袋里有100分（美分）。</t>
  </si>
  <si>
    <t>口袋里100 cents（分），cent就是百，百分之一元就是分，联想轻松记。</t>
  </si>
  <si>
    <t>百分之一是cent</t>
  </si>
  <si>
    <t>centigrade</t>
  </si>
  <si>
    <t>centi-</t>
  </si>
  <si>
    <t>grade</t>
  </si>
  <si>
    <t>centi(百分之一)+grade(度)→表示百分之一度的温度单位→摄氏度的</t>
  </si>
  <si>
    <t>摄氏度的</t>
  </si>
  <si>
    <t>/ˈsentɪɡreɪd/</t>
  </si>
  <si>
    <t>The temperature outside is 30 centigrade today.</t>
  </si>
  <si>
    <t>今天外面的温度是30摄氏度。</t>
  </si>
  <si>
    <t>今天出门感觉热，一看温度30 centigrade（摄氏度），centi（百分之一）grade（度）的单位，让我想起夏天的炎热。</t>
  </si>
  <si>
    <t>百分一度centigrade</t>
  </si>
  <si>
    <t>centimeter</t>
  </si>
  <si>
    <t>meter</t>
  </si>
  <si>
    <t>centi(百分之一)+meter(米)→百分之一米的长度单位→厘米</t>
  </si>
  <si>
    <t>厘米</t>
  </si>
  <si>
    <t>/ˈsentɪmiːtə(r)/</t>
  </si>
  <si>
    <t>My pencil is 18 centimeters long.</t>
  </si>
  <si>
    <t>我的铅笔长18厘米。</t>
  </si>
  <si>
    <t>新买的铅笔长18 centimeter（厘米），centi（百分之一）meter（米）的长度，刚好适合我写作业。</t>
  </si>
  <si>
    <t>百分一米centimeter</t>
  </si>
  <si>
    <t>central</t>
  </si>
  <si>
    <t>centr</t>
  </si>
  <si>
    <t>centr(中心)+al(形容词后缀)→与中心相关的→中心的；中央的</t>
  </si>
  <si>
    <t>中心的；中央的</t>
  </si>
  <si>
    <t>/ˈsentrəl/</t>
  </si>
  <si>
    <t>The central station is the busiest place in the city.</t>
  </si>
  <si>
    <t>中央车站是这座城市最繁忙的地方。</t>
  </si>
  <si>
    <t>去central（中央的）车站坐车，centr（中心）的位置很容易找到，al（的）标识牌清晰可见。</t>
  </si>
  <si>
    <t>中心加al是central</t>
  </si>
  <si>
    <t>centre</t>
  </si>
  <si>
    <t>中心；中央</t>
  </si>
  <si>
    <t>/ˈsentə(r)/</t>
  </si>
  <si>
    <t>We gathered at the centre of the square.</t>
  </si>
  <si>
    <t>我们在广场中心集合。</t>
  </si>
  <si>
    <t>周末和朋友在square的centre（中心）集合，centr（中心）的位置很显眼，大家很快就碰面了。</t>
  </si>
  <si>
    <t>中心地点是centre</t>
  </si>
  <si>
    <t>century</t>
  </si>
  <si>
    <t>cent-</t>
  </si>
  <si>
    <t>cent(百)+ury(名词后缀)→表示一百年的时间→世纪；百年</t>
  </si>
  <si>
    <t>世纪；百年</t>
  </si>
  <si>
    <t>/ˈsentʃəri/</t>
  </si>
  <si>
    <t>The 20th century saw many great inventions.</t>
  </si>
  <si>
    <t>20世纪出现了许多伟大的发明。</t>
  </si>
  <si>
    <t>20th century（世纪）是cent（百）ury（年）的总和，那段时间诞生了很多改变世界的发明。</t>
  </si>
  <si>
    <t>百年时光century</t>
  </si>
  <si>
    <t>ceremony</t>
  </si>
  <si>
    <t>仪式；典礼</t>
  </si>
  <si>
    <t>/ˈserəməni/</t>
  </si>
  <si>
    <t>We attended the opening ceremony yesterday.</t>
  </si>
  <si>
    <t>我们昨天参加了开幕式。</t>
  </si>
  <si>
    <t>昨天我们参加 opening ceremony（开幕式），大家都穿着正装，这个 ceremony 很庄重。</t>
  </si>
  <si>
    <t>庄重典礼 ceremony</t>
  </si>
  <si>
    <t>certain</t>
  </si>
  <si>
    <t>确定的；肯定的</t>
  </si>
  <si>
    <t>/ˈsɜːtn/</t>
  </si>
  <si>
    <t>I am certain that he will come.</t>
  </si>
  <si>
    <t>我确定他会来。</t>
  </si>
  <si>
    <t>我 certain（肯定）他会按时到，因为他总是很守信用，这个 certain 的感觉很安心。</t>
  </si>
  <si>
    <t>肯定无疑 certain</t>
  </si>
  <si>
    <t>certificate</t>
  </si>
  <si>
    <t>cert-</t>
  </si>
  <si>
    <t>cert（确定）+ fic（做）+ ate → 做出确定资格的文件 → 证书</t>
  </si>
  <si>
    <t>证书；证明</t>
  </si>
  <si>
    <t>/səˈtɪfɪkət/</t>
  </si>
  <si>
    <t>She received a certificate for her hard work.</t>
  </si>
  <si>
    <t>她因努力工作获得了一张证书。</t>
  </si>
  <si>
    <t>她拿到 certificate（证书），是 cert（确定）她 fic（做）得好，这个 ate 后缀让它成了证明文件。</t>
  </si>
  <si>
    <t>确定做证 certificate</t>
  </si>
  <si>
    <t>chain</t>
  </si>
  <si>
    <t>链条；链子</t>
  </si>
  <si>
    <t>/tʃeɪn/</t>
  </si>
  <si>
    <t>The bike was locked with a chain.</t>
  </si>
  <si>
    <t>自行车用链条锁着。</t>
  </si>
  <si>
    <t>看到自行车上的 chain（链条），它链接了两个轮子，这个 chain 很牢固。</t>
  </si>
  <si>
    <t>金属链条 chain</t>
  </si>
  <si>
    <t>chair</t>
  </si>
  <si>
    <t>椅子；主席</t>
  </si>
  <si>
    <t>/tʃeə(r)/</t>
  </si>
  <si>
    <t>Please take a seat on the chair.</t>
  </si>
  <si>
    <t>请坐在椅子上。</t>
  </si>
  <si>
    <t>我搬来 chair（椅子）给客人坐，这个 chair 很柔软，坐起来很舒服。</t>
  </si>
  <si>
    <t>坐下椅子 chair</t>
  </si>
  <si>
    <t>chairman</t>
  </si>
  <si>
    <t>chair, man</t>
  </si>
  <si>
    <t>chair(椅子，职位)+man(男人)→坐在职位上的男性领导者→主席</t>
  </si>
  <si>
    <t>主席</t>
  </si>
  <si>
    <t>/ˈtʃeəmən/</t>
  </si>
  <si>
    <t>He is the chairman of the student union.</t>
  </si>
  <si>
    <t>他是学生会主席。</t>
  </si>
  <si>
    <t>学生会的chairman（主席）坐在chair上，作为man很有责任心，大家都信任他。</t>
  </si>
  <si>
    <t>chair加man是主席</t>
  </si>
  <si>
    <t>chairwoman</t>
  </si>
  <si>
    <t>chair, woman</t>
  </si>
  <si>
    <t>chair(椅子，职位)+woman(女人)→坐在职位上的女性领导者→女主席</t>
  </si>
  <si>
    <t>女主席</t>
  </si>
  <si>
    <t>/ˈtʃeəwʊmən/</t>
  </si>
  <si>
    <t>She was elected chairwoman of the club.</t>
  </si>
  <si>
    <t>她被选为俱乐部的女主席。</t>
  </si>
  <si>
    <t>俱乐部的chairwoman（女主席）坐在chair上，作为woman很有亲和力，大家都喜欢她。</t>
  </si>
  <si>
    <t>chair加woman女主席</t>
  </si>
  <si>
    <t>chalk</t>
  </si>
  <si>
    <t>粉笔</t>
  </si>
  <si>
    <t>/tʃɔːk/</t>
  </si>
  <si>
    <t>The teacher drew a circle with chalk.</t>
  </si>
  <si>
    <t>老师用粉笔画了一个圆。</t>
  </si>
  <si>
    <t>老师用chalk（粉笔）画圆，chalk发音像“ chalk”，联想擦黑板的工具。</t>
  </si>
  <si>
    <t>粉笔就是chalk</t>
  </si>
  <si>
    <t>challenge</t>
  </si>
  <si>
    <t>挑战</t>
  </si>
  <si>
    <t>/ˈtʃælɪndʒ/</t>
  </si>
  <si>
    <t>It's a big challenge to learn English well.</t>
  </si>
  <si>
    <t>学好英语是个大挑战。</t>
  </si>
  <si>
    <t>学好英语是challenge（挑战），每天坚持就能克服它。</t>
  </si>
  <si>
    <t>挑战就是challenge</t>
  </si>
  <si>
    <t>challenging</t>
  </si>
  <si>
    <t>challenge（挑战）+-ing（形容词后缀）→具有挑战性的→有挑战性的</t>
  </si>
  <si>
    <t>有挑战性的</t>
  </si>
  <si>
    <t>/ˈtʃælɪndʒɪŋ/</t>
  </si>
  <si>
    <t>This game is challenging but fun.</t>
  </si>
  <si>
    <t>这个游戏有挑战性但很有趣。</t>
  </si>
  <si>
    <t>game很challenging（有挑战性），来自challenge加ing，玩着刺激。</t>
  </si>
  <si>
    <t>挑战加ing是challenging</t>
  </si>
  <si>
    <t>champion</t>
  </si>
  <si>
    <t>冠军</t>
  </si>
  <si>
    <t>/ˈtʃæmpiən/</t>
  </si>
  <si>
    <t>He won the champion in the basketball game.</t>
  </si>
  <si>
    <t>他在篮球比赛中赢得了冠军。</t>
  </si>
  <si>
    <t>他在篮球比赛中成为champion（冠军），全场观众为他欢呼。</t>
  </si>
  <si>
    <t>赛场赢家champion</t>
  </si>
  <si>
    <t>拥护；支持</t>
  </si>
  <si>
    <t>She champions equal rights for all people.</t>
  </si>
  <si>
    <t>她拥护所有人的平等权利。</t>
  </si>
  <si>
    <t>她champion（拥护）平等权利，积极参与公益活动。</t>
  </si>
  <si>
    <t>拥护主张champion</t>
  </si>
  <si>
    <t>chance</t>
  </si>
  <si>
    <t>机会；可能性</t>
  </si>
  <si>
    <t>/tʃæns/</t>
  </si>
  <si>
    <t>I have a chance to study abroad.</t>
  </si>
  <si>
    <t>我有一个出国留学的机会。</t>
  </si>
  <si>
    <t>我得到了study abroad的chance（机会），一定要好好珍惜。</t>
  </si>
  <si>
    <t>偶然机会是chance</t>
  </si>
  <si>
    <t>碰巧；偶然发生</t>
  </si>
  <si>
    <t>I chanced to meet my teacher in the park.</t>
  </si>
  <si>
    <t>我碰巧在公园遇见了我的老师。</t>
  </si>
  <si>
    <t>我在公园chance（碰巧）遇到老师，聊了很久。</t>
  </si>
  <si>
    <t>碰巧遇见用chance</t>
  </si>
  <si>
    <t>change</t>
  </si>
  <si>
    <t>改变；变化</t>
  </si>
  <si>
    <t>/tʃeɪndʒ/</t>
  </si>
  <si>
    <t>She changed her clothes before going out.</t>
  </si>
  <si>
    <t>她出门前换了衣服。</t>
  </si>
  <si>
    <t>她出门前change（换）了衣服，看起来更漂亮了。</t>
  </si>
  <si>
    <t>变来变去是change</t>
  </si>
  <si>
    <t>变化；零钱</t>
  </si>
  <si>
    <t>There is a big change in his life.</t>
  </si>
  <si>
    <t>他的生活发生了很大的变化。</t>
  </si>
  <si>
    <t>他的生活有了big change（变化），变得更充实了。</t>
  </si>
  <si>
    <t>变化零钱都change</t>
  </si>
  <si>
    <t>changeable</t>
  </si>
  <si>
    <t>change(变化) + able(可...的) → 可变化的→易变的</t>
  </si>
  <si>
    <t>易变的；可变的</t>
  </si>
  <si>
    <t>/ˈtʃeɪndʒəbl/</t>
  </si>
  <si>
    <t>The weather in spring is very changeable.</t>
  </si>
  <si>
    <t>春天的天气非常多变。</t>
  </si>
  <si>
    <t>春天天气changeable（易变），一会儿晴一会儿雨，出门要带伞。</t>
  </si>
  <si>
    <t>易变就用changeable</t>
  </si>
  <si>
    <t>channel</t>
  </si>
  <si>
    <t>频道；渠道</t>
  </si>
  <si>
    <t>/ˈtʃænl/</t>
  </si>
  <si>
    <t>I often watch the news channel.</t>
  </si>
  <si>
    <t>我经常看新闻频道。</t>
  </si>
  <si>
    <t>我每天看news channel（新闻频道），了解国内外大事。</t>
  </si>
  <si>
    <t>频道渠道是channel</t>
  </si>
  <si>
    <t>引导；输送</t>
  </si>
  <si>
    <t>The water is channeled to the farmland.</t>
  </si>
  <si>
    <t>水被引导到农田。</t>
  </si>
  <si>
    <t>河水被channel（引导）到农田，灌溉庄稼。</t>
  </si>
  <si>
    <t>引导输送用channel</t>
  </si>
  <si>
    <t>chant</t>
  </si>
  <si>
    <t>吟唱；背诵</t>
  </si>
  <si>
    <t>/tʃænt/</t>
  </si>
  <si>
    <t>The children chanted a song in the classroom.</t>
  </si>
  <si>
    <t>孩子们在教室里吟唱一首歌。</t>
  </si>
  <si>
    <t>孩子们在教室chant（吟唱）歌曲，重复的旋律让大家都记住了歌词。</t>
  </si>
  <si>
    <t>反复吟唱chant chant</t>
  </si>
  <si>
    <t>圣歌；重复的话语</t>
  </si>
  <si>
    <t>The monks sang a chant in the temple.</t>
  </si>
  <si>
    <t>僧侣们在寺庙里唱圣歌。</t>
  </si>
  <si>
    <t>寺庙里僧侣唱的chant（圣歌），悠扬的调子让人静心。</t>
  </si>
  <si>
    <t>寺庙圣歌是chant</t>
  </si>
  <si>
    <t>chaos</t>
  </si>
  <si>
    <t>混乱；无秩序</t>
  </si>
  <si>
    <t>/ˈkeɪɑːs/</t>
  </si>
  <si>
    <t>The room was in chaos after the party.</t>
  </si>
  <si>
    <t>派对后房间一片混乱。</t>
  </si>
  <si>
    <t>派对结束后房间chaos（混乱），东西扔得到处都是，像刚经历一场‘吵死’（谐音chaos）的风暴。</t>
  </si>
  <si>
    <t>混乱无序chaos</t>
  </si>
  <si>
    <t>character</t>
  </si>
  <si>
    <t>性格；角色；汉字</t>
  </si>
  <si>
    <t>/ˈkærəktə(r)/</t>
  </si>
  <si>
    <t>She has a kind character.</t>
  </si>
  <si>
    <t>她性格善良。</t>
  </si>
  <si>
    <t>她的character（性格）很kind，在剧中还扮演了一个可爱的character（角色）。</t>
  </si>
  <si>
    <t>性格角色汉字character</t>
  </si>
  <si>
    <t>characteristic</t>
  </si>
  <si>
    <t>character（特征） + -istic（形容词后缀） → 具有特征的 → 特有的；典型的</t>
  </si>
  <si>
    <t>特有的；典型的</t>
  </si>
  <si>
    <t>/ˌkærəktəˈrɪstɪk/</t>
  </si>
  <si>
    <t>The characteristic smell of coffee filled the room.</t>
  </si>
  <si>
    <t>咖啡特有的气味充满了房间。</t>
  </si>
  <si>
    <t>咖啡的characteristic（特有）气味很浓，character加istic就是它的形容词形式哦。</t>
  </si>
  <si>
    <t>character加istic，特有特征记心里</t>
  </si>
  <si>
    <t>character（特征） + -istic（名词后缀） → 表示特征 → 特点</t>
  </si>
  <si>
    <t>特征；特点</t>
  </si>
  <si>
    <t>One characteristic of cats is their love of sleep.</t>
  </si>
  <si>
    <t>猫的一个特征是爱睡觉。</t>
  </si>
  <si>
    <t>猫的characteristic（特征）是爱睡觉，这个特点从character加istic来的。</t>
  </si>
  <si>
    <t>特征特点characteristic</t>
  </si>
  <si>
    <t>charge</t>
  </si>
  <si>
    <t>收费；充电；指控</t>
  </si>
  <si>
    <t>/tʃɑːrdʒ/</t>
  </si>
  <si>
    <t>The hotel charges 100 yuan per night.</t>
  </si>
  <si>
    <t>这家酒店每晚收费100元。</t>
  </si>
  <si>
    <t>酒店charge（收费）100元，我顺便给手机charge（充电），一举两得。</t>
  </si>
  <si>
    <t>收费充电charge</t>
  </si>
  <si>
    <t>费用；电荷；指控</t>
  </si>
  <si>
    <t>The charge for the meal is 50 dollars.</t>
  </si>
  <si>
    <t>这顿饭的费用是50美元。</t>
  </si>
  <si>
    <t>这顿饭的charge（费用）不高，付款后我想起charge还有电荷的意思。</t>
  </si>
  <si>
    <t>费用电荷charge</t>
  </si>
  <si>
    <t>chart</t>
  </si>
  <si>
    <t>图表；曲线图</t>
  </si>
  <si>
    <t>/tʃɑːt/</t>
  </si>
  <si>
    <t>The chart shows monthly rainfall data.</t>
  </si>
  <si>
    <t>这张图表显示了月度降雨量数据。</t>
  </si>
  <si>
    <t>数学课上，老师用chart（图表）展示数据，让我们快速理解变化趋势。</t>
  </si>
  <si>
    <t>图表曲线chart，数据清晰直观</t>
  </si>
  <si>
    <t>绘制图表</t>
  </si>
  <si>
    <t>She charted the growth of her pet plant.</t>
  </si>
  <si>
    <t>她绘制了宠物植物的生长图表。</t>
  </si>
  <si>
    <t>为了观察植物生长，我每天chart（绘制）高度变化，记录有趣的过程。</t>
  </si>
  <si>
    <t>绘制图表chart，生长变化看得见</t>
  </si>
  <si>
    <t>chat</t>
  </si>
  <si>
    <t>聊天；闲谈</t>
  </si>
  <si>
    <t>/tʃæt/</t>
  </si>
  <si>
    <t>We chat about movies every weekend.</t>
  </si>
  <si>
    <t>我们每个周末都聊电影。</t>
  </si>
  <si>
    <t>周末和朋友chat（聊天），分享喜欢的电影情节，非常开心。</t>
  </si>
  <si>
    <t>聊天闲谈chat，轻松又惬意</t>
  </si>
  <si>
    <t>We had a warm chat over coffee.</t>
  </si>
  <si>
    <t>我们边喝咖啡边愉快聊天。</t>
  </si>
  <si>
    <t>咖啡馆里的chat（聊天），让我和朋友的关系更亲密。</t>
  </si>
  <si>
    <t>咖啡相伴chat，友谊升温快</t>
  </si>
  <si>
    <t>cheap</t>
  </si>
  <si>
    <t>便宜的；廉价的</t>
  </si>
  <si>
    <t>/tʃiːp/</t>
  </si>
  <si>
    <t>This supermarket sells cheap vegetables.</t>
  </si>
  <si>
    <t>这家超市卖便宜的蔬菜。</t>
  </si>
  <si>
    <t>妈妈喜欢买cheap（便宜）的蔬菜，既新鲜又省钱。</t>
  </si>
  <si>
    <t>价格低廉cheap，性价比超高</t>
  </si>
  <si>
    <t>cheat</t>
  </si>
  <si>
    <t>欺骗；作弊</t>
  </si>
  <si>
    <t>/tʃiːt/</t>
  </si>
  <si>
    <t>Cheating in exams is not allowed.</t>
  </si>
  <si>
    <t>考试作弊是不被允许的。</t>
  </si>
  <si>
    <t>考试时不要cheat（作弊），要靠真实能力赢得成绩。</t>
  </si>
  <si>
    <t>欺骗作弊cheat，行为不可取</t>
  </si>
  <si>
    <t>骗子；欺骗行为</t>
  </si>
  <si>
    <t>He was caught as a cheat in the game.</t>
  </si>
  <si>
    <t>他在游戏中被发现是骗子。</t>
  </si>
  <si>
    <t>那个cheat（骗子）用虚假承诺骗钱，最终被警察抓住。</t>
  </si>
  <si>
    <t>骗子行为cheat，大家要警惕</t>
  </si>
  <si>
    <t>check</t>
  </si>
  <si>
    <t>检查；核对</t>
  </si>
  <si>
    <t>/tʃek/</t>
  </si>
  <si>
    <t>Please check your bag before leaving.</t>
  </si>
  <si>
    <t>离开前请检查你的包。</t>
  </si>
  <si>
    <t>出门前，我会check（检查）包里的钥匙和手机，避免遗漏。</t>
  </si>
  <si>
    <t>检查核对check，细节不马虎</t>
  </si>
  <si>
    <t>The doctor did a health check for me.</t>
  </si>
  <si>
    <t>医生给我做了健康检查。</t>
  </si>
  <si>
    <t>每年一次的health check（健康检查），让我了解自己的身体状况。</t>
  </si>
  <si>
    <t>健康检查check，身体早知道</t>
  </si>
  <si>
    <t>cheek</t>
  </si>
  <si>
    <t>脸颊</t>
  </si>
  <si>
    <t>/tʃiːk/</t>
  </si>
  <si>
    <t>She kissed her baby gently on the cheek.</t>
  </si>
  <si>
    <t>她轻轻地亲吻了宝宝的脸颊。</t>
  </si>
  <si>
    <t>宝宝的cheek（脸颊）软乎乎的，妈妈忍不住亲了一口，宝宝立刻笑了起来。</t>
  </si>
  <si>
    <t>脸颊软嫩是cheek</t>
  </si>
  <si>
    <t>厚着脸皮做（某事）</t>
  </si>
  <si>
    <t>He cheeked the teacher by refusing to do homework.</t>
  </si>
  <si>
    <t>他厚着脸皮拒绝做作业，顶撞了老师。</t>
  </si>
  <si>
    <t>那个学生cheek（厚着脸皮）顶撞老师，说自己忘了做作业，真是调皮。</t>
  </si>
  <si>
    <t>厚脸做事cheek</t>
  </si>
  <si>
    <t>cheer</t>
  </si>
  <si>
    <t>欢呼；喝彩</t>
  </si>
  <si>
    <t>/tʃɪə(r)/</t>
  </si>
  <si>
    <t>The audience cheered for the singer loudly.</t>
  </si>
  <si>
    <t>观众为歌手大声欢呼。</t>
  </si>
  <si>
    <t>歌手上台时，audience cheer（欢呼）起来，声音响彻全场。</t>
  </si>
  <si>
    <t>欢呼喝彩cheer</t>
  </si>
  <si>
    <t>欢呼声；喝彩</t>
  </si>
  <si>
    <t>A loud cheer came from the crowd.</t>
  </si>
  <si>
    <t>人群中传来一声响亮的欢呼。</t>
  </si>
  <si>
    <t>人群里发出cheer（欢呼声），原来是有人中了奖。</t>
  </si>
  <si>
    <t>欢呼声音cheer</t>
  </si>
  <si>
    <t>cheerful</t>
  </si>
  <si>
    <t>ful</t>
  </si>
  <si>
    <t>cheer（快乐）+ ful（充满...的）→充满快乐的→高兴的；快乐的</t>
  </si>
  <si>
    <t>高兴的；快乐的</t>
  </si>
  <si>
    <t>/ˈtʃɪəfl/</t>
  </si>
  <si>
    <t>She always has a cheerful expression.</t>
  </si>
  <si>
    <t>她总是面带快乐的表情。</t>
  </si>
  <si>
    <t>她心里充满cheer（快乐），所以看起来cheerful（快乐的），很招人喜欢。</t>
  </si>
  <si>
    <t>充满快乐cheerful</t>
  </si>
  <si>
    <t>cheers</t>
  </si>
  <si>
    <t>干杯；谢谢</t>
  </si>
  <si>
    <t>/tʃɪəz/</t>
  </si>
  <si>
    <t>Cheers! Let's enjoy the party.</t>
  </si>
  <si>
    <t>干杯！让我们享受这个派对吧。</t>
  </si>
  <si>
    <t>朋友聚会碰杯时，大家喊cheers（干杯），气氛瞬间热闹起来。</t>
  </si>
  <si>
    <t>碰杯干杯cheers</t>
  </si>
  <si>
    <t>欢呼声（复数）</t>
  </si>
  <si>
    <t>The cheers of the fans made the team excited.</t>
  </si>
  <si>
    <t>球迷的欢呼声让球队很兴奋。</t>
  </si>
  <si>
    <t>体育场里fans的cheers（欢呼声）此起彼伏，球员们跑得更卖力了。</t>
  </si>
  <si>
    <t>欢呼复数cheers</t>
  </si>
  <si>
    <t>cheese</t>
  </si>
  <si>
    <t>奶酪</t>
  </si>
  <si>
    <t>/tʃiːz/</t>
  </si>
  <si>
    <t>I eat cheese with crackers every morning.</t>
  </si>
  <si>
    <t>我每天早上吃奶酪配饼干。</t>
  </si>
  <si>
    <t>早餐时，我喜欢吃crackers配cheese（奶酪），味道香浓又美味。</t>
  </si>
  <si>
    <t>香浓奶酪cheese</t>
  </si>
  <si>
    <t>chef</t>
  </si>
  <si>
    <t>厨师</t>
  </si>
  <si>
    <t>/ʃef/</t>
  </si>
  <si>
    <t>He works as a chef in a famous restaurant.</t>
  </si>
  <si>
    <t>他在一家著名餐厅当厨师。</t>
  </si>
  <si>
    <t>那位chef（厨师）戴着白色高帽，在厨房熟练地翻炒菜肴。</t>
  </si>
  <si>
    <t>高帽厨师是chef</t>
  </si>
  <si>
    <t>chemical</t>
  </si>
  <si>
    <t>chem(化学)+ical(…的)→与化学相关的→化学的</t>
  </si>
  <si>
    <t>化学的</t>
  </si>
  <si>
    <t>/ˈkemɪkl/</t>
  </si>
  <si>
    <t>We did a chemical experiment in science class.</t>
  </si>
  <si>
    <t>我们在科学课上做了一个化学实验。</t>
  </si>
  <si>
    <t>做chemical（化学的）实验时，chem（化学）知识帮我们顺利完成步骤。</t>
  </si>
  <si>
    <t>chem加ical是chemical</t>
  </si>
  <si>
    <t>chemist</t>
  </si>
  <si>
    <t>chem(化学)+ist(人)→研究化学的人→化学家；药剂师</t>
  </si>
  <si>
    <t>化学家；药剂师</t>
  </si>
  <si>
    <t>/ˈkemɪst/</t>
  </si>
  <si>
    <t>The chemist developed a new medicine.</t>
  </si>
  <si>
    <t>这位化学家研发了一种新药。</t>
  </si>
  <si>
    <t>那位chemist（化学家）每天泡在实验室，专注研究chem（化学）领域的突破。</t>
  </si>
  <si>
    <t>化学之人chemist</t>
  </si>
  <si>
    <t>chemistry</t>
  </si>
  <si>
    <t>chem(化学)+istry(学科)→化学学科→化学</t>
  </si>
  <si>
    <t>化学</t>
  </si>
  <si>
    <t>/ˈkemɪstri/</t>
  </si>
  <si>
    <t>Chemistry is my favorite subject at school.</t>
  </si>
  <si>
    <t>化学是我在学校最喜欢的科目。</t>
  </si>
  <si>
    <t>上chemistry（化学）课时，我们学习chem（化学）的基本原理和有趣实验。</t>
  </si>
  <si>
    <t>化学学科chemistry</t>
  </si>
  <si>
    <t>cheque</t>
  </si>
  <si>
    <t>支票</t>
  </si>
  <si>
    <t>She wrote a cheque to pay for the furniture.</t>
  </si>
  <si>
    <t>她写了一张支票支付家具款。</t>
  </si>
  <si>
    <t>用cheque（支票）付款时，记得核对金额再签字确认。</t>
  </si>
  <si>
    <t>付款凭证是cheque</t>
  </si>
  <si>
    <t>chess</t>
  </si>
  <si>
    <t>国际象棋</t>
  </si>
  <si>
    <t>/tʃes/</t>
  </si>
  <si>
    <t>I often play chess with my grandfather.</t>
  </si>
  <si>
    <t>我经常和爷爷下国际象棋。</t>
  </si>
  <si>
    <t>周末我和爷爷玩chess（国际象棋），棋盘上兵来将挡，乐趣多多。</t>
  </si>
  <si>
    <t>棋盘游戏chess棋</t>
  </si>
  <si>
    <t>chest</t>
  </si>
  <si>
    <t>胸部；箱子</t>
  </si>
  <si>
    <t>/tʃest/</t>
  </si>
  <si>
    <t>He has a pain in his chest.</t>
  </si>
  <si>
    <t>他胸部疼。</t>
  </si>
  <si>
    <t>他摸了摸chest（胸部），说疼，旁边的木chest（箱子）里有药。</t>
  </si>
  <si>
    <t>胸部箱子chest两义</t>
  </si>
  <si>
    <t>chew</t>
  </si>
  <si>
    <t>咀嚼</t>
  </si>
  <si>
    <t>/tʃuː/</t>
  </si>
  <si>
    <t>Chew your food well before swallowing.</t>
  </si>
  <si>
    <t>吞咽前要充分咀嚼食物。</t>
  </si>
  <si>
    <t>吃饭时要chew（咀嚼），慢慢嚼，别噎着。</t>
  </si>
  <si>
    <t>慢慢咀嚼chew记牢</t>
  </si>
  <si>
    <t>chicken</t>
  </si>
  <si>
    <t>chick</t>
  </si>
  <si>
    <t>chick（小鸡）+en（表名词）→小鸡；鸡肉</t>
  </si>
  <si>
    <t>小鸡；鸡肉</t>
  </si>
  <si>
    <t>/ˈtʃɪkɪn/</t>
  </si>
  <si>
    <t>We had chicken and rice for lunch.</t>
  </si>
  <si>
    <t>我们午餐吃了鸡肉和米饭。</t>
  </si>
  <si>
    <t>妈妈买的chicken（鸡肉）来自可爱的chick（小鸡），味道鲜美。</t>
  </si>
  <si>
    <t>小鸡加en变chicken</t>
  </si>
  <si>
    <t>chief</t>
  </si>
  <si>
    <t>首领；长官</t>
  </si>
  <si>
    <t>/tʃiːf/</t>
  </si>
  <si>
    <t>The chief told us to follow his orders.</t>
  </si>
  <si>
    <t>首领让我们听从他的命令。</t>
  </si>
  <si>
    <t>部落的chief（首领）带领大家打猎，是大家的主心骨。</t>
  </si>
  <si>
    <t>首领chief要牢记</t>
  </si>
  <si>
    <t>child</t>
  </si>
  <si>
    <t>小孩；儿童</t>
  </si>
  <si>
    <t>/tʃaɪld/</t>
  </si>
  <si>
    <t>She is a happy child playing in the park.</t>
  </si>
  <si>
    <t>她是一个在公园里玩耍的快乐小孩。</t>
  </si>
  <si>
    <t>公园里，child（小孩）追着蝴蝶跑，笑声传遍了每个角落。</t>
  </si>
  <si>
    <t>快乐小孩child</t>
  </si>
  <si>
    <t>childhood</t>
  </si>
  <si>
    <t>hood</t>
  </si>
  <si>
    <t>child（小孩）+hood（时期）→小孩的成长时期→童年；幼年</t>
  </si>
  <si>
    <t>童年；幼年</t>
  </si>
  <si>
    <t>/ˈtʃaɪldhʊd/</t>
  </si>
  <si>
    <t>Her childhood was full of sweet memories.</t>
  </si>
  <si>
    <t>她的童年充满了甜蜜的回忆。</t>
  </si>
  <si>
    <t>想起childhood（童年），child（小孩）时的hood（时光）里，每天都和小伙伴捉迷藏。</t>
  </si>
  <si>
    <t>小孩时期childhood</t>
  </si>
  <si>
    <t>chocolate</t>
  </si>
  <si>
    <t>巧克力</t>
  </si>
  <si>
    <t>/ˈtʃɒklət/</t>
  </si>
  <si>
    <t>I got a box of chocolate as a birthday gift.</t>
  </si>
  <si>
    <t>我收到一盒巧克力作为生日礼物。</t>
  </si>
  <si>
    <t>生日时收到的chocolate（巧克力），入口即化，甜到心里。</t>
  </si>
  <si>
    <t>甜蜜零食chocolate</t>
  </si>
  <si>
    <t>choice</t>
  </si>
  <si>
    <t>选择；抉择</t>
  </si>
  <si>
    <t>/tʃɔɪs/</t>
  </si>
  <si>
    <t>He made a wise choice to study abroad.</t>
  </si>
  <si>
    <t>他做出了出国留学的明智选择。</t>
  </si>
  <si>
    <t>面对未来，他认真思考后做出了关键的choice（选择）。</t>
  </si>
  <si>
    <t>做出抉择是choice</t>
  </si>
  <si>
    <t>精选的；优质的</t>
  </si>
  <si>
    <t>The shop sells choice fruits and vegetables.</t>
  </si>
  <si>
    <t>这家店售卖精选的水果和蔬菜。</t>
  </si>
  <si>
    <t>超市里的choice（精选）苹果，又大又红，一看就很新鲜。</t>
  </si>
  <si>
    <t>精选优质是choice</t>
  </si>
  <si>
    <t>choir</t>
  </si>
  <si>
    <t>合唱团；唱诗班</t>
  </si>
  <si>
    <t>/ˈkwaɪə(r)/</t>
  </si>
  <si>
    <t>The church choir sang beautifully at the wedding.</t>
  </si>
  <si>
    <t>教堂合唱团在婚礼上唱得很动听。</t>
  </si>
  <si>
    <t>教堂的choir（合唱团）歌声悠扬，让婚礼更显温馨。</t>
  </si>
  <si>
    <t>唱歌团体是choir</t>
  </si>
  <si>
    <t>choke</t>
  </si>
  <si>
    <t>窒息；呛住；使窒息</t>
  </si>
  <si>
    <t>/tʃəʊk/</t>
  </si>
  <si>
    <t>I choked on a fish bone yesterday.</t>
  </si>
  <si>
    <t>我昨天被一根鱼刺呛到了。</t>
  </si>
  <si>
    <t>吃鱼时不小心被刺卡到，choke（呛住）得说不出话，脸都红了。</t>
  </si>
  <si>
    <t>鱼刺卡喉choke呛</t>
  </si>
  <si>
    <t>窒息；哽噎</t>
  </si>
  <si>
    <t>She gave a choke when she heard the bad news.</t>
  </si>
  <si>
    <t>听到坏消息时她哽咽了一下。</t>
  </si>
  <si>
    <t>听到坏消息，她的喉咙一阵choke（哽咽），眼泪差点掉下来。</t>
  </si>
  <si>
    <t>哽咽一下是choke</t>
  </si>
  <si>
    <t>choose</t>
  </si>
  <si>
    <t>选择；挑选</t>
  </si>
  <si>
    <t>/tʃuːz/</t>
  </si>
  <si>
    <t>I choose to go to the park this weekend.</t>
  </si>
  <si>
    <t>我选择这周末去公园。</t>
  </si>
  <si>
    <t>周末计划时，我choose（选择）去公园，因为那里空气好。</t>
  </si>
  <si>
    <t>挑选选择是choose</t>
  </si>
  <si>
    <t>chopsticks</t>
  </si>
  <si>
    <t>chop; sticks</t>
  </si>
  <si>
    <t>chop(砍)+sticks(棍) → 用来夹菜的砍削过的小棍 → 筷子</t>
  </si>
  <si>
    <t>筷子</t>
  </si>
  <si>
    <t>/ˈtʃɒpstɪks/</t>
  </si>
  <si>
    <t>We use chopsticks to eat noodles in China.</t>
  </si>
  <si>
    <t>在中国我们用筷子吃面条。</t>
  </si>
  <si>
    <t>在中国，我们用chopsticks（筷子）吃饭，chop是砍，sticks是棍，合起来就是砍削的小棍做的餐具。</t>
  </si>
  <si>
    <t>砍棍成筷chopsticks</t>
  </si>
  <si>
    <t>chorus</t>
  </si>
  <si>
    <t>chor</t>
  </si>
  <si>
    <t>us</t>
  </si>
  <si>
    <t>chor(合唱)+us(名词后缀) → 一起唱歌的团体 → 合唱队；重复的部分 → 副歌</t>
  </si>
  <si>
    <t>合唱队；副歌</t>
  </si>
  <si>
    <t>/ˈkɔːrəs/</t>
  </si>
  <si>
    <t>The chorus sang beautifully at the concert.</t>
  </si>
  <si>
    <t>合唱队在音乐会上唱得很美妙。</t>
  </si>
  <si>
    <t>音乐会中，chorus（合唱队）的歌声很动听，chor是合唱，us是名词后缀哦。</t>
  </si>
  <si>
    <t>合唱队伍chorus</t>
  </si>
  <si>
    <t>chor(合唱) → 大家一起唱 → 齐声说；合唱</t>
  </si>
  <si>
    <t>齐声说；合唱</t>
  </si>
  <si>
    <t>The crowd chorused 'Happy Birthday' to her.</t>
  </si>
  <si>
    <t>人群齐声对她唱“生日快乐”。</t>
  </si>
  <si>
    <t>大家chorus（齐声）唱生日歌，chor是合唱的意思，声音整齐响亮。</t>
  </si>
  <si>
    <t>齐声合唱chorus</t>
  </si>
  <si>
    <t>Christian</t>
  </si>
  <si>
    <t>Christ</t>
  </si>
  <si>
    <t>ian</t>
  </si>
  <si>
    <t>Christ(基督)+ian(表示人的后缀) → 信仰基督的人 → 基督徒</t>
  </si>
  <si>
    <t>基督徒</t>
  </si>
  <si>
    <t>/ˈkrɪstʃən/</t>
  </si>
  <si>
    <t>My friend is a Christian and goes to church every Sunday.</t>
  </si>
  <si>
    <t>我的朋友是基督徒，每周日去教堂。</t>
  </si>
  <si>
    <t>我的朋友是Christian（基督徒），Christ是基督，ian表示人，所以是信仰基督的人呀。</t>
  </si>
  <si>
    <t>基督之人Christian</t>
  </si>
  <si>
    <t>Christ(基督)+ian(形容词后缀) → 和基督相关的 → 基督教的</t>
  </si>
  <si>
    <t>基督教的</t>
  </si>
  <si>
    <t>We visited a Christian church in Rome.</t>
  </si>
  <si>
    <t>我们参观了罗马的一座基督教堂。</t>
  </si>
  <si>
    <t>我们参观了罗马的Christian（基督教的）教堂，建筑风格充满宗教气息。</t>
  </si>
  <si>
    <t>基督相关Christian</t>
  </si>
  <si>
    <t>Christmas</t>
  </si>
  <si>
    <t>mas</t>
  </si>
  <si>
    <t>Christ(基督)+mas(弥撒)→纪念基督诞生的弥撒→圣诞节</t>
  </si>
  <si>
    <t>圣诞节</t>
  </si>
  <si>
    <t>/ˈkrɪsməs/</t>
  </si>
  <si>
    <t>We exchange gifts at Christmas.</t>
  </si>
  <si>
    <t>我们在圣诞节交换礼物。</t>
  </si>
  <si>
    <t>圣诞节Christmas，Christ（基督）的mas（弥撒）让大家欢聚，交换礼物很开心。</t>
  </si>
  <si>
    <t>基督弥撒Christmas</t>
  </si>
  <si>
    <t>church</t>
  </si>
  <si>
    <t>教堂</t>
  </si>
  <si>
    <t>/tʃɜːtʃ/</t>
  </si>
  <si>
    <t>The church is on the corner of the street.</t>
  </si>
  <si>
    <t>教堂在街道的拐角处。</t>
  </si>
  <si>
    <t>街角的church（教堂）很安静，周末很多人去做礼拜。</t>
  </si>
  <si>
    <t>礼拜场所是church</t>
  </si>
  <si>
    <t>cigar</t>
  </si>
  <si>
    <t>雪茄</t>
  </si>
  <si>
    <t>/sɪˈɡɑː(r)/</t>
  </si>
  <si>
    <t>His grandfather likes to smoke a cigar after meals.</t>
  </si>
  <si>
    <t>他爷爷喜欢饭后抽一支雪茄。</t>
  </si>
  <si>
    <t>爷爷饭后拿出cigar（雪茄），慢慢品尝，很享受。</t>
  </si>
  <si>
    <t>粗长烟卷是cigar</t>
  </si>
  <si>
    <t>cigarette</t>
  </si>
  <si>
    <t>ette</t>
  </si>
  <si>
    <t>cigar(雪茄)+ette(小)→小雪茄→香烟</t>
  </si>
  <si>
    <t>香烟</t>
  </si>
  <si>
    <t>/ˌsɪɡəˈret/</t>
  </si>
  <si>
    <t>Smoking cigarettes is harmful to your lungs.</t>
  </si>
  <si>
    <t>吸烟对你的肺有害。</t>
  </si>
  <si>
    <t>cigarette（香烟）是小版的cigar（雪茄），ette表示小，别小看它的危害哦。</t>
  </si>
  <si>
    <t>小雪茄即cigarette</t>
  </si>
  <si>
    <t>cinema</t>
  </si>
  <si>
    <t>电影院</t>
  </si>
  <si>
    <t>/ˈsɪnəmə/</t>
  </si>
  <si>
    <t>Let's go to the cinema this weekend.</t>
  </si>
  <si>
    <t>这个周末我们去电影院吧。</t>
  </si>
  <si>
    <t>周末想去cinema（电影院）看新上映的电影，约上朋友一起。</t>
  </si>
  <si>
    <t>看电影去cinema</t>
  </si>
  <si>
    <t>circle</t>
  </si>
  <si>
    <t>circ</t>
  </si>
  <si>
    <t>le</t>
  </si>
  <si>
    <t>circ(圆)+le(表示小或状态) → 圆形的事物 → 圆</t>
  </si>
  <si>
    <t>圆</t>
  </si>
  <si>
    <t>/ˈsɜːkl/</t>
  </si>
  <si>
    <t>She drew a red circle around the word.</t>
  </si>
  <si>
    <t>她在那个单词周围画了一个红圈。</t>
  </si>
  <si>
    <t>她在单词周围画circle（圆），词根circ（圆）加le，就是圆形的东西。</t>
  </si>
  <si>
    <t>圆形事物是circle</t>
  </si>
  <si>
    <t>circ(圆)+le → 做出圆形的动作 → 圈出；环绕</t>
  </si>
  <si>
    <t>圈出；环绕</t>
  </si>
  <si>
    <t>The plane circled the airport before landing.</t>
  </si>
  <si>
    <t>飞机在降落前环绕机场飞行。</t>
  </si>
  <si>
    <t>飞机circle（环绕）机场时，沿circ（圆）的路线le动，准备降落。</t>
  </si>
  <si>
    <t>圈出环绕circle动</t>
  </si>
  <si>
    <t>circuit</t>
  </si>
  <si>
    <t>uit</t>
  </si>
  <si>
    <t>circ(圆)+uit(走) → 走圆形的路线 → 电路；环形路线</t>
  </si>
  <si>
    <t>电路；环形路线</t>
  </si>
  <si>
    <t>/ˈsɜːkɪt/</t>
  </si>
  <si>
    <t>The electric circuit is broken, so the light won't turn on.</t>
  </si>
  <si>
    <t>电路坏了，所以灯不亮。</t>
  </si>
  <si>
    <t>电路circuit的路径是circ（圆）的，电流uit（走）在里面，断了就不亮。</t>
  </si>
  <si>
    <t>圆形路线circuit路</t>
  </si>
  <si>
    <t>circulate</t>
  </si>
  <si>
    <t>ul</t>
  </si>
  <si>
    <t>circ(圆)+ul+ate(动词后缀) → 绕圈运动 → 循环；传播</t>
  </si>
  <si>
    <t>循环；传播</t>
  </si>
  <si>
    <t>/ˈsɜːkjəleɪt/</t>
  </si>
  <si>
    <t>Water circulates in the river.</t>
  </si>
  <si>
    <t>水在河里循环流动。</t>
  </si>
  <si>
    <t>水circulate（循环）时，沿circ（圆）的路径ul ate动，不断流动。</t>
  </si>
  <si>
    <t>绕圈流动circulate</t>
  </si>
  <si>
    <t>circumstance</t>
  </si>
  <si>
    <t>circum-</t>
  </si>
  <si>
    <t>stance</t>
  </si>
  <si>
    <t>circum(周围)+stance(站立) → 站在周围的事物 → 情况；环境</t>
  </si>
  <si>
    <t>情况；环境</t>
  </si>
  <si>
    <t>/ˈsɜːkəmstəns/</t>
  </si>
  <si>
    <t>Under no circumstances should you lie.</t>
  </si>
  <si>
    <t>在任何情况下你都不应该说谎。</t>
  </si>
  <si>
    <t>在circumstance（情况）下，circum（周围）的stance（事物）影响选择，要诚实。</t>
  </si>
  <si>
    <t>周围事物circumstance</t>
  </si>
  <si>
    <t>circus</t>
  </si>
  <si>
    <t>circ(圆)+us(名词后缀) → 圆形的表演场地 → 马戏团</t>
  </si>
  <si>
    <t>马戏团</t>
  </si>
  <si>
    <t>/ˈsɜːkəs/</t>
  </si>
  <si>
    <t>The circus came to our town last week.</t>
  </si>
  <si>
    <t>马戏团上周来到了我们镇上。</t>
  </si>
  <si>
    <t>马戏团circus的场地是circ（圆）的，us（我们）都去看精彩表演。</t>
  </si>
  <si>
    <t>圆形场地circus团</t>
  </si>
  <si>
    <t>citizen</t>
  </si>
  <si>
    <t>cit</t>
  </si>
  <si>
    <t>izen</t>
  </si>
  <si>
    <t>cit(城市)+izen(表人)→居住在城市里的人→公民；市民</t>
  </si>
  <si>
    <t>公民；市民</t>
  </si>
  <si>
    <t>/ˈsɪtɪzn/</t>
  </si>
  <si>
    <t>He is a citizen of the United States.</t>
  </si>
  <si>
    <t>他是美国公民。</t>
  </si>
  <si>
    <t>小明是citizen（公民），住在city（城市）里，每天都为自己的城市贡献力量。</t>
  </si>
  <si>
    <t>城市之人citizen</t>
  </si>
  <si>
    <t>city</t>
  </si>
  <si>
    <t>城市</t>
  </si>
  <si>
    <t>/ˈsɪti/</t>
  </si>
  <si>
    <t>Shanghai is a modern city.</t>
  </si>
  <si>
    <t>上海是一座现代化城市。</t>
  </si>
  <si>
    <t>我们生活在city（城市）里，每天都能看到高楼林立的景象。</t>
  </si>
  <si>
    <t>城市就是city</t>
  </si>
  <si>
    <t>civil</t>
  </si>
  <si>
    <t>il</t>
  </si>
  <si>
    <t>cit(公民)+il(形容词后缀)→与公民相关的→公民的；民事的</t>
  </si>
  <si>
    <t>公民的；民事的</t>
  </si>
  <si>
    <t>/ˈsɪvl/</t>
  </si>
  <si>
    <t>We should respect civil rights.</t>
  </si>
  <si>
    <t>我们应该尊重公民权利。</t>
  </si>
  <si>
    <t>civil（公民的）权利是每个人的基本保障，cit（公民）相关的法律都有明确规定。</t>
  </si>
  <si>
    <t>公民相关是civil</t>
  </si>
  <si>
    <t>civilian</t>
  </si>
  <si>
    <t>civil(公民的)+ian(表人)→普通公民（非军人）→平民</t>
  </si>
  <si>
    <t>平民；百姓</t>
  </si>
  <si>
    <t>/səˈvɪliən/</t>
  </si>
  <si>
    <t>The civilians were safe after the rescue.</t>
  </si>
  <si>
    <t>救援后平民们都安全了。</t>
  </si>
  <si>
    <t>战争中，civilian（平民）不是军人，他们渴望回到civil（公民的）和平生活。</t>
  </si>
  <si>
    <t>公民之人civilian</t>
  </si>
  <si>
    <t>civilization</t>
  </si>
  <si>
    <t>iz</t>
  </si>
  <si>
    <t>civil(公民的)+iz(使...化)+ation(名词后缀)→公民社会发展的状态→文明；文化</t>
  </si>
  <si>
    <t>文明；文化</t>
  </si>
  <si>
    <t>/ˌsɪvəlaɪˈzeɪʃn/</t>
  </si>
  <si>
    <t>Ancient Greece had a great civilization.</t>
  </si>
  <si>
    <t>古希腊有伟大的文明。</t>
  </si>
  <si>
    <t>古希腊的civilization（文明）是civil（公民的）社会长期积累的成果，比如哲学和艺术。</t>
  </si>
  <si>
    <t>公民社会成civilization</t>
  </si>
  <si>
    <t>clap</t>
  </si>
  <si>
    <t>拍手；鼓掌</t>
  </si>
  <si>
    <t>/klæp/</t>
  </si>
  <si>
    <t>We clapped for the wonderful performance.</t>
  </si>
  <si>
    <t>我们为精彩的表演鼓掌。</t>
  </si>
  <si>
    <t>看到舞台上的精彩表演，我忍不住clap（拍手），双手碰撞出欢快的声音。</t>
  </si>
  <si>
    <t>拍手鼓掌就是clap</t>
  </si>
  <si>
    <t>拍手声；掌声</t>
  </si>
  <si>
    <t>A loud clap filled the room after the speech.</t>
  </si>
  <si>
    <t>演讲结束后，房间里响起一阵响亮的掌声。</t>
  </si>
  <si>
    <t>演讲结束时，全场响起热烈的clap（掌声），那clap声让演讲者露出了微笑。</t>
  </si>
  <si>
    <t>拍手之声是clap</t>
  </si>
  <si>
    <t>clarify</t>
  </si>
  <si>
    <t>clar</t>
  </si>
  <si>
    <t>clar(清楚) + ify(使...) → 使事情变得清楚 → 澄清；阐明</t>
  </si>
  <si>
    <t>澄清；阐明</t>
  </si>
  <si>
    <t>/ˈklærəfaɪ/</t>
  </si>
  <si>
    <t>Please clarify your question so I can answer it better.</t>
  </si>
  <si>
    <t>请阐明你的问题，以便我更好地回答。</t>
  </si>
  <si>
    <t>当朋友误解我的意思时，我需要clarify（澄清），clar（清楚）ify（使）问题变得明确，消除误会。</t>
  </si>
  <si>
    <t>使清楚是clarify</t>
  </si>
  <si>
    <t>class</t>
  </si>
  <si>
    <t>班级；课；等级</t>
  </si>
  <si>
    <t>/klæs/</t>
  </si>
  <si>
    <t>I have English class at 10 o'clock every morning.</t>
  </si>
  <si>
    <t>我每天上午十点有英语课。</t>
  </si>
  <si>
    <t>每天早上我都要去class（班级）上class（课），和同学们一起学习新知识。</t>
  </si>
  <si>
    <t>班级上课是class</t>
  </si>
  <si>
    <t>classic</t>
  </si>
  <si>
    <t>class(优秀等级) + ic(的) → 属于优秀等级的 → 经典的；古典的</t>
  </si>
  <si>
    <t>经典的；古典的</t>
  </si>
  <si>
    <t>/ˈklæsɪk/</t>
  </si>
  <si>
    <t>This is a classic song that everyone loves.</t>
  </si>
  <si>
    <t>这是一首人人都爱的经典歌曲。</t>
  </si>
  <si>
    <t>这首classic（经典）歌曲是class（优秀）ic（的）代表，多年来一直被人们传唱。</t>
  </si>
  <si>
    <t>优秀等级是classic</t>
  </si>
  <si>
    <t>class(优秀等级) + ic(表事物) → 优秀等级的作品 → 经典作品；名著</t>
  </si>
  <si>
    <t>经典作品；名著</t>
  </si>
  <si>
    <t>He enjoys reading classics like 'Pride and Prejudice'.</t>
  </si>
  <si>
    <t>他喜欢读《傲慢与偏见》这样的名著。</t>
  </si>
  <si>
    <t>周末他常读classic（名著），这些class（优秀）ic（的作品）让他受益匪浅。</t>
  </si>
  <si>
    <t>经典作品是classic</t>
  </si>
  <si>
    <t>classify</t>
  </si>
  <si>
    <t>class(等级) + ify(使...) → 使分成不同等级 → 分类；归类</t>
  </si>
  <si>
    <t>分类；归类</t>
  </si>
  <si>
    <t>/ˈklæsɪfaɪ/</t>
  </si>
  <si>
    <t>We classify the books in the library by genre.</t>
  </si>
  <si>
    <t>我们按体裁给图书馆里的书分类。</t>
  </si>
  <si>
    <t>图书馆管理员classify（分类）书籍时，class（等级）ify（使）它们各归其位，方便读者查找。</t>
  </si>
  <si>
    <t>使分等级是classify</t>
  </si>
  <si>
    <t>classmate</t>
  </si>
  <si>
    <t>class(班级)+mate(伙伴)→班级里的伙伴→同班同学</t>
  </si>
  <si>
    <t>同班同学</t>
  </si>
  <si>
    <t>/ˈklɑːsmeɪt/</t>
  </si>
  <si>
    <t>I often play basketball with my classmate after school.</t>
  </si>
  <si>
    <t>放学后我经常和我的同班同学打篮球。</t>
  </si>
  <si>
    <t>我和classmate（同班同学）一起打球，class是班级，mate是伙伴，班级里的伙伴就是classmate。</t>
  </si>
  <si>
    <t>班级伙伴classmate</t>
  </si>
  <si>
    <t>classroom</t>
  </si>
  <si>
    <t>class(课程；班级)+room(房间)→上课的房间→教室</t>
  </si>
  <si>
    <t>教室</t>
  </si>
  <si>
    <t>/ˈklɑːsruːm/</t>
  </si>
  <si>
    <t>Our classroom is bright and clean.</t>
  </si>
  <si>
    <t>我们的教室明亮又干净。</t>
  </si>
  <si>
    <t>每天走进classroom（教室），class是上课，room是房间，上课的房间就是classroom。</t>
  </si>
  <si>
    <t>上课房间classroom</t>
  </si>
  <si>
    <t>claw</t>
  </si>
  <si>
    <t>爪子</t>
  </si>
  <si>
    <t>/klɔː/</t>
  </si>
  <si>
    <t>The cat used its claw to catch the mouse.</t>
  </si>
  <si>
    <t>猫用爪子抓老鼠。</t>
  </si>
  <si>
    <t>猫的claw（爪子）很锋利，一伸claw就抓住了逃跑的老鼠。</t>
  </si>
  <si>
    <t>猫爪锋利是claw</t>
  </si>
  <si>
    <t>clay</t>
  </si>
  <si>
    <t>黏土</t>
  </si>
  <si>
    <t>/kleɪ/</t>
  </si>
  <si>
    <t>The child made a small dog with clay.</t>
  </si>
  <si>
    <t>孩子用黏土做了一只小狗。</t>
  </si>
  <si>
    <t>孩子玩clay（黏土），捏出小狗的样子，clay摸起来软软的很有趣。</t>
  </si>
  <si>
    <t>软泥黏土是clay</t>
  </si>
  <si>
    <t>clean</t>
  </si>
  <si>
    <t>打扫；清洁</t>
  </si>
  <si>
    <t>/kliːn/</t>
  </si>
  <si>
    <t>She cleans her desk every day.</t>
  </si>
  <si>
    <t>她每天打扫她的书桌。</t>
  </si>
  <si>
    <t>她每天clean（打扫）书桌，让桌面保持整洁，心情也变好了。</t>
  </si>
  <si>
    <t>打扫清洁用clean</t>
  </si>
  <si>
    <t>cleaner</t>
  </si>
  <si>
    <t>clean（清洁）+er（表示人或物）→做清洁的人或工具→清洁工；清洁剂</t>
  </si>
  <si>
    <t>清洁工；清洁剂</t>
  </si>
  <si>
    <t>/ˈkliːnə(r)/</t>
  </si>
  <si>
    <t>The cleaner comes to our house every morning.</t>
  </si>
  <si>
    <t>清洁工每天早上来我家。</t>
  </si>
  <si>
    <t>每天早上，cleaner（清洁工）用cleaner（清洁剂）把家里打扫得干干净净。</t>
  </si>
  <si>
    <t>clean加er变清洁人或剂</t>
  </si>
  <si>
    <t>clear</t>
  </si>
  <si>
    <t>清晰的；清楚的</t>
  </si>
  <si>
    <t>/klɪə(r)/</t>
  </si>
  <si>
    <t>Her voice is clear and easy to understand.</t>
  </si>
  <si>
    <t>她的声音清晰易懂。</t>
  </si>
  <si>
    <t>她说话的声音clear（清晰），像泉水一样透亮，大家都能听清。</t>
  </si>
  <si>
    <t>声音清楚用clear</t>
  </si>
  <si>
    <t>清除；使清楚</t>
  </si>
  <si>
    <t>Please clear the desk before class starts.</t>
  </si>
  <si>
    <t>上课前请清理书桌。</t>
  </si>
  <si>
    <t>上课前，我clear（清除）书桌上的杂物，让桌面变得clear（整洁清楚）。</t>
  </si>
  <si>
    <t>清除杂物是clear</t>
  </si>
  <si>
    <t>clerk</t>
  </si>
  <si>
    <t>职员；店员</t>
  </si>
  <si>
    <t>/klɑːk/</t>
  </si>
  <si>
    <t>The clerk at the store helped me pick a gift.</t>
  </si>
  <si>
    <t>商店里的店员帮我挑选了礼物。</t>
  </si>
  <si>
    <t>去商店买礼物时，clerk（店员）热情地给我推荐，我很感谢他。</t>
  </si>
  <si>
    <t>商店职员是clerk</t>
  </si>
  <si>
    <t>clever</t>
  </si>
  <si>
    <t>聪明的；机灵的</t>
  </si>
  <si>
    <t>/ˈklevə(r)/</t>
  </si>
  <si>
    <t>He is a clever boy who can fix toys easily.</t>
  </si>
  <si>
    <t>他是个机灵的男孩，能轻松修好玩具。</t>
  </si>
  <si>
    <t>这个clever（聪明）的男孩，用clever（机灵）的办法解决了玩具故障。</t>
  </si>
  <si>
    <t>机灵聪明clever</t>
  </si>
  <si>
    <t>click</t>
  </si>
  <si>
    <t>点击；发出咔嗒声</t>
  </si>
  <si>
    <t>/klɪk/</t>
  </si>
  <si>
    <t>Click the icon to open the app.</t>
  </si>
  <si>
    <t>点击图标打开应用程序。</t>
  </si>
  <si>
    <t>我click（点击）鼠标，听到click（咔嗒声），应用就启动了。</t>
  </si>
  <si>
    <t>点击鼠标click咔嗒</t>
  </si>
  <si>
    <t>咔嗒声；点击</t>
  </si>
  <si>
    <t>There was a click when the door locked.</t>
  </si>
  <si>
    <t>门锁上时发出了一声咔嗒声。</t>
  </si>
  <si>
    <t>门锁住时的click（咔嗒声），是我刚才click（点击）锁键的结果。</t>
  </si>
  <si>
    <t>咔嗒声音是click</t>
  </si>
  <si>
    <t>climate</t>
  </si>
  <si>
    <t>气候</t>
  </si>
  <si>
    <t>/ˈklaɪmət/</t>
  </si>
  <si>
    <t>The climate in this region changes a lot with seasons.</t>
  </si>
  <si>
    <t>这个地区的气候随季节变化很大。</t>
  </si>
  <si>
    <t>这个地区的climate（气候）四季分明，春天温暖秋天凉爽，很适合旅游。</t>
  </si>
  <si>
    <t>气候就是climate</t>
  </si>
  <si>
    <t>climb</t>
  </si>
  <si>
    <t>爬；攀登</t>
  </si>
  <si>
    <t>/klaɪm/</t>
  </si>
  <si>
    <t>The boy can climb the tree quickly.</t>
  </si>
  <si>
    <t>这个男孩能快速爬上树。</t>
  </si>
  <si>
    <t>男孩climb（爬）树时，手脚灵活，像小猴子一样一下子就上去了。</t>
  </si>
  <si>
    <t>手脚爬树是climb</t>
  </si>
  <si>
    <t>clinic</t>
  </si>
  <si>
    <t>诊所；门诊部</t>
  </si>
  <si>
    <t>/ˈklɪnɪk/</t>
  </si>
  <si>
    <t>I need to go to the clinic for a check-up tomorrow.</t>
  </si>
  <si>
    <t>我明天需要去诊所做检查。</t>
  </si>
  <si>
    <t>妈妈带我去clinic（诊所）做检查，医生很温和，让我不害怕。</t>
  </si>
  <si>
    <t>看病诊所clinic</t>
  </si>
  <si>
    <t>clock</t>
  </si>
  <si>
    <t>时钟</t>
  </si>
  <si>
    <t>/klɒk/</t>
  </si>
  <si>
    <t>My clock rings at 6:30 every morning.</t>
  </si>
  <si>
    <t>我的时钟每天早上6点30分响。</t>
  </si>
  <si>
    <t>我的clock（时钟）每天准时叫醒我，让我上学不迟到。</t>
  </si>
  <si>
    <t>滴答时钟clock</t>
  </si>
  <si>
    <t>clone</t>
  </si>
  <si>
    <t>克隆</t>
  </si>
  <si>
    <t>/kləʊn/</t>
  </si>
  <si>
    <t>Dolly the sheep is the first cloned mammal.</t>
  </si>
  <si>
    <t>多莉羊是第一个克隆哺乳动物。</t>
  </si>
  <si>
    <t>科学家用clone（克隆）技术复制出多莉羊，它和母羊长得一模一样。</t>
  </si>
  <si>
    <t>复制生物clone</t>
  </si>
  <si>
    <t>close</t>
  </si>
  <si>
    <t>关闭；合上</t>
  </si>
  <si>
    <t>/kloʊz/</t>
  </si>
  <si>
    <t>I close the door every night before sleeping.</t>
  </si>
  <si>
    <t>我每晚睡觉前都会关门。</t>
  </si>
  <si>
    <t>睡觉前，我习惯close（关闭）门窗，这样能睡得更安稳。</t>
  </si>
  <si>
    <t>关上东西用close</t>
  </si>
  <si>
    <t>近的；亲密的</t>
  </si>
  <si>
    <t>/kləʊz/</t>
  </si>
  <si>
    <t>My best friend lives close to my house.</t>
  </si>
  <si>
    <t>我最好的朋友住在我家附近。</t>
  </si>
  <si>
    <t>我和好朋友住得close（近），经常一起上学放学。</t>
  </si>
  <si>
    <t>距离亲密close</t>
  </si>
  <si>
    <t>cloth</t>
  </si>
  <si>
    <t>布；布料</t>
  </si>
  <si>
    <t>/klɒθ/</t>
  </si>
  <si>
    <t>She used a piece of cloth to clean the table.</t>
  </si>
  <si>
    <t>她用一块布擦桌子。</t>
  </si>
  <si>
    <t>妈妈用cloth（布）擦桌子，擦得干干净净的。</t>
  </si>
  <si>
    <t>布料擦桌cloth</t>
  </si>
  <si>
    <t>clothes</t>
  </si>
  <si>
    <t>衣服；衣物</t>
  </si>
  <si>
    <t>/kləʊðz/</t>
  </si>
  <si>
    <t>She bought new clothes for the summer holiday.</t>
  </si>
  <si>
    <t>她为暑假买了新衣服。</t>
  </si>
  <si>
    <t>暑假前，她买了漂亮的clothes（衣服），准备去旅行穿。</t>
  </si>
  <si>
    <t>身上衣服clothes</t>
  </si>
  <si>
    <t>clothing</t>
  </si>
  <si>
    <t>cloth（布）+ -ing（表总称）→ 布制成的衣物总称 → 服装</t>
  </si>
  <si>
    <t>服装；衣着</t>
  </si>
  <si>
    <t>/ˈkloʊðɪŋ/</t>
  </si>
  <si>
    <t>The store sells warm winter clothing.</t>
  </si>
  <si>
    <t>这家店卖保暖的冬季服装。</t>
  </si>
  <si>
    <t>冬天来了，我需要买厚的clothing（服装），cloth加ing就是衣物总称哦。</t>
  </si>
  <si>
    <t>衣物总称clothing</t>
  </si>
  <si>
    <t>cloud</t>
  </si>
  <si>
    <t>云；云朵</t>
  </si>
  <si>
    <t>/klaʊd/</t>
  </si>
  <si>
    <t>White clouds are floating in the blue sky.</t>
  </si>
  <si>
    <t>白云在蓝天上飘着。</t>
  </si>
  <si>
    <t>蓝天上的cloud（云）像棉花糖一样，软软的很好看。</t>
  </si>
  <si>
    <t>天上云朵cloud</t>
  </si>
  <si>
    <t>cloudy</t>
  </si>
  <si>
    <t>cloud(云)+y(形容词后缀)→有云的；多云的</t>
  </si>
  <si>
    <t>多云的；阴天的</t>
  </si>
  <si>
    <t>/ˈklaʊdi/</t>
  </si>
  <si>
    <t>It's cloudy today, so we can't go to the park.</t>
  </si>
  <si>
    <t>今天多云，所以我们不能去公园。</t>
  </si>
  <si>
    <t>今天cloudy（多云），天上飘着好多cloud（云），y（呀），没法去公园玩啦。</t>
  </si>
  <si>
    <t>云加y变多云，cloudy记心间</t>
  </si>
  <si>
    <t>club</t>
  </si>
  <si>
    <t>俱乐部；社团</t>
  </si>
  <si>
    <t>/klʌb/</t>
  </si>
  <si>
    <t>I joined the music club last month.</t>
  </si>
  <si>
    <t>我上个月加入了音乐俱乐部。</t>
  </si>
  <si>
    <t>我加入music club（俱乐部），和朋友们一起唱歌，每周都很期待聚会。</t>
  </si>
  <si>
    <t>社团俱乐部，就叫club</t>
  </si>
  <si>
    <t>clumsy</t>
  </si>
  <si>
    <t>笨拙的；不灵巧的</t>
  </si>
  <si>
    <t>/ˈklʌmzi/</t>
  </si>
  <si>
    <t>He is clumsy and often drops his pen.</t>
  </si>
  <si>
    <t>他很笨拙，经常掉钢笔。</t>
  </si>
  <si>
    <t>小明很clumsy（笨拙），拿东西总掉，大家都笑他，但他在努力改进。</t>
  </si>
  <si>
    <t>动作笨拙clumsy，记牢不忘记</t>
  </si>
  <si>
    <t>coach</t>
  </si>
  <si>
    <t>教练；指导</t>
  </si>
  <si>
    <t>/kəʊtʃ/</t>
  </si>
  <si>
    <t>Our football coach teaches us skills every day.</t>
  </si>
  <si>
    <t>我们的足球教练每天教我们技巧。</t>
  </si>
  <si>
    <t>足球coach（教练）带我们训练，每次都很认真，大家都喜欢他。</t>
  </si>
  <si>
    <t>指导训练是coach，教练就是它</t>
  </si>
  <si>
    <t>coal</t>
  </si>
  <si>
    <t>煤；煤炭</t>
  </si>
  <si>
    <t>/kəʊl/</t>
  </si>
  <si>
    <t>Coal is used as fuel in some places.</t>
  </si>
  <si>
    <t>煤在一些地方被用作燃料。</t>
  </si>
  <si>
    <t>冬天用coal（煤）取暖，屋里暖烘烘的，coal的发音像“扣儿”，很好记。</t>
  </si>
  <si>
    <t>黑色燃料是coal，煤炭就是它</t>
  </si>
  <si>
    <t>coast</t>
  </si>
  <si>
    <t>海岸；海滨</t>
  </si>
  <si>
    <t>/kəʊst/</t>
  </si>
  <si>
    <t>We walked along the coast yesterday.</t>
  </si>
  <si>
    <t>我们昨天沿着海岸散步。</t>
  </si>
  <si>
    <t>周末我们去coast（海岸）散步，海风拂面，感觉特别惬意。</t>
  </si>
  <si>
    <t>海边coast是海岸，散步吹风真浪漫。</t>
  </si>
  <si>
    <t>coat</t>
  </si>
  <si>
    <t>外套；大衣</t>
  </si>
  <si>
    <t>/kəʊt/</t>
  </si>
  <si>
    <t>She put on her warm coat before going out.</t>
  </si>
  <si>
    <t>她出门前穿上了暖和的外套。</t>
  </si>
  <si>
    <t>天冷出门要穿coat（外套），这件红色coat既好看又保暖。</t>
  </si>
  <si>
    <t>天冷穿coat，外套记得牢。</t>
  </si>
  <si>
    <t>cocoa</t>
  </si>
  <si>
    <t>可可粉；热可可</t>
  </si>
  <si>
    <t>/ˈkəʊkəʊ/</t>
  </si>
  <si>
    <t>I made a cup of hot cocoa for my grandma.</t>
  </si>
  <si>
    <t>我给奶奶泡了一杯热可可。</t>
  </si>
  <si>
    <t>冬天喝hot cocoa（热可可），甜甜的香味让奶奶笑开了花。</t>
  </si>
  <si>
    <t>可可粉是cocoa，热饮暖心味道好。</t>
  </si>
  <si>
    <t>coffee</t>
  </si>
  <si>
    <t>咖啡</t>
  </si>
  <si>
    <t>/ˈkɔːfi/</t>
  </si>
  <si>
    <t>My mom drinks a cup of coffee every afternoon.</t>
  </si>
  <si>
    <t>我妈妈每天下午喝一杯咖啡。</t>
  </si>
  <si>
    <t>妈妈下午喝coffee（咖啡）提神，说coffee能让她精神饱满地工作。</t>
  </si>
  <si>
    <t>提神咖啡coffee，每天一杯有活力。</t>
  </si>
  <si>
    <t>coin</t>
  </si>
  <si>
    <t>硬币</t>
  </si>
  <si>
    <t>/kɔɪn/</t>
  </si>
  <si>
    <t>The little boy found a silver coin in the park.</t>
  </si>
  <si>
    <t>小男孩在公园里捡到一枚银币。</t>
  </si>
  <si>
    <t>小男孩在公园捡到coin（硬币），coin闪闪发亮，他开心地交给了保安叔叔。</t>
  </si>
  <si>
    <t>金属硬币是coin，捡到别忘交好人。</t>
  </si>
  <si>
    <t>coincidence</t>
  </si>
  <si>
    <t>co-</t>
  </si>
  <si>
    <t>in-</t>
  </si>
  <si>
    <t>co(共同)+in(在...里)+cid(落下)+ence(名词后缀)→共同落在同一个点上→巧合；碰巧的事</t>
  </si>
  <si>
    <t>巧合；碰巧的事</t>
  </si>
  <si>
    <t>/kəʊˈɪnsɪdəns/</t>
  </si>
  <si>
    <t>We met at the station by coincidence.</t>
  </si>
  <si>
    <t>我们碰巧在车站遇见了。</t>
  </si>
  <si>
    <t>今天在车站遇到老同学，真是coincidence（巧合），co（共同）in（在）cid（落）ence（事），就像命运安排的一样。</t>
  </si>
  <si>
    <t>共同落下巧合 coincidence</t>
  </si>
  <si>
    <t>coke</t>
  </si>
  <si>
    <t>可乐；焦炭</t>
  </si>
  <si>
    <t>/kəʊk/</t>
  </si>
  <si>
    <t>I bought a bottle of coke from the store.</t>
  </si>
  <si>
    <t>我从商店买了一瓶可乐。</t>
  </si>
  <si>
    <t>夏天口渴时，喝一瓶coke（可乐），冰凉的口感让人瞬间清爽。</t>
  </si>
  <si>
    <t>可乐焦炭 coke 记</t>
  </si>
  <si>
    <t>cold</t>
  </si>
  <si>
    <t>冷的；寒冷的</t>
  </si>
  <si>
    <t>/kəʊld/</t>
  </si>
  <si>
    <t>The water in the river is cold in winter.</t>
  </si>
  <si>
    <t>冬天河里的水很冷。</t>
  </si>
  <si>
    <t>冬天摸河水，cold（冷的）感觉直刺手指，赶紧把手缩回来搓了搓。</t>
  </si>
  <si>
    <t>天气寒冷用 cold</t>
  </si>
  <si>
    <t>感冒；寒冷</t>
  </si>
  <si>
    <t>She caught a cold after walking in the rain.</t>
  </si>
  <si>
    <t>她淋雨走路后感冒了。</t>
  </si>
  <si>
    <t>淋雨之后她得了cold（感冒），只能裹着被子喝姜茶缓解不适。</t>
  </si>
  <si>
    <t>感冒 cold 要休息</t>
  </si>
  <si>
    <t>collar</t>
  </si>
  <si>
    <t>col-</t>
  </si>
  <si>
    <t>lar</t>
  </si>
  <si>
    <t>col(共同)+lar(脖子周围)→围绕脖子的物品→衣领；领子</t>
  </si>
  <si>
    <t>衣领；领子</t>
  </si>
  <si>
    <t>/ˈkɒlə(r)/</t>
  </si>
  <si>
    <t>He adjusted his collar before going out.</t>
  </si>
  <si>
    <t>出门前他整理了一下衣领。</t>
  </si>
  <si>
    <t>出门前他整理collar（衣领），col（共同）lar（绕颈），让自己看起来更精神得体。</t>
  </si>
  <si>
    <t>绕颈衣领 collar</t>
  </si>
  <si>
    <t>colleague</t>
  </si>
  <si>
    <t>league</t>
  </si>
  <si>
    <t>col(共同)+league(联盟)→共同工作的联盟伙伴→同事</t>
  </si>
  <si>
    <t>同事；同僚</t>
  </si>
  <si>
    <t>/ˈkɒliːɡ/</t>
  </si>
  <si>
    <t>My colleague and I often have lunch together.</t>
  </si>
  <si>
    <t>我和同事经常一起吃午饭。</t>
  </si>
  <si>
    <t>我和colleague（同事）一起吃午饭，col（共同）league（联盟），工作上总是互相支持。</t>
  </si>
  <si>
    <t>共同联盟同事 colleague</t>
  </si>
  <si>
    <t>collect</t>
  </si>
  <si>
    <t>lect</t>
  </si>
  <si>
    <t>col(共同)+lect(收集)→共同把物品聚集起来→收集</t>
  </si>
  <si>
    <t>收集；采集</t>
  </si>
  <si>
    <t>/kəˈlekt/</t>
  </si>
  <si>
    <t>I collect stamps as a hobby.</t>
  </si>
  <si>
    <t>我把收集邮票当作爱好。</t>
  </si>
  <si>
    <t>我喜欢collect（收集）邮票，col（共同）lect（挑选）各种好看的款式，攒成厚厚的集邮册。</t>
  </si>
  <si>
    <t>共同收集collect</t>
  </si>
  <si>
    <t>col(共同)+lect(收集)→收集的物品集合→收藏品</t>
  </si>
  <si>
    <t>收藏品；收集物</t>
  </si>
  <si>
    <t>/ˈkɒlekt/</t>
  </si>
  <si>
    <t>His coin collect is very valuable.</t>
  </si>
  <si>
    <t>他的硬币收藏品很有价值。</t>
  </si>
  <si>
    <t>他展示collect（收藏品）时，说这是col（共同）lect（收集）多年的成果，每枚都珍贵。</t>
  </si>
  <si>
    <t>收集之物collect</t>
  </si>
  <si>
    <t>collection</t>
  </si>
  <si>
    <t>col(共同)+lect(收集)+ion(名词后缀)→收集的结果→收藏品</t>
  </si>
  <si>
    <t>收藏品；收集</t>
  </si>
  <si>
    <t>/kəˈlekʃn/</t>
  </si>
  <si>
    <t>She has a large collection of dolls.</t>
  </si>
  <si>
    <t>她有大量的玩偶收藏品。</t>
  </si>
  <si>
    <t>她的collection（收藏品）是col（共同）lect（收集）加ion变名词，摆满卧室架子。</t>
  </si>
  <si>
    <t>收集加ion是collection</t>
  </si>
  <si>
    <t>college</t>
  </si>
  <si>
    <t>leg</t>
  </si>
  <si>
    <t>col(共同)+leg(学习)+e→共同学习的场所→学院</t>
  </si>
  <si>
    <t>学院；大学</t>
  </si>
  <si>
    <t>/ˈkɒlɪdʒ/</t>
  </si>
  <si>
    <t>He studies at a local college.</t>
  </si>
  <si>
    <t>他在当地一所学院学习。</t>
  </si>
  <si>
    <t>他梦想进college（学院），col（共同）leg（学习）知识，认识新朋友。</t>
  </si>
  <si>
    <t>共同学习college</t>
  </si>
  <si>
    <t>collision</t>
  </si>
  <si>
    <t>lis</t>
  </si>
  <si>
    <t>col(共同)+lis(撞击)+ion(名词后缀)→物体一起撞击→碰撞</t>
  </si>
  <si>
    <t>碰撞；冲突</t>
  </si>
  <si>
    <t>/kəˈlɪʒn/</t>
  </si>
  <si>
    <t>Two cars had a collision on the street.</t>
  </si>
  <si>
    <t>街上发生了两车相撞的事故。</t>
  </si>
  <si>
    <t>两车collision（碰撞）时，col（一起）lis（撞）的声响很大，路人纷纷围观。</t>
  </si>
  <si>
    <t>一起撞击collision</t>
  </si>
  <si>
    <t>colour</t>
  </si>
  <si>
    <t>颜色；色彩</t>
  </si>
  <si>
    <t>/ˈkʌlə(r)/</t>
  </si>
  <si>
    <t>She likes the colour red.</t>
  </si>
  <si>
    <t>她喜欢红色。</t>
  </si>
  <si>
    <t>秋天树叶的colour（颜色）从绿变黄，美丽极了。</t>
  </si>
  <si>
    <t>颜色色彩colour</t>
  </si>
  <si>
    <t>给...上色；涂色</t>
  </si>
  <si>
    <t>Colour the picture with crayons.</t>
  </si>
  <si>
    <t>用蜡笔给这幅画上色。</t>
  </si>
  <si>
    <t>老师让我们colour（涂色）画，我用蜡笔涂得很认真。</t>
  </si>
  <si>
    <t>涂色上色colour</t>
  </si>
  <si>
    <t>comb</t>
  </si>
  <si>
    <t>梳子</t>
  </si>
  <si>
    <t>/kəʊm/</t>
  </si>
  <si>
    <t>I need a comb to fix my hair.</t>
  </si>
  <si>
    <t>我需要一把梳子来整理头发。</t>
  </si>
  <si>
    <t>妈妈让我拿comb（梳子）梳头，它的齿齿排列整齐，很好用。</t>
  </si>
  <si>
    <t>梳子comb梳头发</t>
  </si>
  <si>
    <t>梳理</t>
  </si>
  <si>
    <t>She combed her hair before going out.</t>
  </si>
  <si>
    <t>她出门前梳了头发。</t>
  </si>
  <si>
    <t>她每天早上都会comb（梳理）头发，让自己看起来清爽又精神。</t>
  </si>
  <si>
    <t>梳理头发用comb</t>
  </si>
  <si>
    <t>combine</t>
  </si>
  <si>
    <t>com-</t>
  </si>
  <si>
    <t>bine</t>
  </si>
  <si>
    <t>com(共同)+bine(绑)→把东西共同绑在一起→结合；联合</t>
  </si>
  <si>
    <t>结合；联合</t>
  </si>
  <si>
    <t>/kəmˈbaɪn/</t>
  </si>
  <si>
    <t>We should combine theory with practice.</t>
  </si>
  <si>
    <t>我们应该把理论和实践结合起来。</t>
  </si>
  <si>
    <t>我们要combine（结合）理论和实践，com（共同）bine（绑）起来才能让知识更实用。</t>
  </si>
  <si>
    <t>共同绑起是combine</t>
  </si>
  <si>
    <t>com(共同)+bine(绑)→能把多种功能绑在一起的机器→联合收割机</t>
  </si>
  <si>
    <t>联合收割机</t>
  </si>
  <si>
    <t>/ˈkɒmbaɪn/</t>
  </si>
  <si>
    <t>The farmer used a combine to harvest wheat.</t>
  </si>
  <si>
    <t>农民用联合收割机收割小麦。</t>
  </si>
  <si>
    <t>农民开着combine（联合收割机）在田里穿梭，com（共同）完成收割和脱粒的工作。</t>
  </si>
  <si>
    <t>收割机器combine</t>
  </si>
  <si>
    <t>来；来到</t>
  </si>
  <si>
    <t>/kʌm/</t>
  </si>
  <si>
    <t>He will come to my house tomorrow.</t>
  </si>
  <si>
    <t>他明天会来我家。</t>
  </si>
  <si>
    <t>朋友说come（来）我家玩，我提前准备了他最爱吃的零食。</t>
  </si>
  <si>
    <t>来是come很简单</t>
  </si>
  <si>
    <t>comedy</t>
  </si>
  <si>
    <t>喜剧；喜剧片</t>
  </si>
  <si>
    <t>/ˈkɒmədi/</t>
  </si>
  <si>
    <t>We watched a funny comedy last night.</t>
  </si>
  <si>
    <t>我们昨晚看了一部有趣的喜剧片。</t>
  </si>
  <si>
    <t>昨晚看的comedy（喜剧片）太好笑了，大家都笑得直不起腰。</t>
  </si>
  <si>
    <t>喜剧片是comedy</t>
  </si>
  <si>
    <t>comfort</t>
  </si>
  <si>
    <t>fort</t>
  </si>
  <si>
    <t>com(共同)+fort(力量)→给人共同的力量→安慰</t>
  </si>
  <si>
    <t>安慰</t>
  </si>
  <si>
    <t>/ˈkʌmfət/</t>
  </si>
  <si>
    <t>She comforted me when I was sad.</t>
  </si>
  <si>
    <t>我难过时她安慰了我。</t>
  </si>
  <si>
    <t>她comfort（安慰）我时，com（共同）给我fort（力量），让我感觉温暖。</t>
  </si>
  <si>
    <t>共同给力comfort（安慰）</t>
  </si>
  <si>
    <t>com(共同)+fort(力量)→带来力量的状态→舒适；安慰</t>
  </si>
  <si>
    <t>舒适；安慰</t>
  </si>
  <si>
    <t>This chair gives me great comfort.</t>
  </si>
  <si>
    <t>这把椅子给我很大的舒适感。</t>
  </si>
  <si>
    <t>这把椅子坐起来很comfort（舒适），就像有人在身边给我fort（力量）一样。</t>
  </si>
  <si>
    <t>舒适安慰是comfort</t>
  </si>
  <si>
    <t>comfortable</t>
  </si>
  <si>
    <t>com(加强)+fort(力量)+able(可...的)→能给人力量的、让人放松的→舒适的</t>
  </si>
  <si>
    <t>舒适的；舒服的</t>
  </si>
  <si>
    <t>/ˈkʌmfətəbl/</t>
  </si>
  <si>
    <t>This sofa feels very comfortable.</t>
  </si>
  <si>
    <t>这个沙发摸起来很舒服。</t>
  </si>
  <si>
    <t>坐在comfortable（舒适的）沙发上，com（加强）给人fort（力量），able（可以）让人放松到不想起身。</t>
  </si>
  <si>
    <t>com加fort加able，舒适舒服comfortable</t>
  </si>
  <si>
    <t>command</t>
  </si>
  <si>
    <t>mand</t>
  </si>
  <si>
    <t>com(加强)+mand(命令)→加强发出指令→命令；指挥</t>
  </si>
  <si>
    <t>命令；指挥</t>
  </si>
  <si>
    <t>/kəˈmænd/</t>
  </si>
  <si>
    <t>The officer commanded the soldiers to stand straight.</t>
  </si>
  <si>
    <t>军官命令士兵们站直。</t>
  </si>
  <si>
    <t>军官command（命令）士兵时，com（加强）语气说出mand（指令），士兵立刻执行。</t>
  </si>
  <si>
    <t>加强命令command，指挥行动不含糊</t>
  </si>
  <si>
    <t>comment</t>
  </si>
  <si>
    <t>com(加强)+ment(思考)→加强思考后说出看法→评论</t>
  </si>
  <si>
    <t>评论；发表意见</t>
  </si>
  <si>
    <t>/ˈkɑːment/</t>
  </si>
  <si>
    <t>She commented on the beautiful scenery.</t>
  </si>
  <si>
    <t>她对美丽的风景发表了评论。</t>
  </si>
  <si>
    <t>看到美景她comment（评论），com（加强）自己的ment（思考），说出内心的赞叹。</t>
  </si>
  <si>
    <t>com加ment是comment，评论意见随口来</t>
  </si>
  <si>
    <t>commercial</t>
  </si>
  <si>
    <t>merc</t>
  </si>
  <si>
    <t>com(共同)+merc(贸易)+ial(形容词后缀)→关于共同贸易的→商业的</t>
  </si>
  <si>
    <t>商业的；广告的</t>
  </si>
  <si>
    <t>/kəˈmɜːʃl/</t>
  </si>
  <si>
    <t>We saw a commercial on TV last night.</t>
  </si>
  <si>
    <t>昨晚我们在电视上看到一则广告。</t>
  </si>
  <si>
    <t>电视里的commercial（广告），讲的是com（共同）做merc（贸易）的故事，很吸引人。</t>
  </si>
  <si>
    <t>共同贸易commercial，商业广告都适用</t>
  </si>
  <si>
    <t>commit</t>
  </si>
  <si>
    <t>com(加强)+mit(投入)→加强投入→承诺；犯(错)</t>
  </si>
  <si>
    <t>承诺；犯(错误)</t>
  </si>
  <si>
    <t>/kəˈmɪt/</t>
  </si>
  <si>
    <t>He committed to keep his promise.</t>
  </si>
  <si>
    <t>他承诺遵守诺言。</t>
  </si>
  <si>
    <t>他commit（承诺）守诺，com（加强）投入mit（精力），绝不食言。</t>
  </si>
  <si>
    <t>加强投入commit，承诺犯错要分清</t>
  </si>
  <si>
    <t>commitment</t>
  </si>
  <si>
    <t>com(加强)+mit(送，委托)+ment(名词后缀)→加强委托的状态→承诺；献身</t>
  </si>
  <si>
    <t>承诺；献身</t>
  </si>
  <si>
    <t>/kəˈmɪtmənt/</t>
  </si>
  <si>
    <t>His commitment to the project is impressive.</t>
  </si>
  <si>
    <t>他对这个项目的承诺令人印象深刻。</t>
  </si>
  <si>
    <t>他对项目的commitment（承诺）很深，com（加强）mit（委托）自己全情投入，ment是名词后缀表状态。</t>
  </si>
  <si>
    <t>加强委托ment后缀，commitment是承诺</t>
  </si>
  <si>
    <t>committee</t>
  </si>
  <si>
    <t>tee</t>
  </si>
  <si>
    <t>com(共同)+mit(送，委托)+tee(表人)→共同被委托的人→委员会</t>
  </si>
  <si>
    <t>委员会</t>
  </si>
  <si>
    <t>/kəˈmɪti/</t>
  </si>
  <si>
    <t>The committee will meet tomorrow to discuss the plan.</t>
  </si>
  <si>
    <t>委员会明天将开会讨论这个计划。</t>
  </si>
  <si>
    <t>committee（委员会）的成员是com（共同）mit（委托）来处理事务的人，tee表人，他们一起决策。</t>
  </si>
  <si>
    <t>共同委托的人，committee是委员会</t>
  </si>
  <si>
    <t>common</t>
  </si>
  <si>
    <t>mon</t>
  </si>
  <si>
    <t>com(共同)+mon(公共)→共同拥有的→常见的；共同的</t>
  </si>
  <si>
    <t>常见的；共同的</t>
  </si>
  <si>
    <t>/ˈkɒmən/</t>
  </si>
  <si>
    <t>We share a common interest in music.</t>
  </si>
  <si>
    <t>我们在音乐方面有共同的兴趣。</t>
  </si>
  <si>
    <t>我们有common（共同）的音乐爱好，com（共同）mon（公共）的喜好让我们成为朋友。</t>
  </si>
  <si>
    <t>共同公共是common</t>
  </si>
  <si>
    <t>communicate</t>
  </si>
  <si>
    <t>muni</t>
  </si>
  <si>
    <t>cate</t>
  </si>
  <si>
    <t>com(共同)+muni(公共)+cate(做)→共同做公共的事→交流；沟通</t>
  </si>
  <si>
    <t>交流；沟通</t>
  </si>
  <si>
    <t>/kəˈmjuːnɪkeɪt/</t>
  </si>
  <si>
    <t>We should communicate more with our parents.</t>
  </si>
  <si>
    <t>我们应该多和父母沟通。</t>
  </si>
  <si>
    <t>我们要communicate（沟通），com（共同）muni（公共）cate（做），一起分享想法。</t>
  </si>
  <si>
    <t>共同做公共事，communicate是沟通</t>
  </si>
  <si>
    <t>communication</t>
  </si>
  <si>
    <t>tion</t>
  </si>
  <si>
    <t>com(共同)+muni(公共)+cate(做)+tion(名词后缀)→沟通的行为→交流；通讯</t>
  </si>
  <si>
    <t>交流；通讯</t>
  </si>
  <si>
    <t>/kəˌmjuːnɪˈkeɪʃn/</t>
  </si>
  <si>
    <t>Mobile phones make communication easier.</t>
  </si>
  <si>
    <t>手机让交流变得更简单。</t>
  </si>
  <si>
    <t>手机方便了communication（交流），com（共同）muni（公共）cate（做）tion（名词），是共享信息的过程。</t>
  </si>
  <si>
    <t>沟通名词是communication</t>
  </si>
  <si>
    <t>communism</t>
  </si>
  <si>
    <t>mun</t>
  </si>
  <si>
    <t>com(共同)+mun(公共)+ism(主义) → 共同拥有公共财产的主义 → 共产主义</t>
  </si>
  <si>
    <t>共产主义</t>
  </si>
  <si>
    <t>/ˈkɒmjənɪzəm/</t>
  </si>
  <si>
    <t>Communism aims for a classless society.</t>
  </si>
  <si>
    <t>共产主义旨在建立一个无阶级的社会。</t>
  </si>
  <si>
    <t>我们学习communism（共产主义），了解它是com（共同）mun（公共）ism（主义）的集合，追求人人平等的理想。</t>
  </si>
  <si>
    <t>共同公共主义，就是communism</t>
  </si>
  <si>
    <t>communist</t>
  </si>
  <si>
    <t>com(共同)+mun(公共)+ist(人/者) → 信仰共产主义的人 → 共产主义者</t>
  </si>
  <si>
    <t>共产主义者</t>
  </si>
  <si>
    <t>/ˈkɒmjənɪst/</t>
  </si>
  <si>
    <t>He is a loyal communist.</t>
  </si>
  <si>
    <t>他是一名忠诚的共产主义者。</t>
  </si>
  <si>
    <t>他是communist（共产主义者），始终践行com（共同）mun（公共）的理念，为社会贡献力量。</t>
  </si>
  <si>
    <t>共同公共者，就是communist</t>
  </si>
  <si>
    <t>com(共同)+mun(公共)+ist(表属性) → 具有共产主义属性的 → 共产主义的</t>
  </si>
  <si>
    <t>共产主义的</t>
  </si>
  <si>
    <t>They joined the communist party.</t>
  </si>
  <si>
    <t>他们加入了共产党。</t>
  </si>
  <si>
    <t>他们加入communist（共产主义的）政党，坚持com（共同）mun（公共）的原则，为理想奋斗。</t>
  </si>
  <si>
    <t>属性共产主义，就是communist</t>
  </si>
  <si>
    <t>companion</t>
  </si>
  <si>
    <t>pan</t>
  </si>
  <si>
    <t>com(共同)+pan(面包)+ion(表人) → 一起分享面包的人 → 同伴</t>
  </si>
  <si>
    <t>同伴；伙伴</t>
  </si>
  <si>
    <t>/kəmˈpæniən/</t>
  </si>
  <si>
    <t>She traveled with her companion to Paris.</t>
  </si>
  <si>
    <t>她和同伴一起去巴黎旅行了。</t>
  </si>
  <si>
    <t>旅行时，companion（同伴）和我com（共同）分pan（面包），一路上欢声笑语不断。</t>
  </si>
  <si>
    <t>共同分面包，同伴companion</t>
  </si>
  <si>
    <t>com(共同)+pan(面包)+y(表团体/状态) → 一起分享面包的团体或状态 → 公司；陪伴</t>
  </si>
  <si>
    <t>公司；陪伴</t>
  </si>
  <si>
    <t>/ˈkʌmpəni/</t>
  </si>
  <si>
    <t>His father runs a small company.</t>
  </si>
  <si>
    <t>他父亲经营一家小公司。</t>
  </si>
  <si>
    <t>他父亲经营company（公司），员工们com（共同）pan（面包）一起午餐，氛围很融洽。</t>
  </si>
  <si>
    <t>共同面包处，公司company</t>
  </si>
  <si>
    <t>compare</t>
  </si>
  <si>
    <t>com(共同)+par(相等)+e → 共同观察事物是否相等 → 比较</t>
  </si>
  <si>
    <t>比较；对比</t>
  </si>
  <si>
    <t>/kəmˈpeə(r)/</t>
  </si>
  <si>
    <t>Compare these two books and tell me which one is better.</t>
  </si>
  <si>
    <t>比较这两本书，告诉我哪本更好。</t>
  </si>
  <si>
    <t>老师让我们compare（比较）两本书，com（共同）看par（是否相等），找出它们的不同点。</t>
  </si>
  <si>
    <t>共同看相等，比较compare</t>
  </si>
  <si>
    <t>compass</t>
  </si>
  <si>
    <t>pass</t>
  </si>
  <si>
    <t>com(一起)+pass(测量)→用于一起测量方向的工具→指南针；罗盘</t>
  </si>
  <si>
    <t>指南针；罗盘；范围</t>
  </si>
  <si>
    <t>/ˈkʌmpəs/</t>
  </si>
  <si>
    <t>I use a compass to find the north direction.</t>
  </si>
  <si>
    <t>我用指南针找北方。</t>
  </si>
  <si>
    <t>野外探险时，compass（指南针）帮我com（一起）pass（测量）方向，再也不怕迷路啦。</t>
  </si>
  <si>
    <t>一起测量指南针，compass记分明</t>
  </si>
  <si>
    <t>compensate</t>
  </si>
  <si>
    <t>pens</t>
  </si>
  <si>
    <t>com(全部)+pens(支付)+ate(使)→使全部支付以弥补损失→补偿；赔偿</t>
  </si>
  <si>
    <t>补偿；赔偿</t>
  </si>
  <si>
    <t>/ˈkɒmpenseɪt/</t>
  </si>
  <si>
    <t>The shop compensated me for the broken cup.</t>
  </si>
  <si>
    <t>商店因杯子破损赔偿了我。</t>
  </si>
  <si>
    <t>商店compensate（赔偿）我时，com（全部）pens（支付）了杯子的钱，服务态度很好。</t>
  </si>
  <si>
    <t>全部支付来补偿，compensate不用慌</t>
  </si>
  <si>
    <t>compete</t>
  </si>
  <si>
    <t>pete</t>
  </si>
  <si>
    <t>com(共同)+pete(争取)→共同争取同一目标→竞争；比赛</t>
  </si>
  <si>
    <t>竞争；比赛</t>
  </si>
  <si>
    <t>/kəmˈpiːt/</t>
  </si>
  <si>
    <t>We compete against each other in the race.</t>
  </si>
  <si>
    <t>我们在赛跑中互相竞争。</t>
  </si>
  <si>
    <t>赛跑时，我们compete（竞争），com（共同）pete（争取）第一名，跑得飞快。</t>
  </si>
  <si>
    <t>共同争取是compete，竞争比赛记心间</t>
  </si>
  <si>
    <t>competence</t>
  </si>
  <si>
    <t>com(共同)+pet(争取)+ence(表状态)→能共同争取所需的能力→能力；胜任</t>
  </si>
  <si>
    <t>能力；胜任</t>
  </si>
  <si>
    <t>/ˈkɒmpɪtəns/</t>
  </si>
  <si>
    <t>Her competence in math makes her a good tutor.</t>
  </si>
  <si>
    <t>她在数学上的能力让她成为好家教。</t>
  </si>
  <si>
    <t>她的competence（能力）很强，com（共同）pet（争取）任务时总能完成，ence是状态哦。</t>
  </si>
  <si>
    <t>争取能力ence加，competence就是它</t>
  </si>
  <si>
    <t>competition</t>
  </si>
  <si>
    <t>ition</t>
  </si>
  <si>
    <t>com(共同)+pet(争取)+ition(名词后缀)→共同争取的活动→竞争；比赛</t>
  </si>
  <si>
    <t>/ˌkɒmpəˈtɪʃn/</t>
  </si>
  <si>
    <t>The school holds a sports competition every year.</t>
  </si>
  <si>
    <t>学校每年举办一次体育比赛。</t>
  </si>
  <si>
    <t>学校的sports competition（比赛）里，com（共同）pet（争取）荣誉，同学们都积极参与。</t>
  </si>
  <si>
    <t>共同争取ition加，competition是比赛</t>
  </si>
  <si>
    <t>comprehension</t>
  </si>
  <si>
    <t>pre-</t>
  </si>
  <si>
    <t>hend</t>
  </si>
  <si>
    <t>com(共同)+pre(预先)+hend(抓)+ion(名词后缀)→预先共同抓住内容核心→理解；领悟</t>
  </si>
  <si>
    <t>理解；领悟</t>
  </si>
  <si>
    <t>/ˌkɑːmprɪˈhenʃn/</t>
  </si>
  <si>
    <t>Reading comprehension helps us get information from texts.</t>
  </si>
  <si>
    <t>阅读理解帮助我们从文本中获取信息。</t>
  </si>
  <si>
    <t>做reading comprehension时，com（共同）pre（预先）hend（抓）住关键句，就能快速理解文章啦。</t>
  </si>
  <si>
    <t>共同预先抓，理解comprehension</t>
  </si>
  <si>
    <t>compromise</t>
  </si>
  <si>
    <t>promise</t>
  </si>
  <si>
    <t>com(共同)+promise(承诺)→双方共同做出承诺让步→妥协；和解</t>
  </si>
  <si>
    <t>妥协；和解</t>
  </si>
  <si>
    <t>/ˈkɒmprəmaɪz/</t>
  </si>
  <si>
    <t>We had to compromise on the plan to reach an agreement.</t>
  </si>
  <si>
    <t>为了达成协议，我们不得不在计划上妥协。</t>
  </si>
  <si>
    <t>双方为了达成compromise（妥协），com（共同）promise（承诺）各让一步，终于解决了分歧。</t>
  </si>
  <si>
    <t>共同承诺妥协compromise</t>
  </si>
  <si>
    <t>com(共同)+promise(承诺)→双方共同达成的让步结果→妥协；折中方案</t>
  </si>
  <si>
    <t>妥协；折中方案</t>
  </si>
  <si>
    <t>They reached a compromise after long negotiations.</t>
  </si>
  <si>
    <t>经过长时间谈判，他们达成了妥协。</t>
  </si>
  <si>
    <t>谈判后他们达成compromise（折中方案），这是com（共同）promise（承诺）的结果，双方都满意。</t>
  </si>
  <si>
    <t>共同让步是compromise（名）</t>
  </si>
  <si>
    <t>compulsory</t>
  </si>
  <si>
    <t>puls</t>
  </si>
  <si>
    <t>com(加强)+puls(推)+ory(…的)→被强力推动去做的→强制的；必修的</t>
  </si>
  <si>
    <t>强制的；必修的</t>
  </si>
  <si>
    <t>/kəmˈpʌlsəri/</t>
  </si>
  <si>
    <t>Physical education is a compulsory course in our school.</t>
  </si>
  <si>
    <t>体育课是我们学校的一门必修课。</t>
  </si>
  <si>
    <t>体育课是compulsory（必修的），com（加强）puls（推）着我们运动，让身体更健康。</t>
  </si>
  <si>
    <t>强制必修compulsory</t>
  </si>
  <si>
    <t>computer</t>
  </si>
  <si>
    <t>put</t>
  </si>
  <si>
    <t>com(共同)+put(计算)+er(表物)→能共同计算的机器→电脑；计算机</t>
  </si>
  <si>
    <t>电脑；计算机</t>
  </si>
  <si>
    <t>/kəmˈpjuːtə(r)/</t>
  </si>
  <si>
    <t>I use my computer to surf the Internet every day.</t>
  </si>
  <si>
    <t>我每天用电脑上网。</t>
  </si>
  <si>
    <t>我用computer（电脑）上网，它com（共同）put（计算）各种信息，帮我了解世界。</t>
  </si>
  <si>
    <t>计算机器computer</t>
  </si>
  <si>
    <t>concentrate</t>
  </si>
  <si>
    <t>con-</t>
  </si>
  <si>
    <t>con(加强)+centr(中心)+ate(使…)→使注意力集中到中心→集中；专心</t>
  </si>
  <si>
    <t>集中（注意力）；专心</t>
  </si>
  <si>
    <t>/ˈkɒnsntreɪt/</t>
  </si>
  <si>
    <t>You should concentrate on listening to the teacher in class.</t>
  </si>
  <si>
    <t>你应该在课堂上专心听老师讲课。</t>
  </si>
  <si>
    <t>课堂上要concentrate（专心），con（加强）centr（中心）让思绪聚焦在老师的讲解上。</t>
  </si>
  <si>
    <t>集中中心concentrate</t>
  </si>
  <si>
    <t>concept</t>
  </si>
  <si>
    <t>con(共同)+cept(拿；取)→共同拿出来的想法→概念；观念</t>
  </si>
  <si>
    <t>概念；观念</t>
  </si>
  <si>
    <t>/ˈkɒnsept/</t>
  </si>
  <si>
    <t>The concept of environmental protection is important for everyone.</t>
  </si>
  <si>
    <t>环保的概念对每个人都很重要。</t>
  </si>
  <si>
    <t>老师讲解环保的concept（概念）时，con（共同）cept（拿）出实例，让我们更容易理解。</t>
  </si>
  <si>
    <t>共同拿取是concept</t>
  </si>
  <si>
    <t>concern</t>
  </si>
  <si>
    <t>cern</t>
  </si>
  <si>
    <t>con(共同)+cern(关注)→共同关注某事→涉及；使担忧</t>
  </si>
  <si>
    <t>涉及；使担忧；关心</t>
  </si>
  <si>
    <t>/kənˈsɜːn/</t>
  </si>
  <si>
    <t>His health concerns me a lot.</t>
  </si>
  <si>
    <t>他的健康让我非常担心。</t>
  </si>
  <si>
    <t>看到他脸色苍白，我 concern (担心) 他的健康，con (共同) cern (关注) 他的身体状况，希望他早日康复。</t>
  </si>
  <si>
    <t>共同关注是concern</t>
  </si>
  <si>
    <t>con(共同)+cern(关注)→大家共同关注的事→担心；关心的事</t>
  </si>
  <si>
    <t>担心；关心的事；忧虑</t>
  </si>
  <si>
    <t>/ˈkɜːnsɜːn/</t>
  </si>
  <si>
    <t>The main concern is his safety.</t>
  </si>
  <si>
    <t>主要的担忧是他的安全。</t>
  </si>
  <si>
    <t>父母的 concern (担忧) 总是围绕孩子，con (共同) cern (关注) 孩子的安全和成长。</t>
  </si>
  <si>
    <t>共同担忧concern</t>
  </si>
  <si>
    <t>concert</t>
  </si>
  <si>
    <t>cert</t>
  </si>
  <si>
    <t>con(共同)+cert(聚集)→大家共同聚集听音乐→音乐会</t>
  </si>
  <si>
    <t>音乐会；演奏会</t>
  </si>
  <si>
    <t>/ˈkɒnsət/</t>
  </si>
  <si>
    <t>She bought two tickets for the concert.</t>
  </si>
  <si>
    <t>她买了两张音乐会的票。</t>
  </si>
  <si>
    <t>周末去 concert (音乐会)，con (共同) cert (聚集) 一群音乐迷，沉浸在美妙旋律中。</t>
  </si>
  <si>
    <t>共同聚集concert</t>
  </si>
  <si>
    <t>conclude</t>
  </si>
  <si>
    <t>clud</t>
  </si>
  <si>
    <t>con(完全)+clud(关闭)+e→完全关闭讨论→结束；得出结论</t>
  </si>
  <si>
    <t>结束；得出结论；断定</t>
  </si>
  <si>
    <t>/kənˈkluːd/</t>
  </si>
  <si>
    <t>They concluded the meeting with a speech.</t>
  </si>
  <si>
    <t>他们以一场演讲结束了会议。</t>
  </si>
  <si>
    <t>会议 conclude (结束) 时，con (完全) clud (关闭) 所有议题，演讲者上台总结。</t>
  </si>
  <si>
    <t>完全关闭conclude</t>
  </si>
  <si>
    <t>conclusion</t>
  </si>
  <si>
    <t>con(完全)+clud(关闭)+ion(名词后缀)→完全关闭后的结果→结论；结束</t>
  </si>
  <si>
    <t>结论；结束；推论</t>
  </si>
  <si>
    <t>/kənˈkluːʒn/</t>
  </si>
  <si>
    <t>We reached a conclusion after discussion.</t>
  </si>
  <si>
    <t>讨论后我们得出了一个结论。</t>
  </si>
  <si>
    <t>讨论后得出 conclusion (结论)，是 con (完全) clud (关闭) 讨论后的总结，大家都认同。</t>
  </si>
  <si>
    <t>结束总结conclusion</t>
  </si>
  <si>
    <t>concrete</t>
  </si>
  <si>
    <t>cret</t>
  </si>
  <si>
    <t>con(共同)+cret(制造)+e→共同制造出的实体→具体的；实在的</t>
  </si>
  <si>
    <t>具体的；实在的；有形的</t>
  </si>
  <si>
    <t>/ˈkɒŋkriːt/</t>
  </si>
  <si>
    <t>Give me some concrete examples.</t>
  </si>
  <si>
    <t>给我一些具体的例子。</t>
  </si>
  <si>
    <t>老师让举 concrete (具体的) 例子，con (共同) cret (制造) 的真实案例更有说服力。</t>
  </si>
  <si>
    <t>共同制造concrete</t>
  </si>
  <si>
    <t>con(共同)+cret(制造)+e→共同制造的坚固材料→混凝土</t>
  </si>
  <si>
    <t>混凝土</t>
  </si>
  <si>
    <t>The road is made of concrete.</t>
  </si>
  <si>
    <t>这条路是用混凝土铺成的。</t>
  </si>
  <si>
    <t>马路用 concrete (混凝土) 铺成，con (共同) cret (制造) 的坚固材料，耐用又平整。</t>
  </si>
  <si>
    <t>坚固材料concrete</t>
  </si>
  <si>
    <t>condition</t>
  </si>
  <si>
    <t>con(共同) + dit(放置) + ion(名词后缀) → 共同放置的状态或要求 → 条件；状况</t>
  </si>
  <si>
    <t>条件；状况</t>
  </si>
  <si>
    <t>/kənˈdɪʃn/</t>
  </si>
  <si>
    <t>We must meet the conditions to join the club.</t>
  </si>
  <si>
    <t>我们必须满足加入俱乐部的条件。</t>
  </si>
  <si>
    <t>想要加入俱乐部，得满足condition（条件），con（共同）dit（放置）的要求，大家都得遵守。</t>
  </si>
  <si>
    <t>共同放置条件condition</t>
  </si>
  <si>
    <t>condemn</t>
  </si>
  <si>
    <t>damn</t>
  </si>
  <si>
    <t>con(加强) + damn(谴责) → 强烈指责某人或某事 → 谴责；指责</t>
  </si>
  <si>
    <t>谴责；指责</t>
  </si>
  <si>
    <t>/kənˈdem/</t>
  </si>
  <si>
    <t>People condemned his cruel actions.</t>
  </si>
  <si>
    <t>人们谴责了他的残忍行为。</t>
  </si>
  <si>
    <t>看到残忍行为，大家condemn（谴责），con（加强）damn（指责），声音响亮。</t>
  </si>
  <si>
    <t>加强谴责condemn</t>
  </si>
  <si>
    <t>conduct</t>
  </si>
  <si>
    <t>duct</t>
  </si>
  <si>
    <t>con(共同) + duct(引导) → 共同引导事务或人员 → 组织；指挥</t>
  </si>
  <si>
    <t>组织；指挥；引导</t>
  </si>
  <si>
    <t>/kənˈdʌkt/</t>
  </si>
  <si>
    <t>The teacher conducted a class meeting last week.</t>
  </si>
  <si>
    <t>老师上周组织了一次班会。</t>
  </si>
  <si>
    <t>老师 conduct (组织) 班会时，con (共同) duct (引导) 大家讨论，气氛热烈。</t>
  </si>
  <si>
    <t>共同引导是 conduct</t>
  </si>
  <si>
    <t>conductor</t>
  </si>
  <si>
    <t>con(共同) + duct(引导) + or(表人) → 共同引导的人 → 指挥家；导体</t>
  </si>
  <si>
    <t>指挥家；导体</t>
  </si>
  <si>
    <t>/kənˈdʌktə(r)/</t>
  </si>
  <si>
    <t>The conductor led the orchestra to play well.</t>
  </si>
  <si>
    <t>指挥家带领管弦乐队演奏得很好。</t>
  </si>
  <si>
    <t>乐队的 conductor (指挥家)，con (共同) duct (引导) or (人)，让每个乐手配合默契。</t>
  </si>
  <si>
    <t>引导之人 conductor</t>
  </si>
  <si>
    <t>conference</t>
  </si>
  <si>
    <t>fer</t>
  </si>
  <si>
    <t>con(共同) + fer(带) + ence(名词后缀) → 共同带来想法讨论 → 会议</t>
  </si>
  <si>
    <t>会议；讨论会</t>
  </si>
  <si>
    <t>/ˈkɒnfərəns/</t>
  </si>
  <si>
    <t>They had a conference about environmental protection.</t>
  </si>
  <si>
    <t>他们开了一次关于环境保护的会议。</t>
  </si>
  <si>
    <t>公司开 conference (会议)，con (共同) fer (带) 大家的环保想法，一起商量对策。</t>
  </si>
  <si>
    <t>共同带想法是 conference</t>
  </si>
  <si>
    <t>confident</t>
  </si>
  <si>
    <t>fid</t>
  </si>
  <si>
    <t>con(共同) + fid(信任) + ent(...的) → 对自己有共同的信任 → 自信的</t>
  </si>
  <si>
    <t>自信的；有信心的</t>
  </si>
  <si>
    <t>/ˈkɒnfɪdənt/</t>
  </si>
  <si>
    <t>She is confident of winning the race.</t>
  </si>
  <si>
    <t>她有信心赢得比赛。</t>
  </si>
  <si>
    <t>她对赢得比赛很 confident（自信），con（共同）fid（信任）自己的能力，ent（的）状态满满。</t>
  </si>
  <si>
    <t>共同信任显自信</t>
  </si>
  <si>
    <t>confidential</t>
  </si>
  <si>
    <t>con(共同) + fid(信任) + ent + ial(与...相关的) → 仅对共同信任者开放的 → 机密的；保密的</t>
  </si>
  <si>
    <t>机密的；保密的</t>
  </si>
  <si>
    <t>/ˌkɒnfɪˈdenʃl/</t>
  </si>
  <si>
    <t>This document is confidential.</t>
  </si>
  <si>
    <t>这份文件是机密的。</t>
  </si>
  <si>
    <t>这份 confidential（机密）文件，只有 con（共同）fid（信任）的人能看，ent+ial 表示相关的，必须保密。</t>
  </si>
  <si>
    <t>共同信任才知晓，confidential是机密</t>
  </si>
  <si>
    <t>confirm</t>
  </si>
  <si>
    <t>firm</t>
  </si>
  <si>
    <t>con(加强) + firm(确定) → 使更加确定 → 确认；证实</t>
  </si>
  <si>
    <t>确认；证实</t>
  </si>
  <si>
    <t>/kənˈfɜːm/</t>
  </si>
  <si>
    <t>Please confirm your arrival time.</t>
  </si>
  <si>
    <t>请确认你的到达时间。</t>
  </si>
  <si>
    <t>客服让我 confirm（确认）到达时间，con（加强）firm（确定）一下行程，免得耽误事情。</t>
  </si>
  <si>
    <t>加强确定confirm，确认证实记心间</t>
  </si>
  <si>
    <t>conflict</t>
  </si>
  <si>
    <t>flict</t>
  </si>
  <si>
    <t>con(共同) + flict(打击) → 双方共同打击 → 冲突；矛盾</t>
  </si>
  <si>
    <t>冲突；矛盾</t>
  </si>
  <si>
    <t>/ˈkɒnflɪkt/</t>
  </si>
  <si>
    <t>There is a conflict between the two plans.</t>
  </si>
  <si>
    <t>两个计划之间有冲突。</t>
  </si>
  <si>
    <t>两个计划 conflict（冲突），con（共同）flict（打击）对方的方案，互不相让。</t>
  </si>
  <si>
    <t>共同打击起冲突，conflict记心中</t>
  </si>
  <si>
    <t>con(共同) + flict(打击) → 互相打击 → 冲突；抵触</t>
  </si>
  <si>
    <t>冲突；抵触</t>
  </si>
  <si>
    <t>/kənˈflɪkt/</t>
  </si>
  <si>
    <t>His words conflict with his actions.</t>
  </si>
  <si>
    <t>他的话与他的行动相冲突。</t>
  </si>
  <si>
    <t>他说的和做的 conflict（抵触），con（共同）flict（打击）自己的信用，让人不信任。</t>
  </si>
  <si>
    <t>言行抵触conflict，动词含义要记清</t>
  </si>
  <si>
    <t>confuse</t>
  </si>
  <si>
    <t>fus</t>
  </si>
  <si>
    <t>con(加强) + fus(流) → 让思绪流动混乱 → 使困惑；混淆</t>
  </si>
  <si>
    <t>使困惑；混淆</t>
  </si>
  <si>
    <t>/kənˈfjuːz/</t>
  </si>
  <si>
    <t>Don't confuse the two words.</t>
  </si>
  <si>
    <t>不要混淆这两个单词。</t>
  </si>
  <si>
    <t>老师提醒别 confuse（混淆）这俩词，con（加强）fus（流）得我脑子乱乱的，根本分不清。</t>
  </si>
  <si>
    <t>思绪流乱confuse，混淆困惑不用愁</t>
  </si>
  <si>
    <t>congratulate</t>
  </si>
  <si>
    <t>grat</t>
  </si>
  <si>
    <t>con(共同)+grat(高兴)+-ulate(使...)→使共同高兴→祝贺</t>
  </si>
  <si>
    <t>祝贺；恭喜</t>
  </si>
  <si>
    <t>/kənˈɡrætʃuleɪt/</t>
  </si>
  <si>
    <t>I want to congratulate you on passing the exam.</t>
  </si>
  <si>
    <t>我想祝贺你通过了考试。</t>
  </si>
  <si>
    <t>朋友通过考试，我congratulate他，con（共同）grat（高兴）地拥抱他，分享喜悦。</t>
  </si>
  <si>
    <t>共同高兴congratulate</t>
  </si>
  <si>
    <t>congratulation</t>
  </si>
  <si>
    <t>con(共同)+grat(高兴)+-ul+-ation→表示祝贺的行为或话语→祝贺</t>
  </si>
  <si>
    <t>/kənˌɡrætʃuˈleɪʃn/</t>
  </si>
  <si>
    <t>Please accept my congratulations on your new job.</t>
  </si>
  <si>
    <t>请接受我对你新工作的祝贺。</t>
  </si>
  <si>
    <t>收到congratulation卡片，上面的文字满是con（共同）grat（高兴）的祝福，让我很温暖。</t>
  </si>
  <si>
    <t>祝贺名词congratulation</t>
  </si>
  <si>
    <t>connect</t>
  </si>
  <si>
    <t>nect</t>
  </si>
  <si>
    <t>con(共同)+nect(绑)→绑在一起→连接</t>
  </si>
  <si>
    <t>连接；联结</t>
  </si>
  <si>
    <t>/kəˈnekt/</t>
  </si>
  <si>
    <t>The internet connects people all over the world.</t>
  </si>
  <si>
    <t>互联网连接着全世界的人们。</t>
  </si>
  <si>
    <t>互联网connect世界，con（共同）nect（绑）起不同国家的朋友，让沟通无边界。</t>
  </si>
  <si>
    <t>共同绑起是connect</t>
  </si>
  <si>
    <t>connection</t>
  </si>
  <si>
    <t>con(共同)+nect(绑)+-ion→连接的状态或事物→连接；联系</t>
  </si>
  <si>
    <t>连接；联系；关系</t>
  </si>
  <si>
    <t>/kəˈnekʃn/</t>
  </si>
  <si>
    <t>There is a strong connection between exercise and health.</t>
  </si>
  <si>
    <t>运动和健康之间有密切的联系。</t>
  </si>
  <si>
    <t>运动和健康的connection，是con（共同）nect（绑）在一起的重要关系，不可忽视。</t>
  </si>
  <si>
    <t>连接名词connection</t>
  </si>
  <si>
    <t>conscience</t>
  </si>
  <si>
    <t>sci</t>
  </si>
  <si>
    <t>con(共同)+sci(知道)+-ence→内心共同认可的道德准则→良心；良知</t>
  </si>
  <si>
    <t>良心；良知</t>
  </si>
  <si>
    <t>/ˈkɑːnʃəns/</t>
  </si>
  <si>
    <t>He couldn't sleep at night because his conscience bothered him.</t>
  </si>
  <si>
    <t>他晚上睡不着，因为良心不安。</t>
  </si>
  <si>
    <t>做错事时，conscience（良心）会敲警钟，因为con（共同）sci（知道）这样做不对。</t>
  </si>
  <si>
    <t>共同知道是conscience</t>
  </si>
  <si>
    <t>consensus</t>
  </si>
  <si>
    <t>sens</t>
  </si>
  <si>
    <t>con(共同)+sens(感觉)+us(名词后缀)→大家有共同的感觉→共识</t>
  </si>
  <si>
    <t>共识；一致意见</t>
  </si>
  <si>
    <t>/kənˈsensəs/</t>
  </si>
  <si>
    <t>We finally reached a consensus after long discussion.</t>
  </si>
  <si>
    <t>经过长时间讨论，我们终于达成了共识。</t>
  </si>
  <si>
    <t>开会时大家con（共同）sens（感觉）一致，形成consensus（共识），项目终于能启动了。</t>
  </si>
  <si>
    <t>共同感觉成共识</t>
  </si>
  <si>
    <t>consequence</t>
  </si>
  <si>
    <t>sequ</t>
  </si>
  <si>
    <t>con(共同)+sequ(跟随)+ence(名词后缀)→跟随某事之后的结果→后果</t>
  </si>
  <si>
    <t>结果；后果</t>
  </si>
  <si>
    <t>/ˈkɒnsɪkwəns/</t>
  </si>
  <si>
    <t>If you don't study hard, you'll face serious consequences.</t>
  </si>
  <si>
    <t>如果你不努力学习，你会面临严重的后果。</t>
  </si>
  <si>
    <t>做事前要想清楚，con（共同）sequ（跟随）的ence（结果）就是consequence（后果），别后悔。</t>
  </si>
  <si>
    <t>跟随其后是后果</t>
  </si>
  <si>
    <t>conservation</t>
  </si>
  <si>
    <t>serv</t>
  </si>
  <si>
    <t>con(共同)+serv(保持)+ation(名词后缀)→共同保持资源→保护；保存</t>
  </si>
  <si>
    <t>保护；保存（尤指自然资源）</t>
  </si>
  <si>
    <t>/ˌkɒnsəˈveɪʃn/</t>
  </si>
  <si>
    <t>Water conservation is important for everyone.</t>
  </si>
  <si>
    <t>水资源保护对每个人都很重要。</t>
  </si>
  <si>
    <t>大家con（共同）serv（保持）水资源，conservation（保护）行动让地球更美好。</t>
  </si>
  <si>
    <t>共同保持是保护</t>
  </si>
  <si>
    <t>conservative</t>
  </si>
  <si>
    <t>con(共同)+serv(保持)+ative(形容词后缀)→倾向保持现状的→保守的</t>
  </si>
  <si>
    <t>保守的；守旧的</t>
  </si>
  <si>
    <t>/kənˈsɜːvətɪv/</t>
  </si>
  <si>
    <t>My parents have conservative views on marriage.</t>
  </si>
  <si>
    <t>我的父母对婚姻有保守的看法。</t>
  </si>
  <si>
    <t>父母的conservative（保守）观念，总喜欢con（共同）serv（保持）传统的生活方式。</t>
  </si>
  <si>
    <t>保持旧状保守派</t>
  </si>
  <si>
    <t>consider</t>
  </si>
  <si>
    <t>sider</t>
  </si>
  <si>
    <t>con(共同)+sider(星星→观察星星思考)→共同观察思考→考虑</t>
  </si>
  <si>
    <t>考虑；认为</t>
  </si>
  <si>
    <t>/kənˈsɪdə(r)/</t>
  </si>
  <si>
    <t>I will consider your proposal carefully.</t>
  </si>
  <si>
    <t>我会仔细考虑你的提议。</t>
  </si>
  <si>
    <t>面对提议时，我consider（考虑），像古人con（共同）sider（看星星）那样认真思考。</t>
  </si>
  <si>
    <t>共同思考consider</t>
  </si>
  <si>
    <t>considerate</t>
  </si>
  <si>
    <t>con(共同)+sider(思考)+ate(形容词后缀) → 共同为他人思考的 → 体贴的；考虑周到的</t>
  </si>
  <si>
    <t>体贴的；考虑周到的</t>
  </si>
  <si>
    <t>/kənˈsɪdərət/</t>
  </si>
  <si>
    <t>She is always considerate of her classmates.</t>
  </si>
  <si>
    <t>她总是体贴她的同学。</t>
  </si>
  <si>
    <t>她待人 considerate（体贴的），con（共同） sider（思考）他人的难处，ate后缀让它成形容词，大家都喜欢她。</t>
  </si>
  <si>
    <t>共同思考体贴人，considerate记在心</t>
  </si>
  <si>
    <t>consideration</t>
  </si>
  <si>
    <t>con(共同)+sider(思考)+ation(名词后缀) → 共同思考的行为 → 考虑；关心</t>
  </si>
  <si>
    <t>考虑；关心；体贴</t>
  </si>
  <si>
    <t>/kənˌsɪdəˈreɪʃn/</t>
  </si>
  <si>
    <t>We should show consideration for the elderly.</t>
  </si>
  <si>
    <t>我们应该关心老年人。</t>
  </si>
  <si>
    <t>做事情要多有 consideration（考虑），con（共同） sider（思考）各方需求，ation是名词后缀，代表思考的行为。</t>
  </si>
  <si>
    <t>考虑关心consideration，共同思考是核心</t>
  </si>
  <si>
    <t>consist</t>
  </si>
  <si>
    <t>con(共同)+sist(站立) → 共同站在一起 → 由...组成；在于</t>
  </si>
  <si>
    <t>由...组成；在于</t>
  </si>
  <si>
    <t>/kənˈsɪst/</t>
  </si>
  <si>
    <t>The book consists of ten chapters.</t>
  </si>
  <si>
    <t>这本书由十章组成。</t>
  </si>
  <si>
    <t>这本书 consist（由...组成），con（共同） sist（站立）的十章内容，结构清晰易读。</t>
  </si>
  <si>
    <t>共同站立consist，组成在于它的意</t>
  </si>
  <si>
    <t>consistent</t>
  </si>
  <si>
    <t>con(共同)+sist(站立)+ent(形容词后缀) → 始终站在同一立场 → 一致的；持续的</t>
  </si>
  <si>
    <t>一致的；持续的；始终如一的</t>
  </si>
  <si>
    <t>/kənˈsɪstənt/</t>
  </si>
  <si>
    <t>His answers are consistent with the facts.</t>
  </si>
  <si>
    <t>他的回答与事实一致。</t>
  </si>
  <si>
    <t>他的回答 consistent（一致的），con（共同） sist（站立）在事实这边，ent后缀表形容词，让人觉得可靠。</t>
  </si>
  <si>
    <t>始终站立consistent，一致持续记在心</t>
  </si>
  <si>
    <t>constant</t>
  </si>
  <si>
    <t>stant</t>
  </si>
  <si>
    <t>con(共同)+stant(站立)+ant(形容词后缀) → 一直站着的 → 持续的；不变的</t>
  </si>
  <si>
    <t>持续的；不变的；经常的</t>
  </si>
  <si>
    <t>/ˈkɒnstənt/</t>
  </si>
  <si>
    <t>The constant noise outside made me unable to focus.</t>
  </si>
  <si>
    <t>外面持续的噪音让我无法集中注意力。</t>
  </si>
  <si>
    <t>外面 constant（持续的）噪音，con（共同） stant（站立）般不停，ant后缀是形容词，提醒这是持续的状态。</t>
  </si>
  <si>
    <t>一直站立constant，持续不变记心中</t>
  </si>
  <si>
    <t>con(共同)+stant(站立)+ant(名词后缀) → 保持不变的量 → 常数；常量</t>
  </si>
  <si>
    <t>常数；常量</t>
  </si>
  <si>
    <t>In math, π is a constant.</t>
  </si>
  <si>
    <t>在数学中，π是一个常数。</t>
  </si>
  <si>
    <t>数学里π是 constant（常数），con（共同） stant（站立）般不变，ant后缀成名词，代表不变的量。</t>
  </si>
  <si>
    <t>不变的量是constant，数学里面常见它</t>
  </si>
  <si>
    <t>constitution</t>
  </si>
  <si>
    <t>stitut</t>
  </si>
  <si>
    <t>con(共同)+stitut(建立)+tion(名词) → 共同建立的规则体系 → 宪法；体质</t>
  </si>
  <si>
    <t>宪法；构成；体质</t>
  </si>
  <si>
    <t>/ˌkɒnstɪˈtjuːʃn/</t>
  </si>
  <si>
    <t>The Constitution of China protects people's rights.</t>
  </si>
  <si>
    <t>中国宪法保护人民的权利。</t>
  </si>
  <si>
    <t>学习 constitution（宪法）时，要记住它是 con（共同）stitut（建立）tion（名词）的组合，是大家共同建立的规则。</t>
  </si>
  <si>
    <t>共同建立规则 → constitution</t>
  </si>
  <si>
    <t>construct</t>
  </si>
  <si>
    <t>struct</t>
  </si>
  <si>
    <t>con(共同)+struct(建造) → 共同建造物体或理论 → 建造；构建</t>
  </si>
  <si>
    <t>建造；构造</t>
  </si>
  <si>
    <t>/kənˈstrʌkt/</t>
  </si>
  <si>
    <t>We can construct a model plane with these materials.</t>
  </si>
  <si>
    <t>我们可以用这些材料做一个飞机模型。</t>
  </si>
  <si>
    <t>用材料 construct（建造）模型时，con（共同）struct（建造）的过程很有趣，大家一起动手。</t>
  </si>
  <si>
    <t>共同建造 construct</t>
  </si>
  <si>
    <t>construction</t>
  </si>
  <si>
    <t>con(共同)+struct(建造)+ion(名词) → 建造的行为或成果 → 建筑；施工</t>
  </si>
  <si>
    <t>建筑；施工；建筑物</t>
  </si>
  <si>
    <t>/kənˈstrʌkʃn/</t>
  </si>
  <si>
    <t>There is a construction site near our school.</t>
  </si>
  <si>
    <t>我们学校附近有一个建筑工地。</t>
  </si>
  <si>
    <t>看到 construction（工地），就想到它是 construct 的名词形式，con struct ion 就是建造的地方。</t>
  </si>
  <si>
    <t>建造名词 construction</t>
  </si>
  <si>
    <t>consult</t>
  </si>
  <si>
    <t>sult</t>
  </si>
  <si>
    <t>con(共同)+sult(商量) → 共同商量问题 → 咨询；请教</t>
  </si>
  <si>
    <t>咨询；查阅；请教</t>
  </si>
  <si>
    <t>/kənˈsʌlt/</t>
  </si>
  <si>
    <t>You can consult a dictionary if you don't know the word.</t>
  </si>
  <si>
    <t>如果你不认识这个单词，可以查字典。</t>
  </si>
  <si>
    <t>遇到生单词，consult（查阅）字典，con（共同）sult（商量）一下，字典会告诉你答案。</t>
  </si>
  <si>
    <t>共同商量 consult</t>
  </si>
  <si>
    <t>consultant</t>
  </si>
  <si>
    <t>consult(咨询)+ant(人) → 提供咨询服务的人 → 顾问；咨询师</t>
  </si>
  <si>
    <t>顾问；咨询师</t>
  </si>
  <si>
    <t>/kənˈsʌltənt/</t>
  </si>
  <si>
    <t>The manager asked a consultant for advice on marketing.</t>
  </si>
  <si>
    <t>经理向一位顾问请教市场营销的建议。</t>
  </si>
  <si>
    <t>那位 consultant（顾问）很厉害，很多人 consult（咨询）他，他是个 ant（人）哦。</t>
  </si>
  <si>
    <t>咨询的人 consultant</t>
  </si>
  <si>
    <t>consume</t>
  </si>
  <si>
    <t>con(共同)+sum(拿取)→把东西共同拿取并使用掉→消费；消耗</t>
  </si>
  <si>
    <t>消费；消耗；吃</t>
  </si>
  <si>
    <t>/kənˈsjuːm/</t>
  </si>
  <si>
    <t>We consume too much sugar every day.</t>
  </si>
  <si>
    <t>我们每天消耗太多糖。</t>
  </si>
  <si>
    <t>每天我们 consume (消耗) 糖时，con (共同) sum (拿取) 太多，对身体可不好哦。</t>
  </si>
  <si>
    <t>共同拿取是consume</t>
  </si>
  <si>
    <t>contain</t>
  </si>
  <si>
    <t>con(共同)+tain(持有)→把东西共同持有在内部→包含；容纳</t>
  </si>
  <si>
    <t>包含；容纳</t>
  </si>
  <si>
    <t>/kənˈteɪn/</t>
  </si>
  <si>
    <t>The box contains many interesting toys.</t>
  </si>
  <si>
    <t>这个盒子包含很多有趣的玩具。</t>
  </si>
  <si>
    <t>盒子 contain (容纳) 玩具，con (共同) tain (持有) 它们不丢散，真方便。</t>
  </si>
  <si>
    <t>共同持有contain</t>
  </si>
  <si>
    <t>container</t>
  </si>
  <si>
    <t>contain(容纳)+er(表物)→用来容纳东西的物品→容器</t>
  </si>
  <si>
    <t>容器</t>
  </si>
  <si>
    <t>/kənˈteɪnə(r)/</t>
  </si>
  <si>
    <t>Please put the milk into the container.</t>
  </si>
  <si>
    <t>请把牛奶放进容器里。</t>
  </si>
  <si>
    <t>container (容器) 是 contain (容纳) 东西的 er (物)，比如瓶子就是container。</t>
  </si>
  <si>
    <t>容纳之物container</t>
  </si>
  <si>
    <t>contemporary</t>
  </si>
  <si>
    <t>tempor</t>
  </si>
  <si>
    <t>con(共同)+tempor(时间)+ary(形容词后缀)→同一时间的→当代的；现代的</t>
  </si>
  <si>
    <t>当代的；现代的</t>
  </si>
  <si>
    <t>/kənˈtemprəri/</t>
  </si>
  <si>
    <t>She likes contemporary art very much.</t>
  </si>
  <si>
    <t>她非常喜欢当代艺术。</t>
  </si>
  <si>
    <t>她喜欢 contemporary (当代) 艺术，因为 con (共同) tempor (时间) 里的作品更贴近生活。</t>
  </si>
  <si>
    <t>同一时间contemporary</t>
  </si>
  <si>
    <t>con(共同)+tempor(时间)+ary→同一时间的人→同时代的人</t>
  </si>
  <si>
    <t>同时代的人</t>
  </si>
  <si>
    <t>Shakespeare and his contemporaries were great writers.</t>
  </si>
  <si>
    <t>莎士比亚和他的同时代人是伟大的作家。</t>
  </si>
  <si>
    <t>莎士比亚的 contemporary (同时代人)，con (共同) tempor (时间) 生活在文艺复兴时期。</t>
  </si>
  <si>
    <t>同时代人contemporary</t>
  </si>
  <si>
    <t>content</t>
  </si>
  <si>
    <t>con(共同)+tent(持有)→共同持有的信息或东西→内容；目录</t>
  </si>
  <si>
    <t>内容；目录</t>
  </si>
  <si>
    <t>/ˈkɒntent/</t>
  </si>
  <si>
    <t>The content of this book is very useful.</t>
  </si>
  <si>
    <t>这本书的内容非常有用。</t>
  </si>
  <si>
    <t>书里的 content (内容) 是 con (共同) tent (持有) 的知识，帮我学习进步。</t>
  </si>
  <si>
    <t>共同持有content（内容）</t>
  </si>
  <si>
    <t>con(完全)+tent(持有)→完全持有想要的→满意的</t>
  </si>
  <si>
    <t>满意的</t>
  </si>
  <si>
    <t>/kənˈtent/</t>
  </si>
  <si>
    <t>She is content with her small house.</t>
  </si>
  <si>
    <t>她对自己的小房子很满意。</t>
  </si>
  <si>
    <t>她 con (完全) tent (持有) 小房子，所以 content (满意) 地生活着。</t>
  </si>
  <si>
    <t>完全持有content（满意）</t>
  </si>
  <si>
    <t>continent</t>
  </si>
  <si>
    <t>tin</t>
  </si>
  <si>
    <t>con(共同)+tin(=ten，持有)+ent(表物) → 共同持有连接的大片陆地 → 大陆</t>
  </si>
  <si>
    <t>大陆；大洲</t>
  </si>
  <si>
    <t>/ˈkɑːntɪnənt/</t>
  </si>
  <si>
    <t>Asia is the largest continent in the world.</t>
  </si>
  <si>
    <t>亚洲是世界上最大的大洲。</t>
  </si>
  <si>
    <t>我梦想去continent（大陆）旅行，con（共同）tin（持有）着广阔土地的大洲，让我充满向往。</t>
  </si>
  <si>
    <t>共同持有大片地，就是continent</t>
  </si>
  <si>
    <t>continue</t>
  </si>
  <si>
    <t>con(加强)+tin(保持)+ue → 持续保持某种状态 → 继续</t>
  </si>
  <si>
    <t>继续；持续</t>
  </si>
  <si>
    <t>/kənˈtɪnjuː/</t>
  </si>
  <si>
    <t>Please continue reading the story.</t>
  </si>
  <si>
    <t>请继续读这个故事。</t>
  </si>
  <si>
    <t>老师让我continue（继续）读故事，con（加强）tin（保持）阅读的状态，直到下课铃响。</t>
  </si>
  <si>
    <t>持续保持是continue</t>
  </si>
  <si>
    <t>contradict</t>
  </si>
  <si>
    <t>contra-</t>
  </si>
  <si>
    <t>contra(相反)+dict(说) → 说相反的话 → 反驳；与...矛盾</t>
  </si>
  <si>
    <t>反驳；与...矛盾</t>
  </si>
  <si>
    <t>/ˌkɑːntrəˈdɪkt/</t>
  </si>
  <si>
    <t>His actions contradict his words.</t>
  </si>
  <si>
    <t>他的行动与他的话相矛盾。</t>
  </si>
  <si>
    <t>看到他contradict（矛盾）的言行，contra（相反）dict（说）的内容让我很惊讶。</t>
  </si>
  <si>
    <t>相反言论contradict</t>
  </si>
  <si>
    <t>contradictory</t>
  </si>
  <si>
    <t>ory</t>
  </si>
  <si>
    <t>contra(相反)+dict(说)+ory(表...的) → 表示相反说法的 → 矛盾的；对立的</t>
  </si>
  <si>
    <t>矛盾的；对立的</t>
  </si>
  <si>
    <t>/ˌkɑːntrəˈdɪktəri/</t>
  </si>
  <si>
    <t>The two answers are contradictory.</t>
  </si>
  <si>
    <t>这两个答案是矛盾的。</t>
  </si>
  <si>
    <t>面对contradictory（矛盾的）答案，contra（相反）dict（说）的选项让我选不出来。</t>
  </si>
  <si>
    <t>相反说的是contradictory</t>
  </si>
  <si>
    <t>contrary</t>
  </si>
  <si>
    <t>ry</t>
  </si>
  <si>
    <t>contra(相反)+ry(表...的) → 相反的；对立的</t>
  </si>
  <si>
    <t>相反的；对抗的</t>
  </si>
  <si>
    <t>/ˈkɑːntreri/</t>
  </si>
  <si>
    <t>Her idea is contrary to ours.</t>
  </si>
  <si>
    <t>她的想法和我们的相反。</t>
  </si>
  <si>
    <t>当朋友的想法contrary（相反）时，contra（相反）的观点引发了有趣的讨论。</t>
  </si>
  <si>
    <t>相反就是contrary</t>
  </si>
  <si>
    <t>contra(相反)+ry(表物) → 相反的事物 → 反面；相反</t>
  </si>
  <si>
    <t>相反；反面</t>
  </si>
  <si>
    <t>On the contrary, I like it very much.</t>
  </si>
  <si>
    <t>相反，我非常喜欢它。</t>
  </si>
  <si>
    <t>别人说不喜欢时，我说“on the contrary”（相反），contra（相反）的态度让大家笑了。</t>
  </si>
  <si>
    <t>相反事物contrary</t>
  </si>
  <si>
    <t>contribute</t>
  </si>
  <si>
    <t>tribute</t>
  </si>
  <si>
    <t>con(共同)+tribute(给予)→共同给予资源或想法→贡献；捐献</t>
  </si>
  <si>
    <t>贡献；捐献；投稿</t>
  </si>
  <si>
    <t>/kənˈtrɪbjuːt/</t>
  </si>
  <si>
    <t>She contributes to the local magazine every quarter.</t>
  </si>
  <si>
    <t>她每季度给当地杂志投稿。</t>
  </si>
  <si>
    <t>她喜欢 contribute（贡献）文章，con（共同）tribute（给予）自己的创意给杂志，读者都很喜欢。</t>
  </si>
  <si>
    <t>共同给予contribute</t>
  </si>
  <si>
    <t>contribution</t>
  </si>
  <si>
    <t>con(共同)+tribute(给予)+ion(名词后缀)→共同给予的行为或成果→贡献；捐款</t>
  </si>
  <si>
    <t>贡献；捐款；投稿</t>
  </si>
  <si>
    <t>/ˌkɒntrɪˈbjuːʃn/</t>
  </si>
  <si>
    <t>His contribution to environmental protection is great.</t>
  </si>
  <si>
    <t>他对环境保护的贡献很大。</t>
  </si>
  <si>
    <t>他的 contribution（贡献）被表彰，con（共同）tribute（给予）的努力加ion变名词，成果显著。</t>
  </si>
  <si>
    <t>贡献名词加ion，contribution记心中</t>
  </si>
  <si>
    <t>control</t>
  </si>
  <si>
    <t>trol</t>
  </si>
  <si>
    <t>con(加强)+trol(管理)→加强管理以掌控→控制；管理</t>
  </si>
  <si>
    <t>控制；管理；支配</t>
  </si>
  <si>
    <t>/kənˈtrəʊl/</t>
  </si>
  <si>
    <t>You must control your spending habits.</t>
  </si>
  <si>
    <t>你必须控制你的消费习惯。</t>
  </si>
  <si>
    <t>要 control（控制）消费，con（加强）trol（管理）钱包，避免乱花钱。</t>
  </si>
  <si>
    <t>加强管理是control（动词）</t>
  </si>
  <si>
    <t>con(加强)+trol(管理)→加强管理的状态→控制；管理权</t>
  </si>
  <si>
    <t>控制；管理权；支配</t>
  </si>
  <si>
    <t>The team is under his control now.</t>
  </si>
  <si>
    <t>这个团队现在由他掌控。</t>
  </si>
  <si>
    <t>团队 under his control（他的控制），con（加强）trol（管理）权在手，他带领大家前进。</t>
  </si>
  <si>
    <t>管理状态control（名词）</t>
  </si>
  <si>
    <t>controversial</t>
  </si>
  <si>
    <t>contra(相反)+vers(转→观点转向)+ial(形容词)→观点转向相反的→有争议的</t>
  </si>
  <si>
    <t>有争议的；引起争论的</t>
  </si>
  <si>
    <t>/ˌkɒntrəˈvɜːʃl/</t>
  </si>
  <si>
    <t>The movie is controversial because of its plot.</t>
  </si>
  <si>
    <t>这部电影因其情节而有争议。</t>
  </si>
  <si>
    <t>这部电影很 controversial（有争议），contra（相反）的观点vers（转）来转去，观众讨论不停。</t>
  </si>
  <si>
    <t>相反观点转，controversial形容词</t>
  </si>
  <si>
    <t>convenience</t>
  </si>
  <si>
    <t>veni</t>
  </si>
  <si>
    <t>con(一起)+veni(来→容易到达)+ence(名词)→容易到达的状态→方便；便利</t>
  </si>
  <si>
    <t>方便；便利；便利设施</t>
  </si>
  <si>
    <t>/kənˈviːniəns/</t>
  </si>
  <si>
    <t>The store provides convenience for nearby residents.</t>
  </si>
  <si>
    <t>这家商店为附近居民提供便利。</t>
  </si>
  <si>
    <t>商店的 convenience（便利）让con（一起）veni（来）的居民都能轻松购物，太贴心了。</t>
  </si>
  <si>
    <t>一起到来是便利，convenience记心里</t>
  </si>
  <si>
    <t>convenient</t>
  </si>
  <si>
    <t>con(共同)+veni(来)+-ent(形容词后缀)→能让大家共同来做的→方便的；便利的</t>
  </si>
  <si>
    <t>方便的；便利的</t>
  </si>
  <si>
    <t>/kənˈviːniənt/</t>
  </si>
  <si>
    <t>It's convenient to shop online now.</t>
  </si>
  <si>
    <t>现在网上购物很方便。</t>
  </si>
  <si>
    <t>现在网购convenient（方便），con（共同）veni（来）的商品多，不用出门就能买。</t>
  </si>
  <si>
    <t>共同来做convenient</t>
  </si>
  <si>
    <t>conventional</t>
  </si>
  <si>
    <t>con(共同)+ven(来)+-tion(表行为)+-al(形容词后缀)→大家共同遵守的行为规范→传统的；常规的</t>
  </si>
  <si>
    <t>传统的；常规的</t>
  </si>
  <si>
    <t>/kənˈvenʃənl/</t>
  </si>
  <si>
    <t>We still follow conventional customs during festivals.</t>
  </si>
  <si>
    <t>我们在节日期间仍遵循传统习俗。</t>
  </si>
  <si>
    <t>爷爷坚持conventional（传统）习俗，说这是con（共同）ven（来）的老规矩，不能丢。</t>
  </si>
  <si>
    <t>共同遵守conventional</t>
  </si>
  <si>
    <t>conversation</t>
  </si>
  <si>
    <t>con(共同)+vers(转)+-ation(名词后缀)→双方轮流转换说话→对话；交谈</t>
  </si>
  <si>
    <t>对话；交谈</t>
  </si>
  <si>
    <t>/ˌkɒnvəˈseɪʃn/</t>
  </si>
  <si>
    <t>They had a friendly conversation about music.</t>
  </si>
  <si>
    <t>他们就音乐进行了友好的交谈。</t>
  </si>
  <si>
    <t>和朋友conversation（交谈）时，con（共同）vers（转）着聊音乐，很开心。</t>
  </si>
  <si>
    <t>共同转说conversation</t>
  </si>
  <si>
    <t>convey</t>
  </si>
  <si>
    <t>vey</t>
  </si>
  <si>
    <t>con(加强)+vey(携带)→加强携带传递信息→传达；表达</t>
  </si>
  <si>
    <t>传达；表达；运输</t>
  </si>
  <si>
    <t>/kənˈveɪ/</t>
  </si>
  <si>
    <t>Her eyes conveyed her sadness clearly.</t>
  </si>
  <si>
    <t>她的眼睛清楚地传达了她的悲伤。</t>
  </si>
  <si>
    <t>她的眼神convey（传达）悲伤，con（加强）vey（携带）着满满的情绪。</t>
  </si>
  <si>
    <t>加强携带convey</t>
  </si>
  <si>
    <t>convince</t>
  </si>
  <si>
    <t>vinc</t>
  </si>
  <si>
    <t>con(加强)+vinc(战胜)→加强说服力使对方被说服→说服；使确信</t>
  </si>
  <si>
    <t>说服；使确信</t>
  </si>
  <si>
    <t>/kənˈvɪns/</t>
  </si>
  <si>
    <t>I convinced my mom to let me go to the park.</t>
  </si>
  <si>
    <t>我说服妈妈让我去公园。</t>
  </si>
  <si>
    <t>我convince（说服）妈妈时，con（加强）vinc（战胜）她的担心，终于得到同意。</t>
  </si>
  <si>
    <t>加强战胜convince</t>
  </si>
  <si>
    <t>cook</t>
  </si>
  <si>
    <t>烹饪；做饭</t>
  </si>
  <si>
    <t>/kʊk/</t>
  </si>
  <si>
    <t>I cook dinner every day.</t>
  </si>
  <si>
    <t>我每天做晚饭。</t>
  </si>
  <si>
    <t>我每天 cook (做饭)，把新鲜食材变成美味的晚餐。</t>
  </si>
  <si>
    <t>做饭烹饪 cook 记牢</t>
  </si>
  <si>
    <t>My mom is a good cook.</t>
  </si>
  <si>
    <t>我妈妈是个好厨师。</t>
  </si>
  <si>
    <t>妈妈是 cook (厨师)，做的菜总是让全家吃得开心。</t>
  </si>
  <si>
    <t>做饭的人是 cook</t>
  </si>
  <si>
    <t>cooker</t>
  </si>
  <si>
    <t>cook(烹饪)+er(表示物) → 用于烹饪的工具 → 炊具</t>
  </si>
  <si>
    <t>炊具</t>
  </si>
  <si>
    <t>/ˈkʊkə(r)/</t>
  </si>
  <si>
    <t>We bought a new pressure cooker yesterday.</t>
  </si>
  <si>
    <t>我们昨天买了一个新的高压锅。</t>
  </si>
  <si>
    <t>这个 cooker (炊具) 是 cook (烹饪) 用的 er (物)，帮我们快速做出好吃的饭菜。</t>
  </si>
  <si>
    <t>烹饪工具 cooker 记</t>
  </si>
  <si>
    <t>cookie</t>
  </si>
  <si>
    <t>cook(烹饪)+ie(小后缀) → 小型烹饪的甜点 → 饼干</t>
  </si>
  <si>
    <t>/ˈkʊki/</t>
  </si>
  <si>
    <t>She gave me a chocolate cookie as a gift.</t>
  </si>
  <si>
    <t>她给了我一块巧克力饼干作为礼物。</t>
  </si>
  <si>
    <t>吃着 cookie (饼干)，想到它是 cook (烹饪) 出来的小 ie (点心)，甜到心里。</t>
  </si>
  <si>
    <t>小烹饪品 cookie 甜</t>
  </si>
  <si>
    <t>cool</t>
  </si>
  <si>
    <t>凉爽的；酷的</t>
  </si>
  <si>
    <t>/kuːl/</t>
  </si>
  <si>
    <t>The wind is cool in autumn.</t>
  </si>
  <si>
    <t>秋天的风很凉爽。</t>
  </si>
  <si>
    <t>秋天的风 cool (凉爽)，吹在身上感觉超酷 (cool)。</t>
  </si>
  <si>
    <t>凉爽酷帅 cool 真棒</t>
  </si>
  <si>
    <t>使变凉；冷却</t>
  </si>
  <si>
    <t>Let the tea cool before you drink it.</t>
  </si>
  <si>
    <t>喝茶前先让它凉一下。</t>
  </si>
  <si>
    <t>热茶需要 cool (使变凉)，等温度降下来再喝更舒服。</t>
  </si>
  <si>
    <t>让东西凉 cool 记好</t>
  </si>
  <si>
    <t>copy</t>
  </si>
  <si>
    <t>复制；抄写</t>
  </si>
  <si>
    <t>/ˈkɒpi/</t>
  </si>
  <si>
    <t>Please copy these words into your notebook.</t>
  </si>
  <si>
    <t>请把这些单词抄写到你的笔记本里。</t>
  </si>
  <si>
    <t>老师让我 copy (抄写) 单词，我认真写了一遍又一遍。</t>
  </si>
  <si>
    <t>抄写复制 copy 快</t>
  </si>
  <si>
    <t>副本；抄本</t>
  </si>
  <si>
    <t>I have a copy of this magazine.</t>
  </si>
  <si>
    <t>我有这本杂志的一份副本。</t>
  </si>
  <si>
    <t>这本杂志的 copy (副本) 和原版内容一模一样。</t>
  </si>
  <si>
    <t>副本抄本 copy 存</t>
  </si>
  <si>
    <t>corn</t>
  </si>
  <si>
    <t>玉米；谷物</t>
  </si>
  <si>
    <t>/kɔːrn/</t>
  </si>
  <si>
    <t>I ate a lot of corn at the farm yesterday.</t>
  </si>
  <si>
    <t>昨天我在农场吃了很多玉米。</t>
  </si>
  <si>
    <t>昨天在农场，我啃着corn（玉米），甜滋滋的，像把阳光咬进嘴里。</t>
  </si>
  <si>
    <t>玉米谷物corn corn</t>
  </si>
  <si>
    <t>corner</t>
  </si>
  <si>
    <t>corn（角）+ er（表地点）→ 有角的地方 → 角落</t>
  </si>
  <si>
    <t>角落；拐角</t>
  </si>
  <si>
    <t>/ˈkɔːrnər/</t>
  </si>
  <si>
    <t>The boy hid in the corner of the room.</t>
  </si>
  <si>
    <t>男孩藏在房间的角落里。</t>
  </si>
  <si>
    <t>男孩躲在corner（角落），corn（角）的er（儿）那里，没人能找到他。</t>
  </si>
  <si>
    <t>corn加er是角落</t>
  </si>
  <si>
    <t>corporation</t>
  </si>
  <si>
    <t>corpor</t>
  </si>
  <si>
    <t>corpor（团体；身体）+ ation（名词后缀）→ 具有法人资格的团体 → 公司；企业</t>
  </si>
  <si>
    <t>公司；企业</t>
  </si>
  <si>
    <t>/ˌkɔːrpəˈreɪʃn/</t>
  </si>
  <si>
    <t>Apple Inc. is a famous corporation in the world.</t>
  </si>
  <si>
    <t>苹果公司是世界上著名的企业。</t>
  </si>
  <si>
    <t>苹果corporation（公司）是个大corpor（团体），ation（名词）代表它的组织身份。</t>
  </si>
  <si>
    <t>团体组织corporation</t>
  </si>
  <si>
    <t>correct</t>
  </si>
  <si>
    <t>cor-</t>
  </si>
  <si>
    <t>rect</t>
  </si>
  <si>
    <t>cor（加强）+ rect（直）→ 使事物变直、正确 → 纠正；改正</t>
  </si>
  <si>
    <t>纠正；改正</t>
  </si>
  <si>
    <t>/kəˈrekt/</t>
  </si>
  <si>
    <t>Please correct the spelling mistakes in your essay.</t>
  </si>
  <si>
    <t>请改正你文章里的拼写错误。</t>
  </si>
  <si>
    <t>老师让我correct（纠正）拼写错误，cor（加强）rect（直）就是把错的变对的意思。</t>
  </si>
  <si>
    <t>加强变直correct</t>
  </si>
  <si>
    <t>cor（加强）+ rect（直）→ 没有错误的 → 正确的</t>
  </si>
  <si>
    <t>正确的；对的</t>
  </si>
  <si>
    <t>Your answer to the question is correct.</t>
  </si>
  <si>
    <t>你对这个问题的回答是正确的。</t>
  </si>
  <si>
    <t>当老师说answer correct（正确）时，cor（加强）rect（直）代表答案没有弯曲的错误。</t>
  </si>
  <si>
    <t>直的正确correct</t>
  </si>
  <si>
    <t>correction</t>
  </si>
  <si>
    <t>cor（加强）+ rect（直）+ ion（名词后缀）→ 纠正的行为 → 改正；修正</t>
  </si>
  <si>
    <t>改正；修正</t>
  </si>
  <si>
    <t>/kəˈrekʃn/</t>
  </si>
  <si>
    <t>The editor made several corrections to my article.</t>
  </si>
  <si>
    <t>编辑对我的文章做了几处修正。</t>
  </si>
  <si>
    <t>编辑的correction（修正）是cor rect ion（加强变直的名词），帮我把文章变得更好。</t>
  </si>
  <si>
    <t>纠正名词correction</t>
  </si>
  <si>
    <t>correspond</t>
  </si>
  <si>
    <t>respond</t>
  </si>
  <si>
    <t>cor(共同)+respond(回应)→互相回应→通信；符合</t>
  </si>
  <si>
    <t>通信；符合</t>
  </si>
  <si>
    <t>/ˌkɒrəˈspɒnd/</t>
  </si>
  <si>
    <t>She corresponds with her pen pal in America.</t>
  </si>
  <si>
    <t>她和美国的笔友通信。</t>
  </si>
  <si>
    <t>她correspond（通信）时，cor（共同）respond（回应）笔友的疑问，两人关系越来越近。</t>
  </si>
  <si>
    <t>互相回应correspond</t>
  </si>
  <si>
    <t>corrupt</t>
  </si>
  <si>
    <t>cor(完全)+rupt(断裂)→完全断裂道德→使腐败；堕落</t>
  </si>
  <si>
    <t>使腐败；堕落</t>
  </si>
  <si>
    <t>/kəˈrʌpt/</t>
  </si>
  <si>
    <t>Bad influences can corrupt young people.</t>
  </si>
  <si>
    <t>不良影响会使年轻人堕落。</t>
  </si>
  <si>
    <t>不良影响corrupt（使堕落）年轻人，让他们的道德cor（完全）rupt（断裂），太可惜了。</t>
  </si>
  <si>
    <t>道德断裂corrupt</t>
  </si>
  <si>
    <t>cost</t>
  </si>
  <si>
    <t>花费；成本</t>
  </si>
  <si>
    <t>/kɒst/</t>
  </si>
  <si>
    <t>This dress costs me 200 yuan.</t>
  </si>
  <si>
    <t>这条裙子花了我200元。</t>
  </si>
  <si>
    <t>买裙子cost（花费）200元，我心疼地说：“cost这么多，下次要省钱。”</t>
  </si>
  <si>
    <t>花钱成本是cost</t>
  </si>
  <si>
    <t>cosy</t>
  </si>
  <si>
    <t>舒适的</t>
  </si>
  <si>
    <t>/ˈkəʊzi/</t>
  </si>
  <si>
    <t>The living room looks warm and cosy.</t>
  </si>
  <si>
    <t>客厅看起来温暖又舒适。</t>
  </si>
  <si>
    <t>冬天坐在cosy（舒适的）沙发上，喝着热茶，感觉太惬意了。</t>
  </si>
  <si>
    <t>舒适温馨是cosy</t>
  </si>
  <si>
    <t>cozy</t>
  </si>
  <si>
    <t>舒适的（美式拼写）</t>
  </si>
  <si>
    <t>/ˈkoʊzi/</t>
  </si>
  <si>
    <t>Her bedroom is small but cozy.</t>
  </si>
  <si>
    <t>她的卧室小但舒适。</t>
  </si>
  <si>
    <t>她的卧室cozy（舒适），布置得很温馨，让人不想离开。</t>
  </si>
  <si>
    <t>美式舒适是cozy</t>
  </si>
  <si>
    <t>cottage</t>
  </si>
  <si>
    <t>cot</t>
  </si>
  <si>
    <t>cot(小屋)+age(表物)→小屋（尤指乡村的）</t>
  </si>
  <si>
    <t>小屋；村舍</t>
  </si>
  <si>
    <t>/ˈkɒtɪdʒ/</t>
  </si>
  <si>
    <t>We spent our holiday in a cozy cottage by the lake.</t>
  </si>
  <si>
    <t>我们在湖边一间舒适的小屋里度过了假期。</t>
  </si>
  <si>
    <t>周末去湖边的 cottage（小屋）玩，cot（小屋）age（的地方）被鲜花环绕，特别惬意。</t>
  </si>
  <si>
    <t>乡村小屋cottage，cot加age记心间</t>
  </si>
  <si>
    <t>cotton</t>
  </si>
  <si>
    <t>棉花；棉线</t>
  </si>
  <si>
    <t>/ˈkɒtn/</t>
  </si>
  <si>
    <t>This shirt is made of cotton, so it's very comfortable.</t>
  </si>
  <si>
    <t>这件衬衫是棉质的，所以很舒服。</t>
  </si>
  <si>
    <t>妈妈喜欢用 cotton（棉花）做衣服，说 cotton 穿起来透气又柔软。</t>
  </si>
  <si>
    <t>柔软透气是cotton，棉花棉线都能用</t>
  </si>
  <si>
    <t>cough</t>
  </si>
  <si>
    <t>咳嗽</t>
  </si>
  <si>
    <t>/kɒf/</t>
  </si>
  <si>
    <t>She coughed badly because she caught a cold.</t>
  </si>
  <si>
    <t>她因为感冒咳嗽得很厉害。</t>
  </si>
  <si>
    <t>感冒了总是忍不住 cough（咳嗽），每次 cough 都要喝杯温水缓解。</t>
  </si>
  <si>
    <t>喉咙发痒想咳嗽，cough这个词要记牢</t>
  </si>
  <si>
    <t>咳嗽声；咳嗽</t>
  </si>
  <si>
    <t>A sudden cough broke the silence in the library.</t>
  </si>
  <si>
    <t>一声突然的咳嗽打破了图书馆的寂静。</t>
  </si>
  <si>
    <t>图书馆里突然传来一声 cough（咳嗽声），大家都转头看过去。</t>
  </si>
  <si>
    <t>咳嗽声音也叫cough，记住拼写不难搞</t>
  </si>
  <si>
    <t>could</t>
  </si>
  <si>
    <t>能；可以；会（can的过去式）</t>
  </si>
  <si>
    <t>/kʊd/</t>
  </si>
  <si>
    <t>I could ride a bike when I was six years old.</t>
  </si>
  <si>
    <t>我六岁时就能骑自行车了。</t>
  </si>
  <si>
    <t>小时候我 could（能）骑很远的自行车，could 是 can 的过去式哦。</t>
  </si>
  <si>
    <t>can的过去是could，能做某事记得住</t>
  </si>
  <si>
    <t>数数；计算；认为</t>
  </si>
  <si>
    <t>/kaʊnt/</t>
  </si>
  <si>
    <t>Please count the number of apples in the basket.</t>
  </si>
  <si>
    <t>请数一数篮子里苹果的数量。</t>
  </si>
  <si>
    <t>老师让我 count（数数）苹果，count 到十的时候发现有五个红苹果。</t>
  </si>
  <si>
    <t>数数计算count，数字多少它来帮</t>
  </si>
  <si>
    <t>计数；总数</t>
  </si>
  <si>
    <t>The count of the books is 20.</t>
  </si>
  <si>
    <t>书的总数是20本。</t>
  </si>
  <si>
    <t>书架上书的 count（总数）是20，count 清楚后我就知道该借哪本了。</t>
  </si>
  <si>
    <t>总数计数都叫count，简单好记不用愁</t>
  </si>
  <si>
    <t>counter</t>
  </si>
  <si>
    <t>count(计数)+er(表物)→用来计数的物品→计数器；延伸为柜台</t>
  </si>
  <si>
    <t>计数器；柜台</t>
  </si>
  <si>
    <t>/ˈkaʊntə(r)/</t>
  </si>
  <si>
    <t>He put the money on the counter.</t>
  </si>
  <si>
    <t>他把钱放在柜台上。</t>
  </si>
  <si>
    <t>去商店买东西，把钱放counter（柜台）上，count（计数）完er（东西）就是找零啦。</t>
  </si>
  <si>
    <t>count加er是counter，柜台计数都记住</t>
  </si>
  <si>
    <t>country</t>
  </si>
  <si>
    <t>count(伯爵)+ry(表领域)→伯爵的领地→国家；乡村</t>
  </si>
  <si>
    <t>国家；乡村</t>
  </si>
  <si>
    <t>/ˈkʌntri/</t>
  </si>
  <si>
    <t>France is a beautiful country.</t>
  </si>
  <si>
    <t>法国是一个美丽的国家。</t>
  </si>
  <si>
    <t>法国这个country（国家），以前是count（伯爵）的ry（领地），现在成了旅游胜地。</t>
  </si>
  <si>
    <t>count加ry成country，国家乡村都熟悉</t>
  </si>
  <si>
    <t>countryside</t>
  </si>
  <si>
    <t>country(乡村)+side(区域)→乡村区域→农村</t>
  </si>
  <si>
    <t>农村；乡村</t>
  </si>
  <si>
    <t>/ˈkʌntrisaɪd/</t>
  </si>
  <si>
    <t>The countryside is full of flowers in spring.</t>
  </si>
  <si>
    <t>春天的农村开满了花。</t>
  </si>
  <si>
    <t>春天去countryside（农村），country（乡村）side（边）的花儿都开了，香气扑鼻。</t>
  </si>
  <si>
    <t>乡村加side是countryside，农村风景美如画</t>
  </si>
  <si>
    <t>couple</t>
  </si>
  <si>
    <t>一对；夫妇</t>
  </si>
  <si>
    <t>/ˈkʌpl/</t>
  </si>
  <si>
    <t>They are a lovely couple.</t>
  </si>
  <si>
    <t>他们是一对可爱的夫妇。</t>
  </si>
  <si>
    <t>公园里，一对couple（夫妇）像两个cup（杯子）一样，总是形影不离。</t>
  </si>
  <si>
    <t>一对夫妇couple，简单易记不用愁</t>
  </si>
  <si>
    <t>courage</t>
  </si>
  <si>
    <t>勇气；胆量</t>
  </si>
  <si>
    <t>/ˈkʌrɪdʒ/</t>
  </si>
  <si>
    <t>She showed great courage in the competition.</t>
  </si>
  <si>
    <t>她在比赛中表现出极大的勇气。</t>
  </si>
  <si>
    <t>比赛中需要courage（勇气），谐音‘可瑞吉’，让她勇敢面对每一个挑战。</t>
  </si>
  <si>
    <t>勇气胆量courage，面对挑战不退缩</t>
  </si>
  <si>
    <t>course</t>
  </si>
  <si>
    <t>课程；路线；过程</t>
  </si>
  <si>
    <t>/kɔːs/</t>
  </si>
  <si>
    <t>We are taking a computer course this year.</t>
  </si>
  <si>
    <t>今年我们在上一门计算机课程。</t>
  </si>
  <si>
    <t>今年我们学computer course（课程），跟着老师的course（路线）一步步学，过程很顺利。</t>
  </si>
  <si>
    <t>课程路线course记</t>
  </si>
  <si>
    <t>court</t>
  </si>
  <si>
    <t>法庭；球场；宫廷</t>
  </si>
  <si>
    <t>/kɔːt/</t>
  </si>
  <si>
    <t>They played basketball on the court.</t>
  </si>
  <si>
    <t>他们在球场上打篮球。</t>
  </si>
  <si>
    <t>他们在court（球场）上打篮球，汗水浸湿了球衣，玩得很开心。</t>
  </si>
  <si>
    <t>法庭球场court记</t>
  </si>
  <si>
    <t>courtyard</t>
  </si>
  <si>
    <t>court(庭院)+yard(院子)→房屋旁的院子→庭院</t>
  </si>
  <si>
    <t>庭院；院子</t>
  </si>
  <si>
    <t>/ˈkɔːtjɑːd/</t>
  </si>
  <si>
    <t>The children are playing games in the courtyard.</t>
  </si>
  <si>
    <t>孩子们在庭院里玩游戏。</t>
  </si>
  <si>
    <t>孩子们在courtyard（庭院）里跑跳，court边有大树，yard里有秋千，笑声不断。</t>
  </si>
  <si>
    <t>court加yard是庭院</t>
  </si>
  <si>
    <t>cousin</t>
  </si>
  <si>
    <t>堂兄(弟姐妹)；表兄(弟姐妹)</t>
  </si>
  <si>
    <t>/ˈkʌzn/</t>
  </si>
  <si>
    <t>I often visit my cousin on weekends.</t>
  </si>
  <si>
    <t>我周末经常去看望我的表妹。</t>
  </si>
  <si>
    <t>周末我和cousin（表妹）一起画画，她画的小猫特别可爱。</t>
  </si>
  <si>
    <t>堂表亲戚cousin记</t>
  </si>
  <si>
    <t>cover</t>
  </si>
  <si>
    <t>覆盖；遮盖；包括</t>
  </si>
  <si>
    <t>/ˈkʌvə(r)/</t>
  </si>
  <si>
    <t>The snow covered the ground completely.</t>
  </si>
  <si>
    <t>雪完全覆盖了地面。</t>
  </si>
  <si>
    <t>大雪cover（覆盖）了大地，整个世界变成了白色的童话王国。</t>
  </si>
  <si>
    <t>覆盖遮盖是cover</t>
  </si>
  <si>
    <t>封面；盖子</t>
  </si>
  <si>
    <t>She opened the cover of the box carefully.</t>
  </si>
  <si>
    <t>她小心地打开盒子的盖子。</t>
  </si>
  <si>
    <t>她打开box的cover（盖子），里面装满了五颜六色的糖果。</t>
  </si>
  <si>
    <t>封面盖子cover记</t>
  </si>
  <si>
    <t>cow</t>
  </si>
  <si>
    <t>奶牛；母牛</t>
  </si>
  <si>
    <t>/kaʊ/</t>
  </si>
  <si>
    <t>The cow gives milk every day.</t>
  </si>
  <si>
    <t>这头奶牛每天产奶。</t>
  </si>
  <si>
    <t>农场里有一只 cow（奶牛），每天都为我们提供新鲜的牛奶，大家都很喜欢它。</t>
  </si>
  <si>
    <t>奶牛 cow 哞哞叫</t>
  </si>
  <si>
    <t>crash</t>
  </si>
  <si>
    <t>碰撞；坠毁</t>
  </si>
  <si>
    <t>/kræʃ/</t>
  </si>
  <si>
    <t>The car crashed into a tree yesterday.</t>
  </si>
  <si>
    <t>昨天那辆车撞到树上了。</t>
  </si>
  <si>
    <t>昨天路上发生了一起事故，一辆 car crash（碰撞）到树上，发出很大的声响。</t>
  </si>
  <si>
    <t>碰撞 crash 咔嚓响</t>
  </si>
  <si>
    <t>The crash on the highway blocked the traffic.</t>
  </si>
  <si>
    <t>高速公路上的碰撞事故堵塞了交通。</t>
  </si>
  <si>
    <t>高速公路上发生了一起 crash（碰撞事故），导致交通堵塞了好几个小时。</t>
  </si>
  <si>
    <t>事故 crash 要小心</t>
  </si>
  <si>
    <t>crayon</t>
  </si>
  <si>
    <t>蜡笔</t>
  </si>
  <si>
    <t>/ˈkreɪən/</t>
  </si>
  <si>
    <t>She uses crayons to draw colorful pictures.</t>
  </si>
  <si>
    <t>她用蜡笔画出五颜六色的画。</t>
  </si>
  <si>
    <t>妹妹拿着 crayon（蜡笔）在纸上涂涂画画，很快就完成了一幅漂亮的作品。</t>
  </si>
  <si>
    <t>蜡笔 crayon 画彩图</t>
  </si>
  <si>
    <t>crazy</t>
  </si>
  <si>
    <t>疯狂的；荒唐的</t>
  </si>
  <si>
    <t>/ˈkreɪzi/</t>
  </si>
  <si>
    <t>He is crazy about playing basketball.</t>
  </si>
  <si>
    <t>他对打篮球很疯狂。</t>
  </si>
  <si>
    <t>我的朋友 crazy（疯狂）地爱上了篮球，每天都要去球场打几个小时。</t>
  </si>
  <si>
    <t>疯狂 crazy 爱篮球</t>
  </si>
  <si>
    <t>cream</t>
  </si>
  <si>
    <t>奶油；乳脂</t>
  </si>
  <si>
    <t>/kriːm/</t>
  </si>
  <si>
    <t>I add cream to my coffee every morning.</t>
  </si>
  <si>
    <t>我每天早上都在咖啡里加奶油。</t>
  </si>
  <si>
    <t>早餐时，我喜欢在面包上抹一层 cream（奶油），吃起来香甜又美味。</t>
  </si>
  <si>
    <t>奶油 cream 香甜甜</t>
  </si>
  <si>
    <t>creature</t>
  </si>
  <si>
    <t>creat</t>
  </si>
  <si>
    <t>creat(创造)+ure(名词后缀)→被创造出来的事物→生物；动物</t>
  </si>
  <si>
    <t>生物；动物</t>
  </si>
  <si>
    <t>/ˈkriːtʃə(r)/</t>
  </si>
  <si>
    <t>The forest is home to many strange creatures.</t>
  </si>
  <si>
    <t>森林是许多奇怪生物的家园。</t>
  </si>
  <si>
    <t>森林里有很多creature（生物），都是creat（创造）出来的ure（名词后缀）形式存在的小生命。</t>
  </si>
  <si>
    <t>创造之物creature</t>
  </si>
  <si>
    <t>credit</t>
  </si>
  <si>
    <t>cred</t>
  </si>
  <si>
    <t>cred(相信)+it(名词后缀)→基于信任的东西→信用；赞扬；学分</t>
  </si>
  <si>
    <t>信用；赞扬；学分</t>
  </si>
  <si>
    <t>/ˈkredɪt/</t>
  </si>
  <si>
    <t>She got full credit for her hard work.</t>
  </si>
  <si>
    <t>她的努力工作得到了充分赞扬。</t>
  </si>
  <si>
    <t>她努力学习获得credit（学分），老师cred（相信）她的付出值得这份认可。</t>
  </si>
  <si>
    <t>相信带来credit</t>
  </si>
  <si>
    <t>cred(相信)+it(动词后缀)→相信某人有能力做某事→把…归功于</t>
  </si>
  <si>
    <t>把…归功于；相信</t>
  </si>
  <si>
    <t>We credit him with saving the company.</t>
  </si>
  <si>
    <t>我们把挽救公司归功于他。</t>
  </si>
  <si>
    <t>公司得救，我们credit（归功于）他，因为cred（相信）他的决策正确。</t>
  </si>
  <si>
    <t>相信归功credit</t>
  </si>
  <si>
    <t>crew</t>
  </si>
  <si>
    <t>全体船员；全体工作人员</t>
  </si>
  <si>
    <t>/kruː/</t>
  </si>
  <si>
    <t>The crew of the ship worked hard to fix the engine.</t>
  </si>
  <si>
    <t>船上的全体船员努力修理发动机。</t>
  </si>
  <si>
    <t>船上的crew（全体船员）一起协作，很快修好了发动机，大家都很开心。</t>
  </si>
  <si>
    <t>船员团队是crew</t>
  </si>
  <si>
    <t>crime</t>
  </si>
  <si>
    <t>犯罪；罪行</t>
  </si>
  <si>
    <t>/kraɪm/</t>
  </si>
  <si>
    <t>He was arrested for committing a crime.</t>
  </si>
  <si>
    <t>他因犯罪被逮捕。</t>
  </si>
  <si>
    <t>他做了crime（犯罪）的事，最终被警察抓住，受到了惩罚。</t>
  </si>
  <si>
    <t>违法之事是crime</t>
  </si>
  <si>
    <t>criminal</t>
  </si>
  <si>
    <t>crimin</t>
  </si>
  <si>
    <t>crimin(犯罪)+al(形容词后缀)→与犯罪相关的→犯罪的；刑事的</t>
  </si>
  <si>
    <t>犯罪的；刑事的</t>
  </si>
  <si>
    <t>/ˈkrɪmɪnl/</t>
  </si>
  <si>
    <t>The police are investigating the criminal case.</t>
  </si>
  <si>
    <t>警察正在调查这起刑事案件。</t>
  </si>
  <si>
    <t>警察调查criminal（犯罪的）案件时，发现crimin（犯罪）的痕迹很明显，al（啊），证据就在眼前。</t>
  </si>
  <si>
    <t>犯罪加al是criminal（adj.）</t>
  </si>
  <si>
    <t>crimin(犯罪)+al(名词后缀)→实施犯罪行为的人→罪犯；犯人</t>
  </si>
  <si>
    <t>罪犯；犯人</t>
  </si>
  <si>
    <t>The criminal was sent to prison for five years.</t>
  </si>
  <si>
    <t>那个罪犯被送进监狱五年。</t>
  </si>
  <si>
    <t>那个criminal（罪犯）因为crimin（犯罪）被抓，al（啊），终于受到了惩罚。</t>
  </si>
  <si>
    <t>犯罪之人criminal（n.）</t>
  </si>
  <si>
    <t>criterion</t>
  </si>
  <si>
    <t>criter</t>
  </si>
  <si>
    <t>criter(判断)+ion(名词后缀)→判断事物的依据→准则；标准</t>
  </si>
  <si>
    <t>准则；标准</t>
  </si>
  <si>
    <t>/kraɪˈtɪəriən/</t>
  </si>
  <si>
    <t>The main criterion for success is hard work.</t>
  </si>
  <si>
    <t>成功的主要标准是努力工作。</t>
  </si>
  <si>
    <t>判断成功的criterion（标准）时，criter（判断）的核心是努力，ion（嗯），没错。</t>
  </si>
  <si>
    <t>判断准则criterion</t>
  </si>
  <si>
    <t>crop</t>
  </si>
  <si>
    <t>庄稼；作物；收成</t>
  </si>
  <si>
    <t>/krɒp/</t>
  </si>
  <si>
    <t>The farmers grew various crops this year.</t>
  </si>
  <si>
    <t>农民们今年种了各种各样的庄稼。</t>
  </si>
  <si>
    <t>地里的crop（庄稼）长得很好，农民伯伯盼着好收成。</t>
  </si>
  <si>
    <t>地里庄稼是crop</t>
  </si>
  <si>
    <t>收割；裁剪</t>
  </si>
  <si>
    <t>She cropped her long hair into a bob.</t>
  </si>
  <si>
    <t>她把长发剪成了波波头。</t>
  </si>
  <si>
    <t>她crop（裁剪）头发时，觉得短发更精神。</t>
  </si>
  <si>
    <t>收割裁剪用crop</t>
  </si>
  <si>
    <t>穿过；越过；交叉</t>
  </si>
  <si>
    <t>/krɒs/</t>
  </si>
  <si>
    <t>Please cross the road at the zebra crossing.</t>
  </si>
  <si>
    <t>请在斑马线处过马路。</t>
  </si>
  <si>
    <t>过马路时要cross（穿过），注意看交叉的路口。</t>
  </si>
  <si>
    <t>穿过交叉是cross（v.）</t>
  </si>
  <si>
    <t>十字；十字架；交叉</t>
  </si>
  <si>
    <t>There is a cross on top of the church.</t>
  </si>
  <si>
    <t>教堂顶部有一个十字架。</t>
  </si>
  <si>
    <t>教堂上的cross（十字架）是十字形状的。</t>
  </si>
  <si>
    <t>十字形状是cross（n.）</t>
  </si>
  <si>
    <t>交叉的；生气的</t>
  </si>
  <si>
    <t>He looked cross when I told him the news.</t>
  </si>
  <si>
    <t>当我告诉他这个消息时，他看起来很生气。</t>
  </si>
  <si>
    <t>他生气（cross）的时候，眉头交叉在一起。</t>
  </si>
  <si>
    <t>交叉生气cross（adj.）</t>
  </si>
  <si>
    <t>crossing</t>
  </si>
  <si>
    <t>cross(交叉)+ing(名词后缀)→交叉的地方→十字路口；人行横道</t>
  </si>
  <si>
    <t>十字路口；人行横道</t>
  </si>
  <si>
    <t>/ˈkrɒsɪŋ/</t>
  </si>
  <si>
    <t>Turn right at the next crossing.</t>
  </si>
  <si>
    <t>在下一个十字路口右转。</t>
  </si>
  <si>
    <t>在crossing（十字路口），cross（交叉）的道路上要小心行驶。</t>
  </si>
  <si>
    <t>交叉之处crossing</t>
  </si>
  <si>
    <t>crossroads</t>
  </si>
  <si>
    <t>cross-</t>
  </si>
  <si>
    <t>roads</t>
  </si>
  <si>
    <t>cross(交叉)+roads(道路)→交叉的道路→十字路口</t>
  </si>
  <si>
    <t>十字路口</t>
  </si>
  <si>
    <t>/ˈkrɒsrəʊdz/</t>
  </si>
  <si>
    <t>Turn left at the next crossroads.</t>
  </si>
  <si>
    <t>在下一个十字路口左转</t>
  </si>
  <si>
    <t>走到crossroads（十字路口），看到cross（交叉）的roads（路），犹豫该往哪边走</t>
  </si>
  <si>
    <t>交叉道路crossroads</t>
  </si>
  <si>
    <t>crowd</t>
  </si>
  <si>
    <t>人群</t>
  </si>
  <si>
    <t>/kraʊd/</t>
  </si>
  <si>
    <t>A crowd of people watched the performance.</t>
  </si>
  <si>
    <t>一群人观看了表演</t>
  </si>
  <si>
    <t>广场上有个crowd（人群），大家都在看精彩的表演</t>
  </si>
  <si>
    <t>人多聚集是crowd</t>
  </si>
  <si>
    <t>拥挤；挤满</t>
  </si>
  <si>
    <t>Shoppers crowded the supermarket on weekends.</t>
  </si>
  <si>
    <t>周末购物者挤满了超市</t>
  </si>
  <si>
    <t>周末超市里，大家crowd（拥挤）着挑选商品，热闹极了</t>
  </si>
  <si>
    <t>挤挤挤是crowd</t>
  </si>
  <si>
    <t>cruel</t>
  </si>
  <si>
    <t>残忍的；残酷的</t>
  </si>
  <si>
    <t>/kruːəl/</t>
  </si>
  <si>
    <t>The cruel man hurt the little dog.</t>
  </si>
  <si>
    <t>那个残忍的人伤害了小狗</t>
  </si>
  <si>
    <t>看到cruel（残忍）的行为，大家都很生气，纷纷指责他</t>
  </si>
  <si>
    <t>残忍残酷cruel记牢</t>
  </si>
  <si>
    <t>cry</t>
  </si>
  <si>
    <t>哭；喊叫</t>
  </si>
  <si>
    <t>/kraɪ/</t>
  </si>
  <si>
    <t>The baby cried for milk.</t>
  </si>
  <si>
    <t>宝宝哭着要牛奶</t>
  </si>
  <si>
    <t>宝宝cry（哭）的时候，妈妈赶紧拿来牛奶哄他</t>
  </si>
  <si>
    <t>流泪喊叫cry cry cry</t>
  </si>
  <si>
    <t>哭声；叫喊</t>
  </si>
  <si>
    <t>We heard a loud cry from the room.</t>
  </si>
  <si>
    <t>我们听到房间里传来一声大叫</t>
  </si>
  <si>
    <t>突然听到room里的loud cry（大叫），大家都跑过去看发生了什么</t>
  </si>
  <si>
    <t>一声呼喊是cry</t>
  </si>
  <si>
    <t>cube</t>
  </si>
  <si>
    <t>立方体；方块</t>
  </si>
  <si>
    <t>/kjuːb/</t>
  </si>
  <si>
    <t>The ice cube melted quickly in the sun.</t>
  </si>
  <si>
    <t>冰块在阳光下很快融化了</t>
  </si>
  <si>
    <t>夏天吃冰饮时，cube（冰块）在杯子里慢慢变小，很凉爽</t>
  </si>
  <si>
    <t>方方正正叫cube</t>
  </si>
  <si>
    <t>cubic</t>
  </si>
  <si>
    <t>cube(立方体) + ic(形容词后缀) → 与立方体相关的 → 立方的</t>
  </si>
  <si>
    <t>立方的；立方体的</t>
  </si>
  <si>
    <t>/kjuːbɪk/</t>
  </si>
  <si>
    <t>The box has a cubic shape.</t>
  </si>
  <si>
    <t>这个盒子是立方体形状的。</t>
  </si>
  <si>
    <t>这个盒子是 cubic（立方的），每个面都像 cube（立方体）一样，ic（...的）属性很明显。</t>
  </si>
  <si>
    <t>cube加ic变立方，cubic记心上</t>
  </si>
  <si>
    <t>cuisine</t>
  </si>
  <si>
    <t>烹饪；菜肴</t>
  </si>
  <si>
    <t>/kwiˈziːn/</t>
  </si>
  <si>
    <t>Chinese cuisine is popular worldwide.</t>
  </si>
  <si>
    <t>中国菜在全世界都很受欢迎。</t>
  </si>
  <si>
    <t>我喜欢品尝不同国家的 cuisine（菜肴），每次吃到美味的 cuisine 都很满足。</t>
  </si>
  <si>
    <t>美味菜肴 cuisine，发音/kwiˈziːn/要记清</t>
  </si>
  <si>
    <t>culture</t>
  </si>
  <si>
    <t>cult(培养) + ure(名词后缀) → 培养出的成果 → 文化；文明</t>
  </si>
  <si>
    <t>文化；文明</t>
  </si>
  <si>
    <t>/ˈkʌltʃə(r)/</t>
  </si>
  <si>
    <t>We respect different cultures.</t>
  </si>
  <si>
    <t>我们尊重不同的文化。</t>
  </si>
  <si>
    <t>每个 culture（文化）都是人们长期 cult（培养）的 ure（成果），值得珍视。</t>
  </si>
  <si>
    <t>培养成果是culture，文化文明记清楚</t>
  </si>
  <si>
    <t>cup</t>
  </si>
  <si>
    <t>杯子；奖杯</t>
  </si>
  <si>
    <t>/kʌp/</t>
  </si>
  <si>
    <t>She drank a cup of milk.</t>
  </si>
  <si>
    <t>她喝了一杯牛奶。</t>
  </si>
  <si>
    <t>我用 cup（杯子）喝牛奶，也想赢得比赛的 cup（奖杯）。</t>
  </si>
  <si>
    <t>杯子奖杯都是cup，简单好记不用愁</t>
  </si>
  <si>
    <t>cupboard</t>
  </si>
  <si>
    <t>cup+board</t>
  </si>
  <si>
    <t>cup(杯子) + board(木板) → 放杯子的木板柜 → 橱柜</t>
  </si>
  <si>
    <t>橱柜；壁橱</t>
  </si>
  <si>
    <t>/ˈkʌbəd/</t>
  </si>
  <si>
    <t>There are plates in the cupboard.</t>
  </si>
  <si>
    <t>橱柜里有一些盘子。</t>
  </si>
  <si>
    <t>打开 cupboard（橱柜），里面有 cup（杯子）和 board（木板）做的隔层，收纳很方便。</t>
  </si>
  <si>
    <t>杯子木板凑一起，cupboard是橱柜</t>
  </si>
  <si>
    <t>cure</t>
  </si>
  <si>
    <t>cur(治疗) + e(无实义) → 实施治疗的动作 → 治愈；治疗</t>
  </si>
  <si>
    <t>治愈；治疗</t>
  </si>
  <si>
    <t>/kjʊər/</t>
  </si>
  <si>
    <t>The doctor cured his cold quickly.</t>
  </si>
  <si>
    <t>医生很快治好了他的感冒。</t>
  </si>
  <si>
    <t>医生用cure（治愈）的方法，cur（治疗）他的感冒，e（无实义）只是辅助拼写，很快就康复了。</t>
  </si>
  <si>
    <t>治疗康复是cure</t>
  </si>
  <si>
    <t>cur(治疗) + e(无实义) → 治疗的方法或结果 → 疗法；治愈</t>
  </si>
  <si>
    <t>疗法；治愈</t>
  </si>
  <si>
    <t>There is no cure for this rare disease yet.</t>
  </si>
  <si>
    <t>这种罕见病目前还没有治愈方法。</t>
  </si>
  <si>
    <t>面对罕见病，暂时没有cure（疗法），cur（治疗）的研究还在进行中，e（无实义）不影响含义理解。</t>
  </si>
  <si>
    <t>治疗方法叫cure</t>
  </si>
  <si>
    <t>curious</t>
  </si>
  <si>
    <t>ious</t>
  </si>
  <si>
    <t>cur(关心) + ious(形容词后缀) → 对事物特别关心的 → 好奇的；求知欲强的</t>
  </si>
  <si>
    <t>好奇的；求知欲强的</t>
  </si>
  <si>
    <t>/ˈkjʊəriəs/</t>
  </si>
  <si>
    <t>The little boy is curious about how the clock works.</t>
  </si>
  <si>
    <t>这个小男孩对钟表的工作原理很好奇。</t>
  </si>
  <si>
    <t>小男孩curious（好奇的），cur（关心）钟表怎么转，ious（形容词后缀）体现他的状态，总爱问为什么。</t>
  </si>
  <si>
    <t>关心事物curious</t>
  </si>
  <si>
    <t>currency</t>
  </si>
  <si>
    <t>curr</t>
  </si>
  <si>
    <t>ency</t>
  </si>
  <si>
    <t>curr(跑) + ency(名词后缀) → 跑来跑去流通的物品 → 货币；通货</t>
  </si>
  <si>
    <t>货币；通货</t>
  </si>
  <si>
    <t>/ˈkʌrənsi/</t>
  </si>
  <si>
    <t>We can exchange our currency at the airport.</t>
  </si>
  <si>
    <t>我们可以在机场兑换货币。</t>
  </si>
  <si>
    <t>出国前换currency（货币），curr（跑）来跑去流通的，ency（名词后缀）表状态，方便在国外使用。</t>
  </si>
  <si>
    <t>流通货币currency</t>
  </si>
  <si>
    <t>curriculum</t>
  </si>
  <si>
    <t>iculum</t>
  </si>
  <si>
    <t>curr(跑) + iculum(小事物) → 学生要跑过的一系列小课程 → 课程表；全部课程</t>
  </si>
  <si>
    <t>课程；课程设置</t>
  </si>
  <si>
    <t>/kəˈrɪkjələm/</t>
  </si>
  <si>
    <t>Our school has a new curriculum this year.</t>
  </si>
  <si>
    <t>我们学校今年有新的课程设置。</t>
  </si>
  <si>
    <t>学校的curriculum（课程），curr（跑）过每个科目，iculum（小）单元组成整体，大家要认真学习。</t>
  </si>
  <si>
    <t>课程跑过curriculum</t>
  </si>
  <si>
    <t>curtain</t>
  </si>
  <si>
    <t>窗帘；幕布</t>
  </si>
  <si>
    <t>/ˈkɜːtn/</t>
  </si>
  <si>
    <t>She closed the curtain to keep the room dark.</t>
  </si>
  <si>
    <t>她拉上窗帘让房间变暗。</t>
  </si>
  <si>
    <t>拉上curtain（窗帘），房间里瞬间变暗，适合睡觉。</t>
  </si>
  <si>
    <t>遮挡光线curtain</t>
  </si>
  <si>
    <t>cushion</t>
  </si>
  <si>
    <t>垫子；缓冲物</t>
  </si>
  <si>
    <t>/ˈkʊʃn/</t>
  </si>
  <si>
    <t>She sat on a soft cushion by the window.</t>
  </si>
  <si>
    <t>她坐在窗边的一个柔软垫子上。</t>
  </si>
  <si>
    <t>窗边的soft cushion（垫子）特别舒服，坐上去就不想起来啦。</t>
  </si>
  <si>
    <t>柔软垫子cushion</t>
  </si>
  <si>
    <t>减轻；缓冲</t>
  </si>
  <si>
    <t>The policy cushioned the impact of high prices.</t>
  </si>
  <si>
    <t>这项政策减轻了高价带来的冲击。</t>
  </si>
  <si>
    <t>新政策cushion（减轻）了物价压力，大家的生活轻松了不少。</t>
  </si>
  <si>
    <t>减轻冲击cushion</t>
  </si>
  <si>
    <t>习俗；风俗</t>
  </si>
  <si>
    <t>/ˈkʌstəm/</t>
  </si>
  <si>
    <t>It's a Chinese custom to eat dumplings at Spring Festival.</t>
  </si>
  <si>
    <t>春节吃饺子是中国的一种习俗。</t>
  </si>
  <si>
    <t>春节吃饺子是custom（习俗），家家户户都团圆，好热闹。</t>
  </si>
  <si>
    <t>传统风俗custom</t>
  </si>
  <si>
    <t>定制的</t>
  </si>
  <si>
    <t>He ordered a custom-made bike for his son.</t>
  </si>
  <si>
    <t>他为儿子订了一辆定制的自行车。</t>
  </si>
  <si>
    <t>儿子的custom（定制）自行车，颜色和款式都是他喜欢的，开心极了。</t>
  </si>
  <si>
    <t>专属定制custom adj</t>
  </si>
  <si>
    <t>customer</t>
  </si>
  <si>
    <t>custom（习惯光顾） + -er（人） → 习惯光顾商店的人 → 顾客</t>
  </si>
  <si>
    <t>顾客</t>
  </si>
  <si>
    <t>/ˈkʌstəmə(r)/</t>
  </si>
  <si>
    <t>The customer bought three apples from the shop.</t>
  </si>
  <si>
    <t>这位顾客从商店买了三个苹果。</t>
  </si>
  <si>
    <t>shop里的customer（顾客），是custom（习惯）来的er（人），店主总是热情招待。</t>
  </si>
  <si>
    <t>光顾之人customer</t>
  </si>
  <si>
    <t>customs</t>
  </si>
  <si>
    <t>custom（习俗引申为关税/海关） + -s（复数表机构） → 负责关税检查的机构 → 海关</t>
  </si>
  <si>
    <t>海关；关税</t>
  </si>
  <si>
    <t>/ˈkʌstəmz/</t>
  </si>
  <si>
    <t>We showed our passports at the customs office.</t>
  </si>
  <si>
    <t>我们在海关办公室出示了护照。</t>
  </si>
  <si>
    <t>出国回来过customs（海关），工作人员仔细检查证件，确保安全。</t>
  </si>
  <si>
    <t>海关关税customs</t>
  </si>
  <si>
    <t>cut</t>
  </si>
  <si>
    <t>切；割；剪</t>
  </si>
  <si>
    <t>/kʌt/</t>
  </si>
  <si>
    <t>She cut the paper into a heart shape.</t>
  </si>
  <si>
    <t>她把纸剪成了心形。</t>
  </si>
  <si>
    <t>妹妹cut（剪）纸时，把纸变成了漂亮的心形，送给妈妈当礼物。</t>
  </si>
  <si>
    <t>用刀剪割是cut</t>
  </si>
  <si>
    <t>切口；削减</t>
  </si>
  <si>
    <t>There is a small cut on her hand.</t>
  </si>
  <si>
    <t>她手上有个小切口。</t>
  </si>
  <si>
    <t>不小心弄了个cut（切口）在手上，妈妈赶紧帮她贴上创可贴。</t>
  </si>
  <si>
    <t>切口削减都叫cut</t>
  </si>
  <si>
    <t>cycl</t>
  </si>
  <si>
    <t>cycl(圆)+e(无实义)→圆形的循环或工具→自行车；循环</t>
  </si>
  <si>
    <t>自行车；循环</t>
  </si>
  <si>
    <t>/ˈsaɪkl/</t>
  </si>
  <si>
    <t>We ride a cycle to school every day.</t>
  </si>
  <si>
    <t>我们每天骑自行车上学。</t>
  </si>
  <si>
    <t>每天骑cycle（自行车）上学，车轮是cycl（圆）的，一圈圈循环前进。</t>
  </si>
  <si>
    <t>圆的循环是cycle</t>
  </si>
  <si>
    <t>cycl(圆)+e(无实义)→做圆形的动作→骑自行车；循环</t>
  </si>
  <si>
    <t>骑自行车；循环</t>
  </si>
  <si>
    <t>She cycles to the park every weekend.</t>
  </si>
  <si>
    <t>她每个周末骑自行车去公园。</t>
  </si>
  <si>
    <t>她周末cycle（骑自行车）去公园，车轮cycl（圆）转，循环往复的快乐。</t>
  </si>
  <si>
    <t>骑车循环是cycle</t>
  </si>
  <si>
    <t>cyclist</t>
  </si>
  <si>
    <t>cycl(圆)+ist(人)→骑圆形车轮工具的人→骑自行车的人</t>
  </si>
  <si>
    <t>骑自行车的人</t>
  </si>
  <si>
    <t>/ˈsaɪklɪst/</t>
  </si>
  <si>
    <t>The cyclist rode very fast on the road.</t>
  </si>
  <si>
    <t>那个骑自行车的人在路上骑得很快。</t>
  </si>
  <si>
    <t>路上的cyclist（骑自行车的人），靠cycl（圆）轮前行，是爱运动的ist（人）。</t>
  </si>
  <si>
    <t>骑车的人cyclist</t>
  </si>
  <si>
    <t>dad</t>
  </si>
  <si>
    <t>爸爸</t>
  </si>
  <si>
    <t>/dæd/</t>
  </si>
  <si>
    <t>My dad often takes me to the zoo.</t>
  </si>
  <si>
    <t>我爸爸经常带我去动物园。</t>
  </si>
  <si>
    <t>每天回家喊dad（爸爸），他总是笑着回应我。</t>
  </si>
  <si>
    <t>爸爸就是dad</t>
  </si>
  <si>
    <t>daily</t>
  </si>
  <si>
    <t>day(天)+ly(形容词后缀)→每天的→日常的</t>
  </si>
  <si>
    <t>日常的；每日的</t>
  </si>
  <si>
    <t>/ˈdeɪli/</t>
  </si>
  <si>
    <t>We do daily exercises in the morning.</t>
  </si>
  <si>
    <t>我们早上做日常锻炼。</t>
  </si>
  <si>
    <t>每天做daily（日常的）锻炼，day（天）天坚持，身体好。</t>
  </si>
  <si>
    <t>每天的是daily</t>
  </si>
  <si>
    <t>day(天)+ly(副词后缀)→每天地</t>
  </si>
  <si>
    <t>每天；日常地</t>
  </si>
  <si>
    <t>I read English daily to improve my skills.</t>
  </si>
  <si>
    <t>我每天读英语来提高我的技能。</t>
  </si>
  <si>
    <t>我daily（每天）读英语，day（天）天积累，进步明显。</t>
  </si>
  <si>
    <t>每天做用daily</t>
  </si>
  <si>
    <t>dam</t>
  </si>
  <si>
    <t>水坝；拦河坝</t>
  </si>
  <si>
    <t>/dæm/</t>
  </si>
  <si>
    <t>The workers built a new dam last year.</t>
  </si>
  <si>
    <t>工人们去年建了一座新水坝。</t>
  </si>
  <si>
    <t>工人们建dam（水坝），拦住河水，保护下游安全。</t>
  </si>
  <si>
    <t>拦河大坝是dam</t>
  </si>
  <si>
    <t>damage</t>
  </si>
  <si>
    <t>损害；损坏</t>
  </si>
  <si>
    <t>/ˈdæmɪdʒ/</t>
  </si>
  <si>
    <t>The storm damaged many houses.</t>
  </si>
  <si>
    <t>暴风雨损坏了许多房屋。</t>
  </si>
  <si>
    <t>暴风雨过后，很多房子被damage（损坏）了，看着真让人心疼。</t>
  </si>
  <si>
    <t>损坏东西damage</t>
  </si>
  <si>
    <t>damp</t>
  </si>
  <si>
    <t>潮湿的</t>
  </si>
  <si>
    <t>/dæmp/</t>
  </si>
  <si>
    <t>The room is damp in winter.</t>
  </si>
  <si>
    <t>冬天这个房间很潮湿。</t>
  </si>
  <si>
    <t>冬天房间damp（潮湿），被子摸起来凉凉的，真不舒服。</t>
  </si>
  <si>
    <t>潮湿就是damp</t>
  </si>
  <si>
    <t>dance</t>
  </si>
  <si>
    <t>跳舞</t>
  </si>
  <si>
    <t>/dæns/</t>
  </si>
  <si>
    <t>She likes to dance with her friends.</t>
  </si>
  <si>
    <t>她喜欢和朋友一起跳舞。</t>
  </si>
  <si>
    <t>周末她和朋友去dance（跳舞），大家都玩得很开心。</t>
  </si>
  <si>
    <t>跳舞就是dance</t>
  </si>
  <si>
    <t>danger</t>
  </si>
  <si>
    <t>危险</t>
  </si>
  <si>
    <t>/ˈdeɪndʒə(r)/</t>
  </si>
  <si>
    <t>Swimming alone is in danger.</t>
  </si>
  <si>
    <t>独自游泳有危险。</t>
  </si>
  <si>
    <t>独自游泳有danger（危险），一定要注意安全哦。</t>
  </si>
  <si>
    <t>危险就是danger</t>
  </si>
  <si>
    <t>dangerous</t>
  </si>
  <si>
    <t>danger（危险）+ ous（...的）→ 有危险的 → 危险的</t>
  </si>
  <si>
    <t>危险的</t>
  </si>
  <si>
    <t>/ˈdeɪndʒərəs/</t>
  </si>
  <si>
    <t>It's dangerous to play with fire.</t>
  </si>
  <si>
    <t>玩火是危险的。</t>
  </si>
  <si>
    <t>玩火很dangerous（危险的），因为danger（危险）加ous（...的），容易引发事故。</t>
  </si>
  <si>
    <t>danger加ous，危险形容词dangerous</t>
  </si>
  <si>
    <t>dare</t>
  </si>
  <si>
    <t>敢；敢于；挑战</t>
  </si>
  <si>
    <t>/deə(r)/</t>
  </si>
  <si>
    <t>I dare you to try this spicy food.</t>
  </si>
  <si>
    <t>我敢让你试试这个辣的食物。</t>
  </si>
  <si>
    <t>我dare（敢）挑战你吃辣，你敢不敢接受这个激将？</t>
  </si>
  <si>
    <t>敢作敢为是dare</t>
  </si>
  <si>
    <t>挑战；激将</t>
  </si>
  <si>
    <t>It's a dare to climb that high tree.</t>
  </si>
  <si>
    <t>爬那棵高树是个挑战。</t>
  </si>
  <si>
    <t>爬高树是个dare（挑战），你敢接受这个激将吗？</t>
  </si>
  <si>
    <t>挑战激将是dare</t>
  </si>
  <si>
    <t>dark</t>
  </si>
  <si>
    <t>黑暗的；深色的</t>
  </si>
  <si>
    <t>/dɑːk/</t>
  </si>
  <si>
    <t>Her hair is dark brown.</t>
  </si>
  <si>
    <t>她的头发是深棕色的。</t>
  </si>
  <si>
    <t>她的头发dark（深色的），像黑巧克力一样诱人。</t>
  </si>
  <si>
    <t>深色无光叫dark</t>
  </si>
  <si>
    <t>黑暗；暗处</t>
  </si>
  <si>
    <t>We sat in the dark and talked.</t>
  </si>
  <si>
    <t>我们坐在黑暗中聊天。</t>
  </si>
  <si>
    <t>坐在dark（黑暗）里聊天，感觉周围静悄悄的。</t>
  </si>
  <si>
    <t>无光之处是dark</t>
  </si>
  <si>
    <t>darkness</t>
  </si>
  <si>
    <t>dark（黑暗的）+ness（名词后缀）→表示黑暗的状态→黑暗</t>
  </si>
  <si>
    <t>黑暗</t>
  </si>
  <si>
    <t>/ˈdɑːknəs/</t>
  </si>
  <si>
    <t>The darkness made it hard to see.</t>
  </si>
  <si>
    <t>黑暗让人难以看见。</t>
  </si>
  <si>
    <t>dark加ness变成darkness（黑暗），夜晚的darkness笼罩着整个森林。</t>
  </si>
  <si>
    <t>dark加ness是黑暗</t>
  </si>
  <si>
    <t>dash</t>
  </si>
  <si>
    <t>猛冲；冲刺</t>
  </si>
  <si>
    <t>/dæʃ/</t>
  </si>
  <si>
    <t>He dashed across the street to catch the bus.</t>
  </si>
  <si>
    <t>他冲过马路去赶公交。</t>
  </si>
  <si>
    <t>他dash（猛冲）过马路，差点错过最后一班公交。</t>
  </si>
  <si>
    <t>快速冲刺是dash</t>
  </si>
  <si>
    <t>破折号；短跑</t>
  </si>
  <si>
    <t>Use a dash between the two words.</t>
  </si>
  <si>
    <t>在两个词之间用破折号。</t>
  </si>
  <si>
    <t>写作文时用dash（破折号）分隔句子，让意思更清晰。</t>
  </si>
  <si>
    <t>破折短跑都叫dash</t>
  </si>
  <si>
    <t>data</t>
  </si>
  <si>
    <t>数据；资料</t>
  </si>
  <si>
    <t>/ˈdeɪtə/</t>
  </si>
  <si>
    <t>The computer stores a lot of data.</t>
  </si>
  <si>
    <t>电脑存储了很多数据。</t>
  </si>
  <si>
    <t>科学家收集data（数据），分析后得出重要结论。</t>
  </si>
  <si>
    <t>信息集合是data</t>
  </si>
  <si>
    <t>database</t>
  </si>
  <si>
    <t>data（数据）+ base（基础）→ 存储数据的基础 → 数据库</t>
  </si>
  <si>
    <t>数据库</t>
  </si>
  <si>
    <t>/ˈdeɪtəbeɪs/</t>
  </si>
  <si>
    <t>We store all customer info in a database.</t>
  </si>
  <si>
    <t>我们把所有客户信息存在数据库里。</t>
  </si>
  <si>
    <t>公司用database存储客户data，base是基础，所以database就是数据的基础库。</t>
  </si>
  <si>
    <t>data加base，数据库database</t>
  </si>
  <si>
    <t>date</t>
  </si>
  <si>
    <t>日期；约会</t>
  </si>
  <si>
    <t>/deɪt/</t>
  </si>
  <si>
    <t>What's the date of your birthday?</t>
  </si>
  <si>
    <t>你的生日是几号？</t>
  </si>
  <si>
    <t>问date（日期）时，谐音‘得’，得知道日期才能去约会。</t>
  </si>
  <si>
    <t>日期约会都是date</t>
  </si>
  <si>
    <t>约会；注明日期</t>
  </si>
  <si>
    <t>She dates a boy every weekend.</t>
  </si>
  <si>
    <t>她每周都和男生约会。</t>
  </si>
  <si>
    <t>她喜欢date那个男生，每次见面都会在本子上date（注明日期）。</t>
  </si>
  <si>
    <t>约会注明用date</t>
  </si>
  <si>
    <t>daughter</t>
  </si>
  <si>
    <t>女儿</t>
  </si>
  <si>
    <t>/ˈdɔːtə(r)/</t>
  </si>
  <si>
    <t>Her daughter is very clever.</t>
  </si>
  <si>
    <t>她的女儿很聪明。</t>
  </si>
  <si>
    <t>daughter发音像‘多特尔’，妈妈叫女儿‘多特尔’过来吃饭。</t>
  </si>
  <si>
    <t>女儿就是daughter</t>
  </si>
  <si>
    <t>dawn</t>
  </si>
  <si>
    <t>黎明；破晓</t>
  </si>
  <si>
    <t>/dɔːn/</t>
  </si>
  <si>
    <t>Birds sing at dawn.</t>
  </si>
  <si>
    <t>鸟儿在黎明歌唱。</t>
  </si>
  <si>
    <t>dawn（黎明）时，‘当’的一声公鸡叫，黎明到了。</t>
  </si>
  <si>
    <t>黎明破晓是dawn</t>
  </si>
  <si>
    <t>破晓；开始明白</t>
  </si>
  <si>
    <t>It dawned on me I made a mistake.</t>
  </si>
  <si>
    <t>我突然意识到犯错了。</t>
  </si>
  <si>
    <t>错误突然dawn（浮现）脑海，像黎明破晓一样清晰。</t>
  </si>
  <si>
    <t>明白破晓用dawn</t>
  </si>
  <si>
    <t>天；白天</t>
  </si>
  <si>
    <t>/deɪ/</t>
  </si>
  <si>
    <t>We had fun at the park all day.</t>
  </si>
  <si>
    <t>我们在公园玩了一整天。</t>
  </si>
  <si>
    <t>day（天），每天开心day day up！</t>
  </si>
  <si>
    <t>一天一日就是day</t>
  </si>
  <si>
    <t>dead</t>
  </si>
  <si>
    <t>死的；无生命的</t>
  </si>
  <si>
    <t>/ded/</t>
  </si>
  <si>
    <t>The cat is dead.</t>
  </si>
  <si>
    <t>这只猫死了。</t>
  </si>
  <si>
    <t>看到dead（死的）的猫，它已经没有生命了，让人很伤心。</t>
  </si>
  <si>
    <t>无生命就是dead</t>
  </si>
  <si>
    <t>deadline</t>
  </si>
  <si>
    <t>dead（死的）+ line（线）→到了这条线如同死线般不可逾越→截止日期</t>
  </si>
  <si>
    <t>截止日期</t>
  </si>
  <si>
    <t>/ˈdedlaɪn/</t>
  </si>
  <si>
    <t>We must submit the report before the deadline.</t>
  </si>
  <si>
    <t>我们必须在截止日期前提交报告。</t>
  </si>
  <si>
    <t>报告的deadline（截止日期）快到了，dead（死）线在前，我得抓紧完成。</t>
  </si>
  <si>
    <t>死线之前deadline</t>
  </si>
  <si>
    <t>deaf</t>
  </si>
  <si>
    <t>聋的</t>
  </si>
  <si>
    <t>/def/</t>
  </si>
  <si>
    <t>He is deaf and uses sign language.</t>
  </si>
  <si>
    <t>他聋了，用手语交流。</t>
  </si>
  <si>
    <t>deaf（聋的）的人听不到声音，只能靠手语和别人沟通。</t>
  </si>
  <si>
    <t>听不见就是deaf</t>
  </si>
  <si>
    <t>deal</t>
  </si>
  <si>
    <t>处理；交易</t>
  </si>
  <si>
    <t>/diːl/</t>
  </si>
  <si>
    <t>She can deal with the difficult situation.</t>
  </si>
  <si>
    <t>她能处理这个困难的情况。</t>
  </si>
  <si>
    <t>遇到困难时，她deal（处理）得很冷静，顺利解决了问题。</t>
  </si>
  <si>
    <t>处理问题用deal</t>
  </si>
  <si>
    <t>交易；协议</t>
  </si>
  <si>
    <t>They made a deal to cooperate on the project.</t>
  </si>
  <si>
    <t>他们达成了一项合作项目的协议。</t>
  </si>
  <si>
    <t>两家公司做了一笔deal（交易），协议内容很详细。</t>
  </si>
  <si>
    <t>公司交易是deal</t>
  </si>
  <si>
    <t>dear</t>
  </si>
  <si>
    <t>亲爱的；贵的</t>
  </si>
  <si>
    <t>/dɪə(r)/</t>
  </si>
  <si>
    <t>My dear friend gave me a dear gift.</t>
  </si>
  <si>
    <t>我亲爱的朋友给了我一份贵重的礼物。</t>
  </si>
  <si>
    <t>dear（亲爱的）朋友送的礼物很dear（贵的），我很珍惜。</t>
  </si>
  <si>
    <t>亲爱的人是dear</t>
  </si>
  <si>
    <t>亲爱的人</t>
  </si>
  <si>
    <t>She is a dear to everyone.</t>
  </si>
  <si>
    <t>她对每个人来说都是亲爱的人。</t>
  </si>
  <si>
    <t>她是大家的dear（亲爱的人），大家都很喜欢她。</t>
  </si>
  <si>
    <t>亲爱的人叫dear</t>
  </si>
  <si>
    <t>death</t>
  </si>
  <si>
    <t>死亡；去世</t>
  </si>
  <si>
    <t>/deθ/</t>
  </si>
  <si>
    <t>His death made everyone in the family sad.</t>
  </si>
  <si>
    <t>他的去世让家里所有人都很伤心。</t>
  </si>
  <si>
    <t>听到death（死亡）的消息，大家都陷入沉默，这个词发音像“戴斯”，但背后故事沉重。</t>
  </si>
  <si>
    <t>死亡去世death，发音/deθ/要记牢</t>
  </si>
  <si>
    <t>debate</t>
  </si>
  <si>
    <t>de-</t>
  </si>
  <si>
    <t>de（加强）+ bat（打）+ e → 加强思想碰撞击打 → 辩论；争论</t>
  </si>
  <si>
    <t>辩论；争论</t>
  </si>
  <si>
    <t>/dɪˈbeɪt/</t>
  </si>
  <si>
    <t>They debated about the environment problem for two hours.</t>
  </si>
  <si>
    <t>他们就环境问题辩论了两小时。</t>
  </si>
  <si>
    <t>大家debate（辩论）时，de（加强）bat（打）观点，谁也不让谁，场面激烈。</t>
  </si>
  <si>
    <t>加强打观点，辩论debate（v.）</t>
  </si>
  <si>
    <t>de（加强）+ bat（打）+ e → 加强思想碰撞的活动 → 辩论；争论</t>
  </si>
  <si>
    <t>/ˈdebət/</t>
  </si>
  <si>
    <t>There was a heated debate in the classroom yesterday.</t>
  </si>
  <si>
    <t>昨天教室里有场激烈的辩论。</t>
  </si>
  <si>
    <t>那场heated debate（激烈辩论）中，de（加强）bat（打）出思想火花，收获满满。</t>
  </si>
  <si>
    <t>辩论活动debate（n.），重音在前要分清</t>
  </si>
  <si>
    <t>debt</t>
  </si>
  <si>
    <t>债务；欠款</t>
  </si>
  <si>
    <t>/det/</t>
  </si>
  <si>
    <t>He must pay off his debt before this month ends.</t>
  </si>
  <si>
    <t>他必须本月底前还清债务。</t>
  </si>
  <si>
    <t>他欠了debt（债务），每天想怎么det（谐音“贷”）款周转，压力很大。</t>
  </si>
  <si>
    <t>债务欠款是debt，发音/det/不难记</t>
  </si>
  <si>
    <t>decade</t>
  </si>
  <si>
    <t>deca-</t>
  </si>
  <si>
    <t>deca（十）+ de（表时期）→ 十年的时期 → 十年</t>
  </si>
  <si>
    <t>十年；十年期</t>
  </si>
  <si>
    <t>/ˈdekeɪd/</t>
  </si>
  <si>
    <t>Great changes happened in our city in the past decade.</t>
  </si>
  <si>
    <t>过去十年我们城市发生巨大变化。</t>
  </si>
  <si>
    <t>过去decade（十年）里，deca（十）年光阴飞逝，城市面貌焕然一新。</t>
  </si>
  <si>
    <t>十的时期decade，十年光阴一瞬间</t>
  </si>
  <si>
    <t>decide</t>
  </si>
  <si>
    <t>de（加强）+ cid（切割取舍）+ e → 加强切割取舍动作 → 决定；下决心</t>
  </si>
  <si>
    <t>决定；下决心</t>
  </si>
  <si>
    <t>/dɪˈsaɪd/</t>
  </si>
  <si>
    <t>She decided to learn English well this semester.</t>
  </si>
  <si>
    <t>她决定这学期学好英语。</t>
  </si>
  <si>
    <t>她decide（决定）学好英语时，de（加强）cid（切割）掉懒惰，每天坚持背单词。</t>
  </si>
  <si>
    <t>加强切割是decide，下定决心向前冲</t>
  </si>
  <si>
    <t>decision</t>
  </si>
  <si>
    <t>de(向下)+cid(切)+sion(名词后缀) → 向下切分（做出选择）→ 决定；决心</t>
  </si>
  <si>
    <t>决定；决心</t>
  </si>
  <si>
    <t>/dɪˈsɪʒn/</t>
  </si>
  <si>
    <t>She made a decision to study abroad.</t>
  </si>
  <si>
    <t>她做了出国留学的决定。</t>
  </si>
  <si>
    <t>她做 decision（决定）时，de（向下）cid（切）掉犹豫，sion（名词后缀）让选择更坚定。</t>
  </si>
  <si>
    <t>向下切分做决定，decision要记清</t>
  </si>
  <si>
    <t>declare</t>
  </si>
  <si>
    <t>de(强调)+clar(清楚)+e → 强调让某事清楚 → 宣布；声明</t>
  </si>
  <si>
    <t>宣布；声明</t>
  </si>
  <si>
    <t>/dɪˈkleə(r)/</t>
  </si>
  <si>
    <t>The government declared a state of emergency.</t>
  </si>
  <si>
    <t>政府宣布进入紧急状态。</t>
  </si>
  <si>
    <t>政府 declare（宣布）紧急状态时，de（强调）clar（清楚）告知民众，大家都做好了准备。</t>
  </si>
  <si>
    <t>强调清楚是declare，宣布声明记下来</t>
  </si>
  <si>
    <t>decline</t>
  </si>
  <si>
    <t>clin</t>
  </si>
  <si>
    <t>de(向下)+clin(倾斜)+e → 向下倾斜 → 下降；衰退；谢绝</t>
  </si>
  <si>
    <t>下降；衰退；谢绝</t>
  </si>
  <si>
    <t>/dɪˈklaɪn/</t>
  </si>
  <si>
    <t>His health has declined recently.</t>
  </si>
  <si>
    <t>他的健康最近下降了。</t>
  </si>
  <si>
    <t>他健康 decline（下降），身体 de（向下）clin（倾斜），医生建议他多休息。</t>
  </si>
  <si>
    <t>向下倾斜是decline，下降谢绝都能用</t>
  </si>
  <si>
    <t>decorate</t>
  </si>
  <si>
    <t>decor</t>
  </si>
  <si>
    <t>decor(装饰)+ate(动词后缀) → 使...装饰起来 → 装饰；装潢</t>
  </si>
  <si>
    <t>装饰；装潢</t>
  </si>
  <si>
    <t>/ˈdekəreɪt/</t>
  </si>
  <si>
    <t>We decorate the Christmas tree every year.</t>
  </si>
  <si>
    <t>我们每年装饰圣诞树。</t>
  </si>
  <si>
    <t>圣诞树上 decorate（装饰），decor（装饰）ate（动词）让节日氛围更浓厚。</t>
  </si>
  <si>
    <t>装饰动词decorate，ate后缀别忘记</t>
  </si>
  <si>
    <t>decoration</t>
  </si>
  <si>
    <t>decor(装饰)+ate(动词)+tion(名词后缀) → 装饰的行为或物品 → 装饰；装饰品</t>
  </si>
  <si>
    <t>装饰；装饰品</t>
  </si>
  <si>
    <t>/ˌdekəˈreɪʃn/</t>
  </si>
  <si>
    <t>The room is full of beautiful decorations.</t>
  </si>
  <si>
    <t>房间里满是漂亮的装饰品。</t>
  </si>
  <si>
    <t>房间里的 decoration（装饰品），是 decorate（装饰）的名词形式，让空间变得温馨。</t>
  </si>
  <si>
    <t>装饰名词decoration，tion后缀记心间</t>
  </si>
  <si>
    <t>decrease</t>
  </si>
  <si>
    <t>crease</t>
  </si>
  <si>
    <t>de(向下)+crease(增长)→向下增长→减少</t>
  </si>
  <si>
    <t>减少；降低</t>
  </si>
  <si>
    <t>/dɪˈkriːs/</t>
  </si>
  <si>
    <t>The temperature decreased quickly.</t>
  </si>
  <si>
    <t>温度迅速降低了。</t>
  </si>
  <si>
    <t>温度decrease（减少）时，de（向下）crease（增长）的趋势很明显，大家都穿上了外套。</t>
  </si>
  <si>
    <t>向下增长decrease，温度降低记清楚</t>
  </si>
  <si>
    <t>de(向下)+crease(增长)→向下增长的量→减少量</t>
  </si>
  <si>
    <t>减少；减少量</t>
  </si>
  <si>
    <t>/ˈdiːkriːs/</t>
  </si>
  <si>
    <t>There was a decrease in rainfall this year.</t>
  </si>
  <si>
    <t>今年降雨量有所减少。</t>
  </si>
  <si>
    <t>今年降雨量decrease（减少），de（向下）crease（增长）的幅度让农民有点担心。</t>
  </si>
  <si>
    <t>减少量是decrease，名词形式要记牢</t>
  </si>
  <si>
    <t>deed</t>
  </si>
  <si>
    <t>行为；事迹</t>
  </si>
  <si>
    <t>/diːd/</t>
  </si>
  <si>
    <t>She is remembered for her good deeds.</t>
  </si>
  <si>
    <t>她因善行被人们铭记。</t>
  </si>
  <si>
    <t>奶奶常说，做good deed（好事）的人，deed（行为）会温暖别人的心。</t>
  </si>
  <si>
    <t>善行事迹是deed，简单好记不用愁</t>
  </si>
  <si>
    <t>deep</t>
  </si>
  <si>
    <t>深的；深厚的</t>
  </si>
  <si>
    <t>/diːp/</t>
  </si>
  <si>
    <t>We took a deep breath before diving.</t>
  </si>
  <si>
    <t>潜水前我们深吸了一口气。</t>
  </si>
  <si>
    <t>潜水前深吸deep（深的）一口气，感觉肺部充满了空气。</t>
  </si>
  <si>
    <t>深的深厚用deep，呼吸潜水都能记</t>
  </si>
  <si>
    <t>deer</t>
  </si>
  <si>
    <t>鹿</t>
  </si>
  <si>
    <t>/dɪər/</t>
  </si>
  <si>
    <t>A deer ran across the road suddenly.</t>
  </si>
  <si>
    <t>一只鹿突然跑过马路。</t>
  </si>
  <si>
    <t>路上有只deer（鹿），耳朵尖尖的，跑得飞快。</t>
  </si>
  <si>
    <t>森林动物deer，鹿儿耳朵尖</t>
  </si>
  <si>
    <t>defeat</t>
  </si>
  <si>
    <t>feat</t>
  </si>
  <si>
    <t>de(向下)+feat(做)→向下压制对方的行动→击败</t>
  </si>
  <si>
    <t>击败；战胜</t>
  </si>
  <si>
    <t>/dɪˈfiːt/</t>
  </si>
  <si>
    <t>Our team defeated the opponents easily.</t>
  </si>
  <si>
    <t>我们队轻松击败了对手。</t>
  </si>
  <si>
    <t>比赛中我们defeat（击败）对手，de（向下）feat（做）得他们毫无还手之力。</t>
  </si>
  <si>
    <t>向下击败defeat，战胜对手不费力</t>
  </si>
  <si>
    <t>de(向下)+feat(做)→被向下压制的结果→失败</t>
  </si>
  <si>
    <t>失败；战败</t>
  </si>
  <si>
    <t>/ˈdiːfiːt/</t>
  </si>
  <si>
    <t>Their defeat in the game made them sad.</t>
  </si>
  <si>
    <t>他们在比赛中的失败让他们很伤心。</t>
  </si>
  <si>
    <t>面对defeat（失败），他们明白de（向下）feat（做）的不足，决定下次努力。</t>
  </si>
  <si>
    <t>失败战败是defeat，名词形式要区分</t>
  </si>
  <si>
    <t>defence</t>
  </si>
  <si>
    <t>fence</t>
  </si>
  <si>
    <t>de-(加强)+fence(栅栏)→用栅栏加强防护→防御；防卫</t>
  </si>
  <si>
    <t>防御；防卫；辩护</t>
  </si>
  <si>
    <t>/dɪˈfens/</t>
  </si>
  <si>
    <t>The country has strong national defence.</t>
  </si>
  <si>
    <t>这个国家有强大的国防。</t>
  </si>
  <si>
    <t>国家的defence（防御）靠坚固的fence（栅栏），de-加强了防护的力度，让人民安心。</t>
  </si>
  <si>
    <t>de加fence是defence</t>
  </si>
  <si>
    <t>defend</t>
  </si>
  <si>
    <t>fend</t>
  </si>
  <si>
    <t>de-(加强)+fend(防御)→加强防御动作→保卫；辩护</t>
  </si>
  <si>
    <t>保卫；辩护；防守</t>
  </si>
  <si>
    <t>/dɪˈfend/</t>
  </si>
  <si>
    <t>She defended her friend from unfair criticism.</t>
  </si>
  <si>
    <t>她为朋友辩护免受不公平指责。</t>
  </si>
  <si>
    <t>她defend（辩护）朋友时，de-加强fend（防御）对方的攻击，语气坚定有力。</t>
  </si>
  <si>
    <t>加强防御defend</t>
  </si>
  <si>
    <t>degree</t>
  </si>
  <si>
    <t>grad</t>
  </si>
  <si>
    <t>de-(向下)+grad(步)→一步步向下划分等级→程度；度数；学位</t>
  </si>
  <si>
    <t>程度；度数；学位</t>
  </si>
  <si>
    <t>/dɪˈɡriː/</t>
  </si>
  <si>
    <t>He earned a bachelor's degree in math.</t>
  </si>
  <si>
    <t>他获得了数学学士学位。</t>
  </si>
  <si>
    <t>他拿到degree（学位），是de-(向下)grad(步)一步步努力学习换来的成果。</t>
  </si>
  <si>
    <t>步步划分degree</t>
  </si>
  <si>
    <t>delay</t>
  </si>
  <si>
    <t>lay</t>
  </si>
  <si>
    <t>de-(离开)+lay(放置)→把事情放置一边→推迟；延误</t>
  </si>
  <si>
    <t>推迟；延误</t>
  </si>
  <si>
    <t>/dɪˈleɪ/</t>
  </si>
  <si>
    <t>The flight was delayed due to bad weather.</t>
  </si>
  <si>
    <t>航班因恶劣天气延误了。</t>
  </si>
  <si>
    <t>航班delay（延误），de-(离开)lay(放置)的行程让乘客们有些着急。</t>
  </si>
  <si>
    <t>放置一边delay</t>
  </si>
  <si>
    <t>delete</t>
  </si>
  <si>
    <t>lete</t>
  </si>
  <si>
    <t>de-(去除)+lete(擦除)→擦除去除→删除</t>
  </si>
  <si>
    <t>删除</t>
  </si>
  <si>
    <t>/dɪˈliːt/</t>
  </si>
  <si>
    <t>Please delete the wrong word in the sentence.</t>
  </si>
  <si>
    <t>请删除句子里的错误单词。</t>
  </si>
  <si>
    <t>要delete（删除）错误单词，de-(去除)lete(擦除)它就能让句子通顺。</t>
  </si>
  <si>
    <t>去除擦除delete</t>
  </si>
  <si>
    <t>deliberately</t>
  </si>
  <si>
    <t>liber</t>
  </si>
  <si>
    <t>de-(完全) + liber(权衡) + ate(形容词后缀) + ly(副词后缀) → 经过完全权衡后做的→故意地；深思熟虑地</t>
  </si>
  <si>
    <t>故意地；深思熟虑地</t>
  </si>
  <si>
    <t>/dɪˈlɪbərətli/</t>
  </si>
  <si>
    <t>He deliberately pushed the box off the table.</t>
  </si>
  <si>
    <t>他故意把盒子从桌子上推下去。</t>
  </si>
  <si>
    <t>他deliberately（故意地）推盒子，de（完全）liber（权衡）后决定这么做，真是淘气。</t>
  </si>
  <si>
    <t>完全权衡故意为，deliberately记心间</t>
  </si>
  <si>
    <t>delicate</t>
  </si>
  <si>
    <t>lic</t>
  </si>
  <si>
    <t>de-(加强) + lic(吸引) + ate(形容词后缀) → 极具吸引力的→精致的；易碎的</t>
  </si>
  <si>
    <t>精致的；易碎的；微妙的</t>
  </si>
  <si>
    <t>/ˈdelɪkət/</t>
  </si>
  <si>
    <t>The delicate flower needs careful watering.</t>
  </si>
  <si>
    <t>这朵精致的花需要细心浇水。</t>
  </si>
  <si>
    <t>这朵delicate（精致的）花，de（特别）lic（吸引）人，轻轻一碰就会碎哦。</t>
  </si>
  <si>
    <t>精致易碎是delicate</t>
  </si>
  <si>
    <t>delicious</t>
  </si>
  <si>
    <t>de-(加强) + lic(引诱) + ious(形容词后缀) → 极具引诱力的→美味的</t>
  </si>
  <si>
    <t>美味的；可口的</t>
  </si>
  <si>
    <t>/dɪˈlɪʃəs/</t>
  </si>
  <si>
    <t>The homemade cookies taste delicious.</t>
  </si>
  <si>
    <t>自制的饼干尝起来很美味。</t>
  </si>
  <si>
    <t>妈妈做的cookies delicious（美味的），de（大大）lic（引诱）我的味蕾，停不下来。</t>
  </si>
  <si>
    <t>引诱味蕾delicious</t>
  </si>
  <si>
    <t>delight</t>
  </si>
  <si>
    <t>light</t>
  </si>
  <si>
    <t>de-(加强) + light(明亮/快乐) → 加强的快乐感→高兴；快乐</t>
  </si>
  <si>
    <t>高兴；快乐</t>
  </si>
  <si>
    <t>/dɪˈlaɪt/</t>
  </si>
  <si>
    <t>Her smile filled him with delight.</t>
  </si>
  <si>
    <t>她的微笑让他充满喜悦。</t>
  </si>
  <si>
    <t>她的微笑带来delight（喜悦），de（大大）light（明亮）了他的心情。</t>
  </si>
  <si>
    <t>快乐明亮是delight</t>
  </si>
  <si>
    <t>de-(加强) + light(明亮/快乐) → 使他人感到强烈快乐→使高兴</t>
  </si>
  <si>
    <t>使高兴；使愉快</t>
  </si>
  <si>
    <t>The funny story delighted all the children.</t>
  </si>
  <si>
    <t>这个有趣的故事让所有孩子都很高兴。</t>
  </si>
  <si>
    <t>有趣的故事delight（使高兴）孩子们，de（特别）light（点亮）他们的笑脸。</t>
  </si>
  <si>
    <t>点亮心情delight</t>
  </si>
  <si>
    <t>delighted</t>
  </si>
  <si>
    <t>delight(高兴) + ed(形容词后缀) → 感到高兴的→愉快的</t>
  </si>
  <si>
    <t>高兴的；愉快的</t>
  </si>
  <si>
    <t>/dɪˈlaɪtɪd/</t>
  </si>
  <si>
    <t>We were delighted to hear the good news.</t>
  </si>
  <si>
    <t>听到这个好消息我们很高兴。</t>
  </si>
  <si>
    <t>听到好消息，我们delighted（高兴的）跳起来，de（大大）light（快乐）充满心间。</t>
  </si>
  <si>
    <t>感到高兴delighted</t>
  </si>
  <si>
    <t>deliver</t>
  </si>
  <si>
    <t>liver</t>
  </si>
  <si>
    <t>de(离开) + liver(释放) → 把物品释放出去离开自己 → 递送；交付</t>
  </si>
  <si>
    <t>递送；交付</t>
  </si>
  <si>
    <t>/dɪˈlɪvə(r)/</t>
  </si>
  <si>
    <t>The postman delivers letters every day.</t>
  </si>
  <si>
    <t>邮递员每天递送信件。</t>
  </si>
  <si>
    <t>邮递员deliver（递送）信件时，de（离开）liver（释放）包裹到收件人家门口，效率很高。</t>
  </si>
  <si>
    <t>离开释放递deliver</t>
  </si>
  <si>
    <t>demand</t>
  </si>
  <si>
    <t>de(加强) + mand(命令) → 加强语气命令他人 → 要求；需求</t>
  </si>
  <si>
    <t>要求；需求</t>
  </si>
  <si>
    <t>/dɪˈmɑːnd/</t>
  </si>
  <si>
    <t>The workers demanded higher wages.</t>
  </si>
  <si>
    <t>工人们要求更高的工资</t>
  </si>
  <si>
    <t>工人们demand（要求）涨工资时de（加强）mand（命令）老板，态度十分坚决。</t>
  </si>
  <si>
    <t>加强命令demand</t>
  </si>
  <si>
    <t>dentist</t>
  </si>
  <si>
    <t>dent</t>
  </si>
  <si>
    <t>dent(牙齿) + ist(人) → 处理牙齿问题专业人员 → 牙医</t>
  </si>
  <si>
    <t>牙医</t>
  </si>
  <si>
    <t>/ˈdentɪst/</t>
  </si>
  <si>
    <t>I have an appointment with the dentist tomorrow.</t>
  </si>
  <si>
    <t>我明天和牙医有个预约</t>
  </si>
  <si>
    <t>去看dentist（牙医）时dent（牙齿）不舒服，ist（人）帮我检查超仔细。</t>
  </si>
  <si>
    <t>牙齿专家dentist</t>
  </si>
  <si>
    <t>department</t>
  </si>
  <si>
    <t>de(分开) + part(部分) + ment(名词后缀) → 分开的功能单元 → 部门；系</t>
  </si>
  <si>
    <t>部门；系</t>
  </si>
  <si>
    <t>/dɪˈpɑːtmənt/</t>
  </si>
  <si>
    <t>She works in the sales department of the company.</t>
  </si>
  <si>
    <t>她在公司销售部门工作</t>
  </si>
  <si>
    <t>她在department（部门）里，de（分开）part（部分）ment（名词），每个部门都是公司小部分。</t>
  </si>
  <si>
    <t>分开部分department</t>
  </si>
  <si>
    <t>departure</t>
  </si>
  <si>
    <t>de(离开) + part(部分) + ure(名词后缀) → 离开原有部分的动作 → 出发；离开</t>
  </si>
  <si>
    <t>出发；离开</t>
  </si>
  <si>
    <t>/dɪˈpɑːtʃə(r)/</t>
  </si>
  <si>
    <t>His departure was delayed by bad weather.</t>
  </si>
  <si>
    <t>他的出发因坏天气延误</t>
  </si>
  <si>
    <t>他的departure（出发）延误啦，de（离开）part（部分）ure（名词），离开家就是出发呀。</t>
  </si>
  <si>
    <t>离开动作departure</t>
  </si>
  <si>
    <t>depend</t>
  </si>
  <si>
    <t>de(向下)+pend(悬挂)→向下悬挂于某物→依赖；依靠</t>
  </si>
  <si>
    <t>依赖；依靠</t>
  </si>
  <si>
    <t>/dɪˈpend/</t>
  </si>
  <si>
    <t>Children depend on their parents for care.</t>
  </si>
  <si>
    <t>孩子们依靠父母照顾。</t>
  </si>
  <si>
    <t>孩子depend（依赖）父母，就像de（低）pend（挂）在父母身上的小挂件，离不开他们。</t>
  </si>
  <si>
    <t>向下悬挂是depend，依赖依靠记心间</t>
  </si>
  <si>
    <t>deposit</t>
  </si>
  <si>
    <t>pos</t>
  </si>
  <si>
    <t>de(向下)+pos(放置)+it→向下放置物品到某处→存放；储蓄</t>
  </si>
  <si>
    <t>存放；储蓄</t>
  </si>
  <si>
    <t>/dɪˈpɒzɪt/</t>
  </si>
  <si>
    <t>She deposits money in the bank every month.</t>
  </si>
  <si>
    <t>她每月都在银行存钱。</t>
  </si>
  <si>
    <t>她每月deposit（存）钱到银行，de（递）pos（放）it（它）进柜台，积累自己的小金库。</t>
  </si>
  <si>
    <t>递放钱进是deposit（存放）</t>
  </si>
  <si>
    <t>de(向下)+pos(放置)+it→放置在银行的钱→存款；押金</t>
  </si>
  <si>
    <t>存款；押金</t>
  </si>
  <si>
    <t>I need to withdraw some deposit from the bank.</t>
  </si>
  <si>
    <t>我需要从银行取一些存款。</t>
  </si>
  <si>
    <t>取deposit（存款）时，想起当初de（递）pos（放）it（它）进去的场景，觉得攒钱不易。</t>
  </si>
  <si>
    <t>存放之物是deposit（存款）</t>
  </si>
  <si>
    <t>depth</t>
  </si>
  <si>
    <t>th</t>
  </si>
  <si>
    <t>deep(深的)+th(名词后缀)→表示深度的名词→深度；深处</t>
  </si>
  <si>
    <t>深度；深处</t>
  </si>
  <si>
    <t>/ðepθ/</t>
  </si>
  <si>
    <t>The depth of the lake is 50 meters.</t>
  </si>
  <si>
    <t>这个湖的深度是50米。</t>
  </si>
  <si>
    <t>测量湖的depth（深度）时，发现deep（深）的th（后缀）让它变成名词，数值惊人。</t>
  </si>
  <si>
    <t>deep加th变depth，深度意思记清楚</t>
  </si>
  <si>
    <t>describe</t>
  </si>
  <si>
    <t>scribe</t>
  </si>
  <si>
    <t>de(详细)+scribe(写)→详细写出来→描述；形容</t>
  </si>
  <si>
    <t>描述；形容</t>
  </si>
  <si>
    <t>/dɪˈskraɪb/</t>
  </si>
  <si>
    <t>Can you describe your new friend to me?</t>
  </si>
  <si>
    <t>你能给我描述一下你的新朋友吗？</t>
  </si>
  <si>
    <t>我describe（描述）朋友时，de（得）scribe（写）下他的样子，让你更清楚。</t>
  </si>
  <si>
    <t>得写细节是describe</t>
  </si>
  <si>
    <t>description</t>
  </si>
  <si>
    <t>de(详细)+scribe(写)+tion(名词后缀)→详细写出的内容→描述；说明</t>
  </si>
  <si>
    <t>描述；说明</t>
  </si>
  <si>
    <t>/dɪˈskrɪpʃn/</t>
  </si>
  <si>
    <t>Her description of the accident was very clear.</t>
  </si>
  <si>
    <t>她对事故的描述非常清楚。</t>
  </si>
  <si>
    <t>她的description（描述）是de（得）scribe（写）tion（名词）化的结果，清晰易懂。</t>
  </si>
  <si>
    <t>describe变名词，tion结尾description</t>
  </si>
  <si>
    <t>desert</t>
  </si>
  <si>
    <t>sert</t>
  </si>
  <si>
    <t>de(离开)+sert(连接)→离开与某人/某物的连接→抛弃；遗弃</t>
  </si>
  <si>
    <t>抛弃；遗弃</t>
  </si>
  <si>
    <t>/dɪˈzɜːrt/</t>
  </si>
  <si>
    <t>He deserted his family and moved to another country.</t>
  </si>
  <si>
    <t>他抛弃了家人，搬到了另一个国家。</t>
  </si>
  <si>
    <t>他 desert（抛弃）家人时，de（离开）了与家的 sert（连接），再也没有回头。</t>
  </si>
  <si>
    <t>离开连接desert（抛）</t>
  </si>
  <si>
    <t>de(空)+sert(生机)→空无生机的地方→沙漠</t>
  </si>
  <si>
    <t>沙漠</t>
  </si>
  <si>
    <t>/ˈdezərt/</t>
  </si>
  <si>
    <t>The Sahara Desert is the largest hot desert in the world.</t>
  </si>
  <si>
    <t>撒哈拉沙漠是世界上最大的热沙漠。</t>
  </si>
  <si>
    <t>在 desert（沙漠）里，de（空）无 sert（生机），只有连绵的沙丘和烈日。</t>
  </si>
  <si>
    <t>空无生机沙漠desert</t>
  </si>
  <si>
    <t>deserve</t>
  </si>
  <si>
    <t>serve</t>
  </si>
  <si>
    <t>de(完全)+serve(值得)→完全值得→应得；值得</t>
  </si>
  <si>
    <t>应得；值得</t>
  </si>
  <si>
    <t>/dɪˈzɜːv/</t>
  </si>
  <si>
    <t>She deserves the first prize because of her hard work.</t>
  </si>
  <si>
    <t>她因为努力工作应得一等奖。</t>
  </si>
  <si>
    <t>她努力付出 deserve（应得）奖励，de（完全）serve（值得）这份荣誉。</t>
  </si>
  <si>
    <t>完全值得deserve</t>
  </si>
  <si>
    <t>design</t>
  </si>
  <si>
    <t>sign</t>
  </si>
  <si>
    <t>de(向下)+sign(标记)→在图纸上向下标记细节→设计</t>
  </si>
  <si>
    <t>设计；绘制</t>
  </si>
  <si>
    <t>/dɪˈzaɪn/</t>
  </si>
  <si>
    <t>She designed a beautiful poster for the event.</t>
  </si>
  <si>
    <t>她为这个活动设计了一张漂亮的海报。</t>
  </si>
  <si>
    <t>她 design（设计）海报时，de（仔细）sign（标记）每一处图案和文字。</t>
  </si>
  <si>
    <t>向下标记design（设）</t>
  </si>
  <si>
    <t>de(向下)+sign(标记)→标记出的细节构成的作品→设计；图案</t>
  </si>
  <si>
    <t>设计；图案</t>
  </si>
  <si>
    <t>/ˈdezɪn/</t>
  </si>
  <si>
    <t>The design of the dress is very fashionable.</t>
  </si>
  <si>
    <t>这条裙子的设计非常时尚。</t>
  </si>
  <si>
    <t>这条裙子的 design（设计）里，de（向下）sign（标记）的花纹很独特。</t>
  </si>
  <si>
    <t>设计图案design（名）</t>
  </si>
  <si>
    <t>desire</t>
  </si>
  <si>
    <t>sire</t>
  </si>
  <si>
    <t>de(加强)+sire(渴望)→加强内心的渴望→渴望；想要</t>
  </si>
  <si>
    <t>渴望；想要</t>
  </si>
  <si>
    <t>/dɪˈzaɪə(r)/</t>
  </si>
  <si>
    <t>He desires to become a doctor in the future.</t>
  </si>
  <si>
    <t>他渴望将来成为一名医生。</t>
  </si>
  <si>
    <t>他 desire（渴望）当医生，de（强烈）sire（想要）帮助更多的人。</t>
  </si>
  <si>
    <t>强烈渴望desire（动）</t>
  </si>
  <si>
    <t>de(加强)+sire(渴望)→内心强烈的渴望→欲望；渴望</t>
  </si>
  <si>
    <t>欲望；渴望</t>
  </si>
  <si>
    <t>Her desire for knowledge never ends.</t>
  </si>
  <si>
    <t>她对知识的渴望从未停止。</t>
  </si>
  <si>
    <t>她对知识的 desire（渴望）如 de（强烈）sire（火焰），燃烧不止。</t>
  </si>
  <si>
    <t>内心渴望desire（名）</t>
  </si>
  <si>
    <t>desk</t>
  </si>
  <si>
    <t>书桌；办公桌</t>
  </si>
  <si>
    <t>/desk/</t>
  </si>
  <si>
    <t>There are some pens and a notebook on my desk.</t>
  </si>
  <si>
    <t>我的书桌上有一些笔和一个笔记本。</t>
  </si>
  <si>
    <t>我的 desk（书桌）上放着学习用品，每天在这里写作业。</t>
  </si>
  <si>
    <t>书桌就是desk</t>
  </si>
  <si>
    <t>desperate</t>
  </si>
  <si>
    <t>sper</t>
  </si>
  <si>
    <t>de(离开)+sper(希望)+ate(形容词后缀)→失去希望的→绝望的；不顾一切的</t>
  </si>
  <si>
    <t>绝望的；不顾一切的</t>
  </si>
  <si>
    <t>/ˈdespərət/</t>
  </si>
  <si>
    <t>He was desperate to pass the exam.</t>
  </si>
  <si>
    <t>他不顾一切地想通过考试。</t>
  </si>
  <si>
    <t>当他 desperate（绝望的）时，de（离开）了 sper（希望），只能拼命复习考试。</t>
  </si>
  <si>
    <t>失去希望desperate</t>
  </si>
  <si>
    <t>dessert</t>
  </si>
  <si>
    <t>甜点</t>
  </si>
  <si>
    <t>We had ice cream for dessert.</t>
  </si>
  <si>
    <t>我们甜点吃了冰淇淋。</t>
  </si>
  <si>
    <t>餐后吃dessert（甜点），谐音“得瑟它”，吃了就开心得瑟起来。</t>
  </si>
  <si>
    <t>餐后甜点dessert</t>
  </si>
  <si>
    <t>destination</t>
  </si>
  <si>
    <t>stin</t>
  </si>
  <si>
    <t>de(加强)+stin(站，放置)+ation(名词后缀)→放置到的地方→目的地</t>
  </si>
  <si>
    <t>目的地</t>
  </si>
  <si>
    <t>/ˌdestɪˈneɪʃn/</t>
  </si>
  <si>
    <t>What's your final destination?</t>
  </si>
  <si>
    <t>你最终的目的地是哪里？</t>
  </si>
  <si>
    <t>我们的destination（目的地）是海边，de（定）stin（站）ation（地方），就是定下要去的站点。</t>
  </si>
  <si>
    <t>定下站点destination</t>
  </si>
  <si>
    <t>destroy</t>
  </si>
  <si>
    <t>stroy</t>
  </si>
  <si>
    <t>de(相反)+stroy(建造)→破坏已建造的事物→摧毁；破坏</t>
  </si>
  <si>
    <t>摧毁；破坏</t>
  </si>
  <si>
    <t>/dɪˈstrɔɪ/</t>
  </si>
  <si>
    <t>The storm destroyed many houses.</t>
  </si>
  <si>
    <t>暴风雨摧毁了许多房屋。</t>
  </si>
  <si>
    <t>暴风雨destroy（摧毁）房屋，de（反）stroy（建造），把建好的房子弄没了。</t>
  </si>
  <si>
    <t>反建造是destroy</t>
  </si>
  <si>
    <t>detective</t>
  </si>
  <si>
    <t>de(去掉)+tect(覆盖)+ive(表人)→去掉覆盖物发现真相的人→侦探</t>
  </si>
  <si>
    <t>侦探</t>
  </si>
  <si>
    <t>/dɪˈtektɪv/</t>
  </si>
  <si>
    <t>The detective solved the case quickly.</t>
  </si>
  <si>
    <t>侦探很快破了案。</t>
  </si>
  <si>
    <t>detective（侦探）通过de（揭）tect（覆盖）线索，找出罪犯。</t>
  </si>
  <si>
    <t>揭开覆盖detective</t>
  </si>
  <si>
    <t>determine</t>
  </si>
  <si>
    <t>termin</t>
  </si>
  <si>
    <t>de(加强)+termin(界限)→加强界限明确方向→确定；决定</t>
  </si>
  <si>
    <t>确定；决定</t>
  </si>
  <si>
    <t>/dɪˈtɜːmɪn/</t>
  </si>
  <si>
    <t>I must determine which book to read next.</t>
  </si>
  <si>
    <t>我必须确定接下来读哪本书。</t>
  </si>
  <si>
    <t>我determine（确定）书单时，de（加强）termin（界限）帮我筛选，很快就选好了。</t>
  </si>
  <si>
    <t>加强界限determine（确定）</t>
  </si>
  <si>
    <t>develop</t>
  </si>
  <si>
    <t>velop</t>
  </si>
  <si>
    <t>de(去掉)+velop(包裹)→去掉包裹让事物成长→发展；开发</t>
  </si>
  <si>
    <t>发展；开发；成长</t>
  </si>
  <si>
    <t>/dɪˈveləp/</t>
  </si>
  <si>
    <t>Plants develop from seeds.</t>
  </si>
  <si>
    <t>植物由种子发育而成。</t>
  </si>
  <si>
    <t>种子去掉包裹（de+velop）才能develop（成长），慢慢长成大树。</t>
  </si>
  <si>
    <t>去掉包裹develop（发展）</t>
  </si>
  <si>
    <t>development</t>
  </si>
  <si>
    <t>de(去掉)+velop(包裹)+ment(名词后缀)→去掉包裹后的成长过程→发展；发育</t>
  </si>
  <si>
    <t>发展；发育；开发</t>
  </si>
  <si>
    <t>/dɪˈveləpmənt/</t>
  </si>
  <si>
    <t>The development of the city is fast.</t>
  </si>
  <si>
    <t>这座城市的发展很快。</t>
  </si>
  <si>
    <t>城市的development（发展）是去掉包裹（de+velop）后不断成长的结果。</t>
  </si>
  <si>
    <t>develop加ment是发展</t>
  </si>
  <si>
    <t>devote</t>
  </si>
  <si>
    <t>vote</t>
  </si>
  <si>
    <t>de(加强)+vote(发誓)→加强发誓全身心投入→奉献；致力于</t>
  </si>
  <si>
    <t>奉献；致力于</t>
  </si>
  <si>
    <t>/dɪˈvəʊt/</t>
  </si>
  <si>
    <t>He devotes his time to helping others.</t>
  </si>
  <si>
    <t>他把时间奉献给帮助别人。</t>
  </si>
  <si>
    <t>他devote（奉献）时间助人，de（加强）vote（发誓）要一直做下去。</t>
  </si>
  <si>
    <t>加强发誓devote（奉献）</t>
  </si>
  <si>
    <t>devotion</t>
  </si>
  <si>
    <t>de(加强)+vote(发誓)+ion(名词后缀)→加强发誓后的情感行为→奉献；忠诚</t>
  </si>
  <si>
    <t>奉献；忠诚</t>
  </si>
  <si>
    <t>/dɪˈvəʊʃn/</t>
  </si>
  <si>
    <t>Her devotion to family is great.</t>
  </si>
  <si>
    <t>她对家庭的奉献很大。</t>
  </si>
  <si>
    <t>devote的名词是devotion（奉献），她的devotion让家庭很温暖。</t>
  </si>
  <si>
    <t>devote加ion是奉献</t>
  </si>
  <si>
    <t>diagram</t>
  </si>
  <si>
    <t>dia-</t>
  </si>
  <si>
    <t>gram</t>
  </si>
  <si>
    <t>dia(通过，穿过)+gram(写画)→通过线条画出来的直观图形→图表</t>
  </si>
  <si>
    <t>图表</t>
  </si>
  <si>
    <t>/ˈdaɪəɡræm/</t>
  </si>
  <si>
    <t>The teacher drew a diagram to explain the water cycle.</t>
  </si>
  <si>
    <t>老师画了一张图表来解释水循环。</t>
  </si>
  <si>
    <t>老师画diagram（图表）时，dia（通过）gram（画）出清晰的线条，让我们一眼看懂水循环的过程。</t>
  </si>
  <si>
    <t>dia加gram，图表diagram</t>
  </si>
  <si>
    <t>dial</t>
  </si>
  <si>
    <t>拨（电话）</t>
  </si>
  <si>
    <t>/ˈdaɪəl/</t>
  </si>
  <si>
    <t>He dialed 110 immediately when he saw the accident.</t>
  </si>
  <si>
    <t>他看到事故时立刻拨打了110。</t>
  </si>
  <si>
    <t>看到事故，他赶紧dial（拨）110，手指在电话的表盘上快速按动，希望能尽快求助。</t>
  </si>
  <si>
    <t>拨打电话用dial，简单好记不困难</t>
  </si>
  <si>
    <t>表盘；刻度盘</t>
  </si>
  <si>
    <t>The dial of the clock is red and easy to read.</t>
  </si>
  <si>
    <t>这个钟的表盘是红色的，很容易读。</t>
  </si>
  <si>
    <t>钟的dial（表盘）是红色的，上面的刻度清晰，让我们能快速知道时间。</t>
  </si>
  <si>
    <t>表盘刻度dial，红色清晰好辨认</t>
  </si>
  <si>
    <t>dialogue</t>
  </si>
  <si>
    <t>logue</t>
  </si>
  <si>
    <t>dia(相互)+logue(说话)→彼此之间进行的言语交流→对话</t>
  </si>
  <si>
    <t>对话</t>
  </si>
  <si>
    <t>/ˈdaɪəlɒɡ/</t>
  </si>
  <si>
    <t>The two characters had a friendly dialogue in the story.</t>
  </si>
  <si>
    <t>故事里两个角色进行了一次友好的对话。</t>
  </si>
  <si>
    <t>故事中的角色进行dialogue（对话）时，dia（相互）logue（说话），分享各自的想法，氛围很和谐。</t>
  </si>
  <si>
    <t>相互说话dialogue，交流沟通离不了</t>
  </si>
  <si>
    <t>diamond</t>
  </si>
  <si>
    <t>钻石；菱形</t>
  </si>
  <si>
    <t>/ˈdaɪəmənd/</t>
  </si>
  <si>
    <t>Her necklace has a small diamond in the center.</t>
  </si>
  <si>
    <t>她的项链中央有一颗小钻石。</t>
  </si>
  <si>
    <t>看到diamond（钻石），它的菱形切面反射出光芒，让人忍不住感叹它的美丽。</t>
  </si>
  <si>
    <t>钻石菱形diamond，闪耀光芒记心间</t>
  </si>
  <si>
    <t>diary</t>
  </si>
  <si>
    <t>dia(每日)+ary(表物)→用于每日记录的本子→日记</t>
  </si>
  <si>
    <t>日记</t>
  </si>
  <si>
    <t>/ˈdaɪəri/</t>
  </si>
  <si>
    <t>She writes in her diary every night before going to bed.</t>
  </si>
  <si>
    <t>她每晚睡前都写日记。</t>
  </si>
  <si>
    <t>每晚睡前，她都会拿出diary（日记），记录dia（每日）的趣事，这本ary（本子）装满了她的小秘密。</t>
  </si>
  <si>
    <t>每日记录diary，dia加ary要牢记</t>
  </si>
  <si>
    <t>dictation</t>
  </si>
  <si>
    <t>dict(说)+ation(名词后缀)→记录所说内容→听写</t>
  </si>
  <si>
    <t>听写</t>
  </si>
  <si>
    <t>/dɪkˈteɪʃn/</t>
  </si>
  <si>
    <t>The teacher gave us an English dictation yesterday.</t>
  </si>
  <si>
    <t>老师昨天给我们做了一次英语听写。</t>
  </si>
  <si>
    <t>昨天英语课上，老师让我们dictation（听写），dict（说）出的单词要准确写下，ation是名词后缀，轻松记住含义。</t>
  </si>
  <si>
    <t>dict说加ation，听写名词记心上</t>
  </si>
  <si>
    <t>dictionary</t>
  </si>
  <si>
    <t>ionary</t>
  </si>
  <si>
    <t>dict(词)+ionary(表物名词后缀)→存放词汇的工具书→词典</t>
  </si>
  <si>
    <t>词典</t>
  </si>
  <si>
    <t>/ˈdɪkʃəneri/</t>
  </si>
  <si>
    <t>I use a dictionary to look up new words.</t>
  </si>
  <si>
    <t>我用词典查生词。</t>
  </si>
  <si>
    <t>查生词时翻dictionary（词典），里面满是dict（词），ionary后缀表物品，所以是词典。</t>
  </si>
  <si>
    <t>dict词加ionary，词典工具不离弃</t>
  </si>
  <si>
    <t>die</t>
  </si>
  <si>
    <t>死；死亡</t>
  </si>
  <si>
    <t>/daɪ/</t>
  </si>
  <si>
    <t>The flowers died because of no water.</t>
  </si>
  <si>
    <t>这些花因为没浇水枯死了。</t>
  </si>
  <si>
    <t>花没浇水就die（死）了，发音像“戴”，想象花“戴”不上水分就枯萎了。</t>
  </si>
  <si>
    <t>die发音像戴，死亡含义快记牢</t>
  </si>
  <si>
    <t>diet</t>
  </si>
  <si>
    <t>饮食；节食</t>
  </si>
  <si>
    <t>/ˈdaɪət/</t>
  </si>
  <si>
    <t>She keeps a healthy diet every day.</t>
  </si>
  <si>
    <t>她每天保持健康的饮食。</t>
  </si>
  <si>
    <t>为了健康，她坚持diet（饮食）管理，谐音“戴特”，想象戴特别的健康餐盒。</t>
  </si>
  <si>
    <t>diet饮食或节食，健康生活常提示</t>
  </si>
  <si>
    <t>differ</t>
  </si>
  <si>
    <t>dif-</t>
  </si>
  <si>
    <t>dif(分开，不同)+fer(带)→带来不同→不同；有差异</t>
  </si>
  <si>
    <t>不同；有差异</t>
  </si>
  <si>
    <t>/ˈdɪfə(r)/</t>
  </si>
  <si>
    <t>Our tastes differ from each other.</t>
  </si>
  <si>
    <t>我们的口味彼此不同。</t>
  </si>
  <si>
    <t>我们的口味differ（不同），dif（分开）fer（带）来不一样的喜好，所以有差异。</t>
  </si>
  <si>
    <t>dif分开加fer带，不同差异是differ</t>
  </si>
  <si>
    <t>difference</t>
  </si>
  <si>
    <t>dif(分开)+fer(带)+ence(名词后缀)→分开带有的东西→差异；不同</t>
  </si>
  <si>
    <t>差异；不同</t>
  </si>
  <si>
    <t>/ˈdɪfrəns/</t>
  </si>
  <si>
    <t>There is a big difference between apples and oranges.</t>
  </si>
  <si>
    <t>苹果和橙子之间有很大的差异。</t>
  </si>
  <si>
    <t>苹果和橙子有 big difference（差异），因为它们 dif（分开）fer（带）着不一样的味道，ence 是名词后缀。</t>
  </si>
  <si>
    <t>分开带的差异difference</t>
  </si>
  <si>
    <t>different</t>
  </si>
  <si>
    <t>dif(分开)+fer(带)+ent(形容词后缀)→分开带的→不同的</t>
  </si>
  <si>
    <t>不同的；有差异的</t>
  </si>
  <si>
    <t>/ˈdɪfrənt/</t>
  </si>
  <si>
    <t>My bag is different from hers.</t>
  </si>
  <si>
    <t>我的包和她的不同。</t>
  </si>
  <si>
    <t>我的包和她的 different（不同），dif（分开）fer（带）着不同图案，ent 让它变成形容词。</t>
  </si>
  <si>
    <t>分开带的不同different</t>
  </si>
  <si>
    <t>difficult</t>
  </si>
  <si>
    <t>ult</t>
  </si>
  <si>
    <t>dif(不)+fic(做)+ult→不容易做的→困难的</t>
  </si>
  <si>
    <t>困难的；艰难的</t>
  </si>
  <si>
    <t>/ˈdɪfɪkəlt/</t>
  </si>
  <si>
    <t>It's difficult to climb the mountain.</t>
  </si>
  <si>
    <t>爬山很难。</t>
  </si>
  <si>
    <t>爬山时，有些路 difficult（困难），dif（不）容易 fic（走）过去，得小心脚下。</t>
  </si>
  <si>
    <t>不易做的困难difficult</t>
  </si>
  <si>
    <t>difficulty</t>
  </si>
  <si>
    <t>difficult(困难的)+y(名词后缀)→困难</t>
  </si>
  <si>
    <t>困难；难题</t>
  </si>
  <si>
    <t>/ˈdɪfɪkəlti/</t>
  </si>
  <si>
    <t>He has no difficulty in solving the problem.</t>
  </si>
  <si>
    <t>他解决这个问题没有困难。</t>
  </si>
  <si>
    <t>他解难题时，没有 difficulty（困难），因为 difficult（困难的）加 y 变名词，轻松搞定。</t>
  </si>
  <si>
    <t>困难加y difficulty</t>
  </si>
  <si>
    <t>dig</t>
  </si>
  <si>
    <t>挖；掘</t>
  </si>
  <si>
    <t>/dɪɡ/</t>
  </si>
  <si>
    <t>We dig a hole to plant a tree.</t>
  </si>
  <si>
    <t>我们挖了个洞种树。</t>
  </si>
  <si>
    <t>我们 dig（挖）洞种树时，dig dig 地刨土，很快就挖好了坑。</t>
  </si>
  <si>
    <t>刨土挖坑就是dig</t>
  </si>
  <si>
    <t>digest</t>
  </si>
  <si>
    <t>di-</t>
  </si>
  <si>
    <t>gest</t>
  </si>
  <si>
    <t>di-(分开)+gest(携带)→分开携带食物分解吸收→消化；理解</t>
  </si>
  <si>
    <t>消化；理解</t>
  </si>
  <si>
    <t>/dɪˈdʒest/</t>
  </si>
  <si>
    <t>I can't digest this heavy meal quickly.</t>
  </si>
  <si>
    <t>我不能快速消化这顿大餐。</t>
  </si>
  <si>
    <t>吃完大餐后，我需要时间digest（消化），di（分开）gest（携带）走营养，身体才会舒服。</t>
  </si>
  <si>
    <t>分开携带是digest（消化）</t>
  </si>
  <si>
    <t>di-(分开)+gest(携带)→提炼后分开呈现的内容→摘要；文摘</t>
  </si>
  <si>
    <t>摘要；文摘</t>
  </si>
  <si>
    <t>/ˈdaɪdʒest/</t>
  </si>
  <si>
    <t>The book includes a digest of important news.</t>
  </si>
  <si>
    <t>这本书包含重要新闻的摘要。</t>
  </si>
  <si>
    <t>这本书里的digest（摘要），是di（分开）gest（携带）出的核心内容，方便快速阅读。</t>
  </si>
  <si>
    <t>提炼摘要digest（名词）</t>
  </si>
  <si>
    <t>digital</t>
  </si>
  <si>
    <t>digit</t>
  </si>
  <si>
    <t>digit(数字；手指)+al(形容词后缀)→与数字相关的→数字的；数码的</t>
  </si>
  <si>
    <t>数字的；数码的</t>
  </si>
  <si>
    <t>/ˈdɪdʒɪtl/</t>
  </si>
  <si>
    <t>We bought a new digital camera yesterday.</t>
  </si>
  <si>
    <t>我们昨天买了一台新的数码相机。</t>
  </si>
  <si>
    <t>新买的digital（数码）相机，用digit（数字）技术拍出的照片很清晰。</t>
  </si>
  <si>
    <t>digit加al，数码数字digital</t>
  </si>
  <si>
    <t>dignity</t>
  </si>
  <si>
    <t>dign</t>
  </si>
  <si>
    <t>ity</t>
  </si>
  <si>
    <t>dign(高贵)+ity(名词后缀)→高贵的状态→尊严；高贵</t>
  </si>
  <si>
    <t>尊严；高贵</t>
  </si>
  <si>
    <t>/ˈdɪɡnəti/</t>
  </si>
  <si>
    <t>Everyone should have dignity and be respected.</t>
  </si>
  <si>
    <t>每个人都应该有尊严并受到尊重。</t>
  </si>
  <si>
    <t>我们要维护自己的dignity（尊严），因为dign（高贵）的灵魂值得被尊重。</t>
  </si>
  <si>
    <t>dign加ity，尊严高贵记心里</t>
  </si>
  <si>
    <t>dimension</t>
  </si>
  <si>
    <t>mens</t>
  </si>
  <si>
    <t>di-(分开)+mens(测量)+ion(名词后缀)→分开测量物体的不同方向→维度；尺寸</t>
  </si>
  <si>
    <t>维度；尺寸；方面</t>
  </si>
  <si>
    <t>/dɪˈmenʃn/</t>
  </si>
  <si>
    <t>The room has a dimension of 6 meters long and 5 meters wide.</t>
  </si>
  <si>
    <t>这个房间的尺寸是长6米宽5米。</t>
  </si>
  <si>
    <t>量房间dimension（尺寸）时，di（分开）mens（测量）长宽高三个方向，数据很准确。</t>
  </si>
  <si>
    <t>分开测量dimension，维度尺寸都包含</t>
  </si>
  <si>
    <t>dinner</t>
  </si>
  <si>
    <t>晚餐；正餐</t>
  </si>
  <si>
    <t>/ˈdɪnə(r)/</t>
  </si>
  <si>
    <t>We have dinner at 7 every evening.</t>
  </si>
  <si>
    <t>我们每天晚上7点吃晚餐。</t>
  </si>
  <si>
    <t>每天晚上，全家围坐吃dinner（晚餐），妈妈做的红烧肉特别好吃。</t>
  </si>
  <si>
    <t>晚上正餐dinner</t>
  </si>
  <si>
    <t>dinosaur</t>
  </si>
  <si>
    <t>dino-</t>
  </si>
  <si>
    <t>saur</t>
  </si>
  <si>
    <t>dino(恐怖的)+saur(蜥蜴)→恐怖的大蜥蜴→恐龙</t>
  </si>
  <si>
    <t>恐龙</t>
  </si>
  <si>
    <t>/ˈdaɪnəsɔː(r)/</t>
  </si>
  <si>
    <t>Dinosaurs disappeared long ago.</t>
  </si>
  <si>
    <t>恐龙很久以前就消失了。</t>
  </si>
  <si>
    <t>恐龙dinosaur是dino（恐怖）saur（蜥蜴），像恐怖的大蜥蜴一样大，可惜已经灭绝了。</t>
  </si>
  <si>
    <t>恐怖蜥蜴恐龙dinosaur</t>
  </si>
  <si>
    <t>dioxide</t>
  </si>
  <si>
    <t>ox</t>
  </si>
  <si>
    <t>ide</t>
  </si>
  <si>
    <t>di(二)+ox(氧)+ide(化合物)→含有两个氧原子的化合物→二氧化物</t>
  </si>
  <si>
    <t>二氧化物</t>
  </si>
  <si>
    <t>/daɪˈɒksaɪd/</t>
  </si>
  <si>
    <t>Plants absorb carbon dioxide and release oxygen.</t>
  </si>
  <si>
    <t>植物吸收二氧化碳并释放氧气。</t>
  </si>
  <si>
    <t>二氧化碳dioxide，di（二）ox（氧）ide（化物），是植物光合作用的原料之一。</t>
  </si>
  <si>
    <t>二氧加化物dioxide</t>
  </si>
  <si>
    <t>dip</t>
  </si>
  <si>
    <t>蘸；浸</t>
  </si>
  <si>
    <t>/dɪp/</t>
  </si>
  <si>
    <t>She dipped the brush into the paint.</t>
  </si>
  <si>
    <t>她把刷子蘸进颜料里。</t>
  </si>
  <si>
    <t>画画时，dip（蘸）刷子到颜料里，才能画出漂亮的颜色。</t>
  </si>
  <si>
    <t>刷子蘸颜料dip</t>
  </si>
  <si>
    <t>蘸料；浸</t>
  </si>
  <si>
    <t>I made a tomato dip for the party.</t>
  </si>
  <si>
    <t>我为聚会做了番茄蘸料。</t>
  </si>
  <si>
    <t>聚会的番茄dip（蘸料）很受欢迎，大家都喜欢蘸着吃。</t>
  </si>
  <si>
    <t>番茄蘸料叫dip</t>
  </si>
  <si>
    <t>diploma</t>
  </si>
  <si>
    <t>diplo-</t>
  </si>
  <si>
    <t>ma</t>
  </si>
  <si>
    <t>diplo(对折)+ma(物品)→古代对折的官方文件→文凭</t>
  </si>
  <si>
    <t>文凭；毕业证书</t>
  </si>
  <si>
    <t>/dɪˈpləʊmə/</t>
  </si>
  <si>
    <t>After graduation, she received her college diploma.</t>
  </si>
  <si>
    <t>毕业后，她拿到了大学文凭。</t>
  </si>
  <si>
    <t>拿到diploma（文凭）时，diplo（对折）的证书上盖着学校的公章，特别有成就感。</t>
  </si>
  <si>
    <t>对折证书diploma</t>
  </si>
  <si>
    <t>direct</t>
  </si>
  <si>
    <t>di(加强)+rect(直)→直接引导行动→指导；指挥</t>
  </si>
  <si>
    <t>指导；指挥</t>
  </si>
  <si>
    <t>/dɪˈrekt/</t>
  </si>
  <si>
    <t>The teacher directed us to finish the task.</t>
  </si>
  <si>
    <t>老师指导我们完成任务。</t>
  </si>
  <si>
    <t>老师direct（指导）我们做任务时，di（加强）rect（直）指方法，效率很高。</t>
  </si>
  <si>
    <t>加强直导是direct</t>
  </si>
  <si>
    <t>di(加强)+rect(直)→不绕弯的→直接的</t>
  </si>
  <si>
    <t>直接的</t>
  </si>
  <si>
    <t>/dəˈrekt/</t>
  </si>
  <si>
    <t>This is a direct flight to Beijing.</t>
  </si>
  <si>
    <t>这是飞往北京的直达航班。</t>
  </si>
  <si>
    <t>这条航线direct（直接），di（加强）rect（直）达目的地，不用转机。</t>
  </si>
  <si>
    <t>直来直去direct</t>
  </si>
  <si>
    <t>direction</t>
  </si>
  <si>
    <t>di(加强)+rect(直)+ion(名词后缀)→指向直的方位→方向</t>
  </si>
  <si>
    <t>方向；方位</t>
  </si>
  <si>
    <t>/dəˈrekʃn/</t>
  </si>
  <si>
    <t>Can you show me the direction to the park?</t>
  </si>
  <si>
    <t>你能指给我去公园的方向吗？</t>
  </si>
  <si>
    <t>问路时问direction（方向），di rect（直）加ion变名词，很快找到路。</t>
  </si>
  <si>
    <t>直加ion方向direction</t>
  </si>
  <si>
    <t>director</t>
  </si>
  <si>
    <t>di(加强)+rect(直)+or(表人)→直指导他人的人→导演；主任</t>
  </si>
  <si>
    <t>导演；主任</t>
  </si>
  <si>
    <t>/dəˈrektə(r)/</t>
  </si>
  <si>
    <t>The director of the school is very kind.</t>
  </si>
  <si>
    <t>学校的主任非常和蔼。</t>
  </si>
  <si>
    <t>学校director（主任）说话di（加强）rect（直）率，or指人，大家都喜欢他。</t>
  </si>
  <si>
    <t>直导之人director</t>
  </si>
  <si>
    <t>directory</t>
  </si>
  <si>
    <t>di(加强)+rect(直)+ory(表物品)→直接列信息的册子→目录；电话簿</t>
  </si>
  <si>
    <t>目录；电话簿</t>
  </si>
  <si>
    <t>/dəˈrektəri/</t>
  </si>
  <si>
    <t>I found his number in the telephone directory.</t>
  </si>
  <si>
    <t>我在电话簿里找到了他的号码。</t>
  </si>
  <si>
    <t>电话directory（簿）里di rect（直）列号码，ory表册子，查找超方便。</t>
  </si>
  <si>
    <t>直列册子directory</t>
  </si>
  <si>
    <t>dirty</t>
  </si>
  <si>
    <t>dirt</t>
  </si>
  <si>
    <t>dirt(污垢)+y(形容词后缀)→带有污垢的→脏的</t>
  </si>
  <si>
    <t>脏的</t>
  </si>
  <si>
    <t>/ˈdɜːti/</t>
  </si>
  <si>
    <t>Your hands are dirty; go wash them.</t>
  </si>
  <si>
    <t>你的手脏了，去洗洗吧。</t>
  </si>
  <si>
    <t>手dirty（脏）是因为dirt（污垢）多，y变形容词，赶紧清理干净。</t>
  </si>
  <si>
    <t>污垢加y脏dirty</t>
  </si>
  <si>
    <t>disability</t>
  </si>
  <si>
    <t>dis-</t>
  </si>
  <si>
    <t>dis(不)+able(能力)+ity(名词后缀)→缺乏能力的状态→残疾；障碍</t>
  </si>
  <si>
    <t>残疾；障碍</t>
  </si>
  <si>
    <t>/ˌdɪsəˈbɪləti/</t>
  </si>
  <si>
    <t>She has a disability that affects her walking.</t>
  </si>
  <si>
    <t>她有影响行走的残疾。</t>
  </si>
  <si>
    <t>她因disability（残疾），dis（不）能able（做）很多运动，但依然每天坚持锻炼。</t>
  </si>
  <si>
    <t>否定能力加ity，残疾障碍disability</t>
  </si>
  <si>
    <t>disabled</t>
  </si>
  <si>
    <t>dis(不)+able(能力)+ed(形容词后缀)→失去能力的→残疾的；有缺陷的</t>
  </si>
  <si>
    <t>残疾的；有缺陷的</t>
  </si>
  <si>
    <t>/dɪsˈeɪbld/</t>
  </si>
  <si>
    <t>We should help disabled people in daily life.</t>
  </si>
  <si>
    <t>我们在日常生活中应该帮助残疾人。</t>
  </si>
  <si>
    <t>看到disabled（残疾的）老人过马路，想到dis（不）能able（行动）自如，赶紧上前搀扶。</t>
  </si>
  <si>
    <t>否定能力加ed，残疾的人disabled</t>
  </si>
  <si>
    <t>disadvantage</t>
  </si>
  <si>
    <t>dis(不)+advantage(优势)→没有优势的情况→劣势；不利条件</t>
  </si>
  <si>
    <t>劣势；不利条件</t>
  </si>
  <si>
    <t>/ˌdɪsədˈvɑːntɪdʒ/</t>
  </si>
  <si>
    <t>Living in a small town has its disadvantage.</t>
  </si>
  <si>
    <t>住在小镇有它的劣势。</t>
  </si>
  <si>
    <t>住在小镇虽安静，但disadvantage（劣势）是购物不便，dis（不）比城市有advantage（优势）。</t>
  </si>
  <si>
    <t>否定优势是disadvantage</t>
  </si>
  <si>
    <t>disagree</t>
  </si>
  <si>
    <t>dis(不)+agree(同意)→不赞同→不同意；持不同意见</t>
  </si>
  <si>
    <t>不同意；持不同意见</t>
  </si>
  <si>
    <t>/ˌdɪsəˈɡriː/</t>
  </si>
  <si>
    <t>I disagree with your idea about the plan.</t>
  </si>
  <si>
    <t>我不同意你关于这个计划的想法。</t>
  </si>
  <si>
    <t>讨论计划时，我disagree（不同意）他的观点，因为dis（不）能agree（认同）他的逻辑。</t>
  </si>
  <si>
    <t>不agree就是disagree</t>
  </si>
  <si>
    <t>disagreement</t>
  </si>
  <si>
    <t>dis(不)+agree(同意)+ment(名词后缀)→不同意的状态→分歧；争论</t>
  </si>
  <si>
    <t>分歧；争论</t>
  </si>
  <si>
    <t>/ˌdɪsəˈɡriːmənt/</t>
  </si>
  <si>
    <t>There was a disagreement between the two friends.</t>
  </si>
  <si>
    <t>两个朋友之间有一场分歧。</t>
  </si>
  <si>
    <t>朋友间的disagreement（分歧）源于dis（不）agree（同意）彼此的选择，后来和解了。</t>
  </si>
  <si>
    <t>不同意加ment，分歧争论disagreement</t>
  </si>
  <si>
    <t>disappear</t>
  </si>
  <si>
    <t>dis(不)+appear(出现)→不再出现→消失</t>
  </si>
  <si>
    <t>消失；不见</t>
  </si>
  <si>
    <t>/ˌdɪsəˈpɪə(r)/</t>
  </si>
  <si>
    <t>The rabbit disappeared into the forest quickly.</t>
  </si>
  <si>
    <t>兔子迅速消失在森林里。</t>
  </si>
  <si>
    <t>兔子突然 disappear（消失）了，dis（不）让它 appear（出现），躲进了茂密树林。</t>
  </si>
  <si>
    <t>不出现即disappear</t>
  </si>
  <si>
    <t>disappoint</t>
  </si>
  <si>
    <t>dis(未)+appoint(期望)→未达成期望→使失望</t>
  </si>
  <si>
    <t>使失望</t>
  </si>
  <si>
    <t>/ˌdɪsəˈpɔɪnt/</t>
  </si>
  <si>
    <t>His absence disappointed all of us.</t>
  </si>
  <si>
    <t>他的缺席使我们所有人都失望了。</t>
  </si>
  <si>
    <t>他没来，disappoint（使失望）大家，dis（未）满足我们的 appoint（期望）。</t>
  </si>
  <si>
    <t>未达期望disappoint</t>
  </si>
  <si>
    <t>disappointed</t>
  </si>
  <si>
    <t>dis(未)+appoint(期望)+-ed(形容词后缀)→感到未达期望的→失望的</t>
  </si>
  <si>
    <t>失望的；沮丧的</t>
  </si>
  <si>
    <t>/ˌdɪsəˈpɔɪntɪd/</t>
  </si>
  <si>
    <t>She was disappointed with her exam results.</t>
  </si>
  <si>
    <t>她对考试成绩感到失望。</t>
  </si>
  <si>
    <t>她看到成绩很 disappointed（失望的），dis（未）达 appoint（期望），-ed表感受。</t>
  </si>
  <si>
    <t>感到失望disappointed</t>
  </si>
  <si>
    <t>disaster</t>
  </si>
  <si>
    <t>aster</t>
  </si>
  <si>
    <t>dis(坏的)+aster(星)→古代认为坏星象预示灾祸→灾难</t>
  </si>
  <si>
    <t>灾难；灾祸</t>
  </si>
  <si>
    <t>/dɪˈzɑːstə(r)/</t>
  </si>
  <si>
    <t>The flood was a great disaster for the village.</t>
  </si>
  <si>
    <t>洪水对村庄是一场大灾难。</t>
  </si>
  <si>
    <t>洪水这种 disaster（灾难），古人觉得是 dis（坏）aster（星）带来的厄运。</t>
  </si>
  <si>
    <t>坏星预兆是disaster</t>
  </si>
  <si>
    <t>discount</t>
  </si>
  <si>
    <t>dis(去掉)+count(计算)→去掉部分金额计算→打折</t>
  </si>
  <si>
    <t>打折</t>
  </si>
  <si>
    <t>/dɪsˈkaʊnt/</t>
  </si>
  <si>
    <t>The store discounts all clothes by 30%.</t>
  </si>
  <si>
    <t>这家店所有衣服打七折。</t>
  </si>
  <si>
    <t>商店 discount（打折）时，dis（去掉）count（计算）里的部分钱，吸引顾客。</t>
  </si>
  <si>
    <t>去掉计算是discount（打）</t>
  </si>
  <si>
    <t>dis(去掉)+count(计算)→去掉的金额部分→折扣</t>
  </si>
  <si>
    <t>折扣</t>
  </si>
  <si>
    <t>/ˈdɪskaʊnt/</t>
  </si>
  <si>
    <t>We get a 20% discount here.</t>
  </si>
  <si>
    <t>我们在这里得20%折扣。</t>
  </si>
  <si>
    <t>这里有 discount（折扣），是 dis（去掉）count（计算）后的优惠价。</t>
  </si>
  <si>
    <t>去掉金额discount（折）</t>
  </si>
  <si>
    <t>discourage</t>
  </si>
  <si>
    <t>dis(否定)+courage(勇气)→使失去勇气→使气馁；劝阻</t>
  </si>
  <si>
    <t>使气馁；使灰心；劝阻</t>
  </si>
  <si>
    <t>/dɪsˈkʌrɪdʒ/</t>
  </si>
  <si>
    <t>Don't let failure discourage you.</t>
  </si>
  <si>
    <t>别让失败使你气馁。</t>
  </si>
  <si>
    <t>遇到失败时，别让别人 discourage（使气馁）你，dis（不）要有 courage（勇气）的想法可不对哦。</t>
  </si>
  <si>
    <t>否定勇气discourage</t>
  </si>
  <si>
    <t>discover</t>
  </si>
  <si>
    <t>dis(去掉)+cover(覆盖)→去掉覆盖物→发现；找到</t>
  </si>
  <si>
    <t>发现；找到</t>
  </si>
  <si>
    <t>/dɪˈskʌvə(r)/</t>
  </si>
  <si>
    <t>Columbus discovered America in 1492.</t>
  </si>
  <si>
    <t>哥伦布在1492年发现了美洲。</t>
  </si>
  <si>
    <t>哥伦布 discover（发现）美洲时，dis（去掉）了海洋的 cover（覆盖），终于看到了新大陆。</t>
  </si>
  <si>
    <t>揭开覆盖discover</t>
  </si>
  <si>
    <t>discovery</t>
  </si>
  <si>
    <t>discover(发现v.)+y(名词后缀)→发现的事物或行为→发现n.</t>
  </si>
  <si>
    <t>发现；发觉</t>
  </si>
  <si>
    <t>/dɪˈskʌvəri/</t>
  </si>
  <si>
    <t>The discovery of penicillin was a great event.</t>
  </si>
  <si>
    <t>青霉素的发现是一件大事。</t>
  </si>
  <si>
    <t>青霉素的 discovery（发现）来自科学家的探索，是动词 discover 加上y变成的名词哦。</t>
  </si>
  <si>
    <t>动词变名加y，discover成discovery</t>
  </si>
  <si>
    <t>discrimination</t>
  </si>
  <si>
    <t>dis(分开)+crimin(判断)+ation(名词后缀)→分开判断→区别对待→歧视</t>
  </si>
  <si>
    <t>歧视；区别对待</t>
  </si>
  <si>
    <t>/dɪˌskrɪmɪˈneɪʃn/</t>
  </si>
  <si>
    <t>We should fight against racial discrimination.</t>
  </si>
  <si>
    <t>我们应该反对种族歧视。</t>
  </si>
  <si>
    <t>面对 discrimination（歧视），要知道dis（分开）的判断（crimin）是不公平的，人人都该平等。</t>
  </si>
  <si>
    <t>分开判断歧视，discrimination要抵制</t>
  </si>
  <si>
    <t>discuss</t>
  </si>
  <si>
    <t>cuss</t>
  </si>
  <si>
    <t>dis(分散)+cuss(交换意见)→分散交换想法→讨论；谈论</t>
  </si>
  <si>
    <t>讨论；谈论</t>
  </si>
  <si>
    <t>/dɪˈskʌs/</t>
  </si>
  <si>
    <t>They discussed the problem for hours.</t>
  </si>
  <si>
    <t>他们讨论这个问题好几个小时了。</t>
  </si>
  <si>
    <t>大家 discuss（讨论）问题时，dis（分散）地交换cuss（意见），各抒己见很热闹。</t>
  </si>
  <si>
    <t>分散讨论是discuss</t>
  </si>
  <si>
    <t>discussion</t>
  </si>
  <si>
    <t>dis(分开)+cuss(讨论)+ion(名词后缀)→分开交流想法→讨论</t>
  </si>
  <si>
    <t>讨论</t>
  </si>
  <si>
    <t>/dɪˈskʌʃn/</t>
  </si>
  <si>
    <t>We had a lively discussion about the movie yesterday.</t>
  </si>
  <si>
    <t>昨天我们就这部电影进行了热烈的讨论</t>
  </si>
  <si>
    <t>昨天大家 discussion（讨论）电影时，dis（分开）分享cuss（想法），ion是名词后缀，越聊越开心</t>
  </si>
  <si>
    <t>分开讨论discussion</t>
  </si>
  <si>
    <t>disease</t>
  </si>
  <si>
    <t>ease</t>
  </si>
  <si>
    <t>dis(不)+ease(舒适)→身体不舒适的状态→疾病</t>
  </si>
  <si>
    <t>疾病</t>
  </si>
  <si>
    <t>/dɪˈziːz/</t>
  </si>
  <si>
    <t>Proper exercise can help prevent disease.</t>
  </si>
  <si>
    <t>适当运动有助于预防疾病</t>
  </si>
  <si>
    <t>适当运动能远离disease（疾病），因为dis（不）ease（舒适）的感觉会消失</t>
  </si>
  <si>
    <t>不舒适是disease</t>
  </si>
  <si>
    <t>disgusting</t>
  </si>
  <si>
    <t>gust</t>
  </si>
  <si>
    <t>dis(不)+gust(品味)+ing(形容词后缀)→不符合品味的→令人厌恶的</t>
  </si>
  <si>
    <t>令人厌恶的</t>
  </si>
  <si>
    <t>/dɪsˈɡʌstɪŋ/</t>
  </si>
  <si>
    <t>The rotten fruit has a disgusting smell.</t>
  </si>
  <si>
    <t>腐烂的水果有股令人厌恶的气味</t>
  </si>
  <si>
    <t>腐烂水果的气味disgusting（令人厌恶），dis（不）合gust（品味），ing表性质，闻了就想吐</t>
  </si>
  <si>
    <t>不合品味disgusting</t>
  </si>
  <si>
    <t>dish</t>
  </si>
  <si>
    <t>盘子；菜肴</t>
  </si>
  <si>
    <t>/dɪʃ/</t>
  </si>
  <si>
    <t>My mom cooked a delicious dish for dinner.</t>
  </si>
  <si>
    <t>妈妈晚餐做了一道美味的菜肴</t>
  </si>
  <si>
    <t>妈妈做的dish（菜肴）装在漂亮的dish（盘子）里，看起来特别诱人</t>
  </si>
  <si>
    <t>盘子菜肴都是dish</t>
  </si>
  <si>
    <t>dislike</t>
  </si>
  <si>
    <t>dis(不)+like(喜欢)→不喜欢</t>
  </si>
  <si>
    <t>不喜欢</t>
  </si>
  <si>
    <t>/dɪsˈlaɪk/</t>
  </si>
  <si>
    <t>She dislikes getting up early in winter.</t>
  </si>
  <si>
    <t>她冬天不喜欢早起</t>
  </si>
  <si>
    <t>冬天她dislike（不喜欢）早起，因为dis（不）like（喜欢）寒冷的被窝</t>
  </si>
  <si>
    <t>不喜欢是dislike</t>
  </si>
  <si>
    <t>dismiss</t>
  </si>
  <si>
    <t>dis(离开)+miss(送)→送走让离开→解雇；开除</t>
  </si>
  <si>
    <t>解雇；开除；解散</t>
  </si>
  <si>
    <t>/dɪsˈmɪs/</t>
  </si>
  <si>
    <t>The manager dismissed the lazy worker.</t>
  </si>
  <si>
    <t>经理解雇了那个懒惰的工人。</t>
  </si>
  <si>
    <t>经理dismiss（解雇）懒工时，说dis（离开）miss（送）你走，以后别来了。</t>
  </si>
  <si>
    <t>送走离开dismiss</t>
  </si>
  <si>
    <t>distance</t>
  </si>
  <si>
    <t>ce</t>
  </si>
  <si>
    <t>dis(分开)+stant(站)+ce→分开站着的状态→距离</t>
  </si>
  <si>
    <t>距离；远处</t>
  </si>
  <si>
    <t>/ˈdɪstəns/</t>
  </si>
  <si>
    <t>The distance from here to park is 500m.</t>
  </si>
  <si>
    <t>从这里到公园的距离是500米。</t>
  </si>
  <si>
    <t>到公园的distance（距离），是dis（分开）stant（站）两地的长度，走路需10分钟。</t>
  </si>
  <si>
    <t>分开站着distance</t>
  </si>
  <si>
    <t>distant</t>
  </si>
  <si>
    <t>dis(分开)+stant(站)+ant→分开站着的→遥远的</t>
  </si>
  <si>
    <t>遥远的；远处的</t>
  </si>
  <si>
    <t>/ˈdɪstənt/</t>
  </si>
  <si>
    <t>The moon is distant from Earth.</t>
  </si>
  <si>
    <t>月球离地球很遥远。</t>
  </si>
  <si>
    <t>月球是distant（遥远的），dis（分开）stant（站）在地球外，像个小圆点。</t>
  </si>
  <si>
    <t>分开站着distant</t>
  </si>
  <si>
    <t>distinction</t>
  </si>
  <si>
    <t>stinct</t>
  </si>
  <si>
    <t>dis(分开)+stinct(标记)+ion→标记分开的状态→区别；差别</t>
  </si>
  <si>
    <t>区别；差别；荣誉</t>
  </si>
  <si>
    <t>/dɪˈstɪŋkʃn/</t>
  </si>
  <si>
    <t>Cats and dogs have clear distinction.</t>
  </si>
  <si>
    <t>猫和狗有明显的区别。</t>
  </si>
  <si>
    <t>区分猫狗的distinction（区别），是dis（分开）stinct（标记）它们不同外形。</t>
  </si>
  <si>
    <t>标记分开distinction</t>
  </si>
  <si>
    <t>distinguish</t>
  </si>
  <si>
    <t>stingu</t>
  </si>
  <si>
    <t>dis(分开)+stingu(标记)+ish→用标记分开→区分；辨别</t>
  </si>
  <si>
    <t>区分；辨别</t>
  </si>
  <si>
    <t>/dɪˈstɪŋɡwɪʃ/</t>
  </si>
  <si>
    <t>We can distinguish two colors easily.</t>
  </si>
  <si>
    <t>我们能轻松区分这两种颜色。</t>
  </si>
  <si>
    <t>要distinguish（区分）颜色，dis（分开）stingu（标记）不同色调即可。</t>
  </si>
  <si>
    <t>标记分开distinguish</t>
  </si>
  <si>
    <t>distribute</t>
  </si>
  <si>
    <t>tribut</t>
  </si>
  <si>
    <t>dis(分开)+tribut(给予)+e→分开给予物品→分发；分配</t>
  </si>
  <si>
    <t>分发；分配</t>
  </si>
  <si>
    <t>/dɪˈstrɪbjuːt/</t>
  </si>
  <si>
    <t>The teacher distributed textbooks to every student.</t>
  </si>
  <si>
    <t>老师把课本分发给每个学生。</t>
  </si>
  <si>
    <t>老师 distribute（分发）课本时，dis（分开）tribut（给予）给每个人，大家都开心地接过书。</t>
  </si>
  <si>
    <t>分开给予distribute</t>
  </si>
  <si>
    <t>district</t>
  </si>
  <si>
    <t>strict</t>
  </si>
  <si>
    <t>dis(分开)+strict(限制)→分开限制的特定区域→地区；区域</t>
  </si>
  <si>
    <t>地区；区域</t>
  </si>
  <si>
    <t>/ˈdɪstrɪkt/</t>
  </si>
  <si>
    <t>Xuhui District is a busy area in Shanghai.</t>
  </si>
  <si>
    <t>徐汇区是上海的一个繁华地区。</t>
  </si>
  <si>
    <t>上海的Xuhui District（区）是dis（分开）strict（限制）出的区域，有很多商场和公园。</t>
  </si>
  <si>
    <t>分开限制成district</t>
  </si>
  <si>
    <t>disturb</t>
  </si>
  <si>
    <t>turb</t>
  </si>
  <si>
    <t>dis(相反)+turb(搅动)→反着搅动平静状态→打扰；扰乱</t>
  </si>
  <si>
    <t>打扰；扰乱</t>
  </si>
  <si>
    <t>/dɪˈstɜːb/</t>
  </si>
  <si>
    <t>Please don't disturb me while I'm doing homework.</t>
  </si>
  <si>
    <t>我做作业时请不要打扰我。</t>
  </si>
  <si>
    <t>我做作业时，妈妈说别disturb（打扰）我，因为dis（反）turb（搅动）会让我分心。</t>
  </si>
  <si>
    <t>反搅平静disturb</t>
  </si>
  <si>
    <t>disturbing</t>
  </si>
  <si>
    <t>dis(相反)+turb(搅动)+ing(形容词后缀)→令人感到搅动不安的→令人不安的</t>
  </si>
  <si>
    <t>令人不安的</t>
  </si>
  <si>
    <t>/dɪˈstɜːbɪŋ/</t>
  </si>
  <si>
    <t>The disturbing news made her cry.</t>
  </si>
  <si>
    <t>这个令人不安的消息让她哭了。</t>
  </si>
  <si>
    <t>听到disturbing（令人不安）的消息，dis（反）turb（搅动）她的心，眼泪忍不住掉下来。</t>
  </si>
  <si>
    <t>令人不安disturbing</t>
  </si>
  <si>
    <t>dive</t>
  </si>
  <si>
    <t>潜水；跳水</t>
  </si>
  <si>
    <t>/daɪv/</t>
  </si>
  <si>
    <t>He can dive into the deep pool easily.</t>
  </si>
  <si>
    <t>他能轻松潜入深水池。</t>
  </si>
  <si>
    <t>他 dive（潜水）时像条鱼，一下子就扎进水里不见了。</t>
  </si>
  <si>
    <t>跳水潜水是dive</t>
  </si>
  <si>
    <t>Her dive won the first prize in the competition.</t>
  </si>
  <si>
    <t>她的跳水在比赛中获得了一等奖。</t>
  </si>
  <si>
    <t>她的 dive（跳水）动作完美，评委们都给出高分。</t>
  </si>
  <si>
    <t>跳水动作叫dive</t>
  </si>
  <si>
    <t>diverse</t>
  </si>
  <si>
    <t>di(分开) + vers(转) → 转向不同方向 → 多样的；不同的</t>
  </si>
  <si>
    <t>不同的；多样的</t>
  </si>
  <si>
    <t>/dɪˈvɜːs/</t>
  </si>
  <si>
    <t>The city has a diverse culture.</t>
  </si>
  <si>
    <t>这座城市有多样化的文化。</t>
  </si>
  <si>
    <t>这座城市diverse（多样的），di（分开）vers（转）向各种文化方向，充满活力。</t>
  </si>
  <si>
    <t>分开转是diverse</t>
  </si>
  <si>
    <t>divide</t>
  </si>
  <si>
    <t>vid</t>
  </si>
  <si>
    <t>di(分开) + vid(切) → 切开 → 划分；分开</t>
  </si>
  <si>
    <t>划分；分开；分裂</t>
  </si>
  <si>
    <t>/dɪˈvaɪd/</t>
  </si>
  <si>
    <t>The teacher divided the class into four groups.</t>
  </si>
  <si>
    <t>老师把班级分成四个小组。</t>
  </si>
  <si>
    <t>老师divide（划分）小组时，di（分开）vid（切）成四块，大家很快找到位置。</t>
  </si>
  <si>
    <t>分开切分是divide</t>
  </si>
  <si>
    <t>di(分开) + vid(切) → 分开的结果 → 分歧；划分</t>
  </si>
  <si>
    <t>分歧；划分</t>
  </si>
  <si>
    <t>/ˈdɪvaɪd/</t>
  </si>
  <si>
    <t>There is a deep divide between the two groups.</t>
  </si>
  <si>
    <t>两组之间有很深的分歧。</t>
  </si>
  <si>
    <t>两组间的divide（分歧）是divide（划分）出来的，名词发音重音在前。</t>
  </si>
  <si>
    <t>名词分歧divide（重音前）</t>
  </si>
  <si>
    <t>division</t>
  </si>
  <si>
    <t>sion</t>
  </si>
  <si>
    <t>divid(e)(分开) + sion(名词后缀) → 分开的行为或结果 → 划分；部门；除法</t>
  </si>
  <si>
    <t>划分；部门；除法</t>
  </si>
  <si>
    <t>/dɪˈvɪʒn/</t>
  </si>
  <si>
    <t>Learning division is important in math class.</t>
  </si>
  <si>
    <t>在数学课上学习除法很重要。</t>
  </si>
  <si>
    <t>数学里的division（除法）是divide（分）的名词形式，sion后缀表结果。</t>
  </si>
  <si>
    <t>divide变sion，除法部门division</t>
  </si>
  <si>
    <t>divorce</t>
  </si>
  <si>
    <t>vorce</t>
  </si>
  <si>
    <t>di(分开) + vorce → 婚姻关系分开 → 离婚</t>
  </si>
  <si>
    <t>离婚；与...脱离</t>
  </si>
  <si>
    <t>/dɪˈvɔːs/</t>
  </si>
  <si>
    <t>She decided to divorce her husband.</t>
  </si>
  <si>
    <t>她决定和丈夫离婚。</t>
  </si>
  <si>
    <t>她divorce（离婚），di（分开）后各自vorce（谐音“过”）自己的生活，不再干涉。</t>
  </si>
  <si>
    <t>分开过活是divorce</t>
  </si>
  <si>
    <t>di(分开) + vorce → 离婚的状态 → 离婚</t>
  </si>
  <si>
    <t>离婚；脱离</t>
  </si>
  <si>
    <t>Their divorce was finalized last month.</t>
  </si>
  <si>
    <t>他们的离婚上个月生效了。</t>
  </si>
  <si>
    <t>他们的divorce（离婚）是divide（分开）的结果，名词记录这段关系的结束。</t>
  </si>
  <si>
    <t>离婚状态是divorce</t>
  </si>
  <si>
    <t>dizzy</t>
  </si>
  <si>
    <t>头晕的；眩晕的</t>
  </si>
  <si>
    <t>/ˈdɪzi/</t>
  </si>
  <si>
    <t>I feel dizzy when I spin around.</t>
  </si>
  <si>
    <t>我转圈时感到头晕。</t>
  </si>
  <si>
    <t>转圈后dizzy（头晕），发音像“低姿”，低头休息一下就好啦。</t>
  </si>
  <si>
    <t>头晕目眩是dizzy</t>
  </si>
  <si>
    <t>doctor</t>
  </si>
  <si>
    <t>doc</t>
  </si>
  <si>
    <t>doc(教，指导)+or(人)→指导治疗的人→医生</t>
  </si>
  <si>
    <t>医生；大夫</t>
  </si>
  <si>
    <t>/ˈdɒktə(r)/</t>
  </si>
  <si>
    <t>She wants to be a doctor when she grows up.</t>
  </si>
  <si>
    <t>她长大后想成为一名医生。</t>
  </si>
  <si>
    <t>小明发烧了，妈妈带他去看doctor（医生），这位doc（指导）健康的人or（是）很亲切的阿姨。</t>
  </si>
  <si>
    <t>doc教or人，医生doctor</t>
  </si>
  <si>
    <t>document</t>
  </si>
  <si>
    <t>doc(写)+ment(名词后缀)→写下来的东西→文件</t>
  </si>
  <si>
    <t>文件；文献</t>
  </si>
  <si>
    <t>/ˈdɒkjumənt/</t>
  </si>
  <si>
    <t>Please sign this document before leaving.</t>
  </si>
  <si>
    <t>离开前请签署这份文件。</t>
  </si>
  <si>
    <t>办公室里，同事让我整理document（文件），这些doc（写）出来的ment（东西）都要分类存档。</t>
  </si>
  <si>
    <t>写加ment是document，文件文献记心中</t>
  </si>
  <si>
    <t>dog</t>
  </si>
  <si>
    <t>狗；犬</t>
  </si>
  <si>
    <t>/dɒɡ/</t>
  </si>
  <si>
    <t>I have a cute dog at home.</t>
  </si>
  <si>
    <t>我家里有一只可爱的狗。</t>
  </si>
  <si>
    <t>我家的dog（狗）很活泼，每天都陪我散步，摇着尾巴像个小跟班。</t>
  </si>
  <si>
    <t>dog dog是小狗，活泼可爱陪左右</t>
  </si>
  <si>
    <t>doll</t>
  </si>
  <si>
    <t>玩偶；玩具娃娃</t>
  </si>
  <si>
    <t>/dɒl/</t>
  </si>
  <si>
    <t>She got a new doll for her birthday.</t>
  </si>
  <si>
    <t>她生日时得到了一个新玩偶。</t>
  </si>
  <si>
    <t>妹妹抱着doll（玩偶）睡觉，这个doll软乎乎的，像个小天使。</t>
  </si>
  <si>
    <t>doll doll是玩偶，妹妹抱着不放手</t>
  </si>
  <si>
    <t>dollar</t>
  </si>
  <si>
    <t>美元</t>
  </si>
  <si>
    <t>/ˈdɒlə(r)/</t>
  </si>
  <si>
    <t>I have five dollars in my pocket.</t>
  </si>
  <si>
    <t>我口袋里有五美元。</t>
  </si>
  <si>
    <t>妈妈给我五 dollar（美元），让我买文具，我开心地接过钱。</t>
  </si>
  <si>
    <t>dollar dollar 是美元</t>
  </si>
  <si>
    <t>donate</t>
  </si>
  <si>
    <t>don</t>
  </si>
  <si>
    <t>don（给） + ate（动词后缀） → 给出去 → 捐赠；赠送</t>
  </si>
  <si>
    <t>捐赠；赠送</t>
  </si>
  <si>
    <t>/dəʊˈneɪt/</t>
  </si>
  <si>
    <t>Many people donate clothes to the poor.</t>
  </si>
  <si>
    <t>很多人给穷人捐赠衣服。</t>
  </si>
  <si>
    <t>大家 donate（捐赠）衣物时，don（给）出去的不仅是衣服，还有满满的温暖。</t>
  </si>
  <si>
    <t>给出去是 donate</t>
  </si>
  <si>
    <t>door</t>
  </si>
  <si>
    <t>门</t>
  </si>
  <si>
    <t>/dɔː(r)/</t>
  </si>
  <si>
    <t>Please close the door behind you.</t>
  </si>
  <si>
    <t>请随手关门。</t>
  </si>
  <si>
    <t>每次出门，妈妈都会提醒我'记得关 door（门）哦'，别让冷风进来。</t>
  </si>
  <si>
    <t>door door 就是门</t>
  </si>
  <si>
    <t>dormitory</t>
  </si>
  <si>
    <t>dorm</t>
  </si>
  <si>
    <t>itory</t>
  </si>
  <si>
    <t>dorm（睡觉） + itory（场所） → 睡觉的场所 → 宿舍</t>
  </si>
  <si>
    <t>宿舍</t>
  </si>
  <si>
    <t>/ˈdɔːmətri/</t>
  </si>
  <si>
    <t>We live in the same dormitory at school.</t>
  </si>
  <si>
    <t>我们在学校住同一个宿舍。</t>
  </si>
  <si>
    <t>dormitory（宿舍）是 dorm（睡觉）的地方，itory 表示场所，每天晚上我们都在这里休息。</t>
  </si>
  <si>
    <t>睡觉场所 dormitory</t>
  </si>
  <si>
    <t>dot</t>
  </si>
  <si>
    <t>点；圆点</t>
  </si>
  <si>
    <t>/dɒt/</t>
  </si>
  <si>
    <t>There is a red dot on the paper.</t>
  </si>
  <si>
    <t>纸上有一个红点。</t>
  </si>
  <si>
    <t>纸上的 red dot（红点）很小，像一颗刚掉下来的小豆子。</t>
  </si>
  <si>
    <t>小小圆点是 dot</t>
  </si>
  <si>
    <t>打点；点缀</t>
  </si>
  <si>
    <t>The sky is dotted with stars.</t>
  </si>
  <si>
    <t>天空点缀着星星。</t>
  </si>
  <si>
    <t>夜晚的天空被星星 dot（点缀）着，像无数眨眼睛的小天使。</t>
  </si>
  <si>
    <t>点缀打点用 dot</t>
  </si>
  <si>
    <t>double</t>
  </si>
  <si>
    <t>双倍的；两倍的</t>
  </si>
  <si>
    <t>/ˈdʌbl/</t>
  </si>
  <si>
    <t>The price of the book is double what it was last year.</t>
  </si>
  <si>
    <t>这本书的价格是去年的两倍。</t>
  </si>
  <si>
    <t>这本书价格double（双倍），比去年贵了一倍，我得考虑是否购买。</t>
  </si>
  <si>
    <t>两倍就是double</t>
  </si>
  <si>
    <t>doubt</t>
  </si>
  <si>
    <t>怀疑；疑惑</t>
  </si>
  <si>
    <t>/daʊt/</t>
  </si>
  <si>
    <t>I doubt if he will come tomorrow.</t>
  </si>
  <si>
    <t>我怀疑他明天是否会来。</t>
  </si>
  <si>
    <t>他说明天来，但我doubt（怀疑），因为昨天他就没来赴约。</t>
  </si>
  <si>
    <t>疑惑怀疑doubt</t>
  </si>
  <si>
    <t>down</t>
  </si>
  <si>
    <t>向下；往下</t>
  </si>
  <si>
    <t>/daʊn/</t>
  </si>
  <si>
    <t>The ball rolled down the hill.</t>
  </si>
  <si>
    <t>球滚下了山。</t>
  </si>
  <si>
    <t>球roll down（滚下）山，down（向下）的轨迹清晰可见。</t>
  </si>
  <si>
    <t>向下就是down</t>
  </si>
  <si>
    <t>download</t>
  </si>
  <si>
    <t>down-</t>
  </si>
  <si>
    <t>load</t>
  </si>
  <si>
    <t>down（向下）+ load（加载）→ 向下加载数据到本地 → 下载</t>
  </si>
  <si>
    <t>下载</t>
  </si>
  <si>
    <t>/ˈdaʊnloʊd/</t>
  </si>
  <si>
    <t>Please download the file from the website.</t>
  </si>
  <si>
    <t>请从网站下载这个文件。</t>
  </si>
  <si>
    <t>要获取资料得download（下载），down（向下）load（加载）到电脑里方便查看。</t>
  </si>
  <si>
    <t>向下加载download</t>
  </si>
  <si>
    <t>downstairs</t>
  </si>
  <si>
    <t>stairs</t>
  </si>
  <si>
    <t>down（向下）+ stairs（楼梯）→ 沿楼梯向下到达的地方 → 在楼下</t>
  </si>
  <si>
    <t>在楼下</t>
  </si>
  <si>
    <t>/ˌdaʊnˈsterz/</t>
  </si>
  <si>
    <t>Go downstairs and get some water for me.</t>
  </si>
  <si>
    <t>去楼下给我拿点水。</t>
  </si>
  <si>
    <t>妈妈让我go downstairs（去楼下）拿水，down（向下）走stairs（楼梯）就能看到厨房。</t>
  </si>
  <si>
    <t>楼下就是downstairs</t>
  </si>
  <si>
    <t>downtown</t>
  </si>
  <si>
    <t>town</t>
  </si>
  <si>
    <t>down（往...方向）+ town（城镇）→ 往城镇中心方向 → 往市中心</t>
  </si>
  <si>
    <t>往市中心；市中心的</t>
  </si>
  <si>
    <t>/ˈdaʊntaʊn/</t>
  </si>
  <si>
    <t>We went downtown to shop for clothes yesterday.</t>
  </si>
  <si>
    <t>我们昨天去市中心买衣服了。</t>
  </si>
  <si>
    <t>昨天周末，我们决定去downtown逛街，down（往）town（城镇中心）的路上，看到好多漂亮的商店。</t>
  </si>
  <si>
    <t>往城镇中心是downtown</t>
  </si>
  <si>
    <t>dozen</t>
  </si>
  <si>
    <t>num.</t>
  </si>
  <si>
    <t>十二；一打</t>
  </si>
  <si>
    <t>/ˈdʌzn/</t>
  </si>
  <si>
    <t>She bought a dozen eggs from the market.</t>
  </si>
  <si>
    <t>她从市场买了一打鸡蛋。</t>
  </si>
  <si>
    <t>妈妈说家里鸡蛋不够了，让我买a dozen回去，正好是12个，够吃好几天。</t>
  </si>
  <si>
    <t>十二一打dozen</t>
  </si>
  <si>
    <t>Dr</t>
  </si>
  <si>
    <t>医生；博士</t>
  </si>
  <si>
    <t>/dr/</t>
  </si>
  <si>
    <t>Dr Wang helped me with my illness.</t>
  </si>
  <si>
    <t>王医生帮我治好了病。</t>
  </si>
  <si>
    <t>我感冒发烧，妈妈带我去看Dr Wang，他温柔又专业，很快就让我康复了。</t>
  </si>
  <si>
    <t>医生博士都叫Dr</t>
  </si>
  <si>
    <t>draft</t>
  </si>
  <si>
    <t>起草；草拟</t>
  </si>
  <si>
    <t>/dræft/</t>
  </si>
  <si>
    <t>He is drafting a letter to his teacher.</t>
  </si>
  <si>
    <t>他正在给老师起草一封信。</t>
  </si>
  <si>
    <t>期末要写感谢信，他draft了好久，反复修改才满意。</t>
  </si>
  <si>
    <t>草拟文书用draft</t>
  </si>
  <si>
    <t>drag</t>
  </si>
  <si>
    <t>拖；拉</t>
  </si>
  <si>
    <t>/dræɡ/</t>
  </si>
  <si>
    <t>The girl dragged her heavy bag to school.</t>
  </si>
  <si>
    <t>女孩把她沉重的书包拖到学校。</t>
  </si>
  <si>
    <t>书包太重了，她只能drag着走，肩膀都酸了。</t>
  </si>
  <si>
    <t>用力拖拉是drag</t>
  </si>
  <si>
    <t>draw</t>
  </si>
  <si>
    <t>画；拉；吸引</t>
  </si>
  <si>
    <t>/drɔː/</t>
  </si>
  <si>
    <t>He draws a beautiful flower on the paper.</t>
  </si>
  <si>
    <t>他在纸上画了一朵漂亮的花。</t>
  </si>
  <si>
    <t>他draw（画）花时，dr（动）aw（手）的动作很细腻，很快就完成了一幅佳作。</t>
  </si>
  <si>
    <t>动手描绘是draw</t>
  </si>
  <si>
    <t>平局；抽签</t>
  </si>
  <si>
    <t>The match ended in a draw.</t>
  </si>
  <si>
    <t>比赛以平局结束。</t>
  </si>
  <si>
    <t>比赛draw（平局）时，dr（都）aw（哇）的惊呼声响起，大家没想到会是这个结果。</t>
  </si>
  <si>
    <t>比赛平局是draw</t>
  </si>
  <si>
    <t>drawback</t>
  </si>
  <si>
    <t>draw（拉）+ back（回）→ 拉回来的阻碍→缺点；不利条件</t>
  </si>
  <si>
    <t>缺点；不利条件</t>
  </si>
  <si>
    <t>/drɔːbæk/</t>
  </si>
  <si>
    <t>A major drawback of the plan is its high cost.</t>
  </si>
  <si>
    <t>这个计划的主要缺点是成本太高。</t>
  </si>
  <si>
    <t>这个计划有个drawback（缺点），成本太高像被draw（拉）回的石头，阻碍了实施。</t>
  </si>
  <si>
    <t>拉回阻碍是drawback</t>
  </si>
  <si>
    <t>drawer</t>
  </si>
  <si>
    <t>draw（拉）+ er（表物品）→ 可拉开的物品→抽屉</t>
  </si>
  <si>
    <t>抽屉</t>
  </si>
  <si>
    <t>/drɔː(r)/</t>
  </si>
  <si>
    <t>Please put your pens in the top drawer.</t>
  </si>
  <si>
    <t>请把你的笔放进最上面的抽屉里。</t>
  </si>
  <si>
    <t>妈妈让我把笔放进drawer（抽屉），说这是能draw（拉）开的er（容器），找起来方便。</t>
  </si>
  <si>
    <t>能拉容器是drawer</t>
  </si>
  <si>
    <t>dream</t>
  </si>
  <si>
    <t>做梦；梦想</t>
  </si>
  <si>
    <t>/driːm/</t>
  </si>
  <si>
    <t>She dreams of becoming a singer one day.</t>
  </si>
  <si>
    <t>她梦想有一天成为一名歌手。</t>
  </si>
  <si>
    <t>她dream（梦想）当歌手，每天drea（追）m（梦）练习唱歌，从不放弃。</t>
  </si>
  <si>
    <t>追梦做梦是dream</t>
  </si>
  <si>
    <t>梦；梦想</t>
  </si>
  <si>
    <t>I had a sweet dream last night.</t>
  </si>
  <si>
    <t>昨晚我做了个甜美的梦。</t>
  </si>
  <si>
    <t>昨晚的dream（梦）很甜美，drea（追）m（梦）的场景让我醒来还微笑。</t>
  </si>
  <si>
    <t>甜美梦境叫dream</t>
  </si>
  <si>
    <t>穿衣服；打扮</t>
  </si>
  <si>
    <t>/dres/</t>
  </si>
  <si>
    <t>She dresses her daughter in a pink skirt.</t>
  </si>
  <si>
    <t>她给女儿穿上一条粉色的裙子。</t>
  </si>
  <si>
    <t>她dress（打扮）女儿时，dr（度）ess（衣）的风格很可爱，女儿开心极了。</t>
  </si>
  <si>
    <t>穿衣打扮用dress</t>
  </si>
  <si>
    <t>连衣裙；服装</t>
  </si>
  <si>
    <t>She wore a red dress to the party.</t>
  </si>
  <si>
    <t>她穿了一条红色连衣裙去参加派对。</t>
  </si>
  <si>
    <t>这条red dress（红色连衣裙）像dr（朵）ess（花衣），让她成为派对焦点。</t>
  </si>
  <si>
    <t>花朵花衣是dress</t>
  </si>
  <si>
    <t>drill</t>
  </si>
  <si>
    <t>钻（孔）；训练</t>
  </si>
  <si>
    <t>/drɪl/</t>
  </si>
  <si>
    <t>The soldiers drill every morning.</t>
  </si>
  <si>
    <t>士兵们每天早上训练。</t>
  </si>
  <si>
    <t>士兵们每天 drill（训练），还练习 drill（钻）地洞，动作很标准。</t>
  </si>
  <si>
    <t>drill钻洞又训练，动词用法记心间</t>
  </si>
  <si>
    <t>钻头；训练</t>
  </si>
  <si>
    <t>He used a drill to make a hole.</t>
  </si>
  <si>
    <t>他用钻头钻了一个孔。</t>
  </si>
  <si>
    <t>这个 drill（钻头）是用来 drill（钻）东西的，是日常训练必备工具。</t>
  </si>
  <si>
    <t>drill钻头和训练，名词形式要记全</t>
  </si>
  <si>
    <t>drink</t>
  </si>
  <si>
    <t>喝</t>
  </si>
  <si>
    <t>/drɪŋk/</t>
  </si>
  <si>
    <t>She drinks water after exercise.</t>
  </si>
  <si>
    <t>她运动后喝水。</t>
  </si>
  <si>
    <t>运动后 drink（喝）水，drink（饮料）也不错，但要适量哦。</t>
  </si>
  <si>
    <t>drink喝东西，简单易记别忘记</t>
  </si>
  <si>
    <t>饮料</t>
  </si>
  <si>
    <t>I want a cold drink.</t>
  </si>
  <si>
    <t>我想要一杯冷饮。</t>
  </si>
  <si>
    <t>夏天喝 cold drink（冷饮），drink（喝）起来真舒服，降温又解渴。</t>
  </si>
  <si>
    <t>drink饮料好解渴，名词用法要掌握</t>
  </si>
  <si>
    <t>drive</t>
  </si>
  <si>
    <t>驾驶；开车</t>
  </si>
  <si>
    <t>/draɪv/</t>
  </si>
  <si>
    <t>My mom drives to work every day.</t>
  </si>
  <si>
    <t>我妈妈每天开车去上班。</t>
  </si>
  <si>
    <t>妈妈 drive（开车）上班，drive（推动）着我们的生活更便利。</t>
  </si>
  <si>
    <t>drive开车又推动，动词用法记心中</t>
  </si>
  <si>
    <t>车程</t>
  </si>
  <si>
    <t>It's a two-hour drive from here to the city.</t>
  </si>
  <si>
    <t>从这里到城市是两小时车程。</t>
  </si>
  <si>
    <t>two-hour drive（车程）有点长，我们可以在路上听音乐打发时间。</t>
  </si>
  <si>
    <t>drive车程时间长，名词形式记详详</t>
  </si>
  <si>
    <t>driver</t>
  </si>
  <si>
    <t>drive（驾驶） + -er（人） → 开车的人 → 司机</t>
  </si>
  <si>
    <t>司机</t>
  </si>
  <si>
    <t>/ˈdraɪvə(r)/</t>
  </si>
  <si>
    <t>The driver stopped the car at the traffic light.</t>
  </si>
  <si>
    <t>司机在红绿灯处停了车。</t>
  </si>
  <si>
    <t>driver（司机）每天 drive（驾驶），er（人）就是专门开车的人，服务很周到。</t>
  </si>
  <si>
    <t>drive加er变司机，开车载人没问题</t>
  </si>
  <si>
    <t>drop</t>
  </si>
  <si>
    <t>掉落；放弃</t>
  </si>
  <si>
    <t>/drɒp/</t>
  </si>
  <si>
    <t>The apple dropped from the tree.</t>
  </si>
  <si>
    <t>苹果从树上掉了下来。</t>
  </si>
  <si>
    <t>苹果 drop（掉落）时，我赶紧捡起来，生怕 drop（放弃）了美味的机会。</t>
  </si>
  <si>
    <t>drop掉落和放弃，动词用法要牢记</t>
  </si>
  <si>
    <t>滴</t>
  </si>
  <si>
    <t>A drop of rain fell on my hand.</t>
  </si>
  <si>
    <t>一滴雨落在了我的手上。</t>
  </si>
  <si>
    <t>a drop（滴）雨，drop（掉落）在手上凉凉的，感觉很舒服。</t>
  </si>
  <si>
    <t>drop一滴雨，名词形式记清晰</t>
  </si>
  <si>
    <t>drug</t>
  </si>
  <si>
    <t>药物；毒品</t>
  </si>
  <si>
    <t>/drʌɡ/</t>
  </si>
  <si>
    <t>She takes drugs for her headache.</t>
  </si>
  <si>
    <t>她吃治疗头痛的药。</t>
  </si>
  <si>
    <t>妈妈说drug（药物）不能乱吃，尤其是像毒品那样的drug，会伤害身体。</t>
  </si>
  <si>
    <t>drug药毒，发音像抓个</t>
  </si>
  <si>
    <t>使服毒品；用药麻醉</t>
  </si>
  <si>
    <t>The criminals drugged the guard to get into the bank.</t>
  </si>
  <si>
    <t>罪犯给守卫下了药以便进入银行。</t>
  </si>
  <si>
    <t>罪犯想进入银行，就drug（用药麻醉）了守卫，让他失去意识。</t>
  </si>
  <si>
    <t>drug作动词，下药麻醉人</t>
  </si>
  <si>
    <t>drum</t>
  </si>
  <si>
    <t>鼓</t>
  </si>
  <si>
    <t>/drʌm/</t>
  </si>
  <si>
    <t>He plays the drum in the school band.</t>
  </si>
  <si>
    <t>他在学校乐队里打鼓。</t>
  </si>
  <si>
    <t>学校乐队里，他敲着drum（鼓），声音咚咚响，大家都跟着节奏摇摆。</t>
  </si>
  <si>
    <t>drum是鼓，咚咚响</t>
  </si>
  <si>
    <t>击鼓；敲鼓</t>
  </si>
  <si>
    <t>They drummed loudly to celebrate the victory.</t>
  </si>
  <si>
    <t>他们大声击鼓庆祝胜利。</t>
  </si>
  <si>
    <t>胜利时，大家drum（击鼓）欢呼，鼓声传遍整个广场。</t>
  </si>
  <si>
    <t>敲鼓就是drum</t>
  </si>
  <si>
    <t>drunk</t>
  </si>
  <si>
    <t>醉的</t>
  </si>
  <si>
    <t>/drʌŋk/</t>
  </si>
  <si>
    <t>He was drunk last night.</t>
  </si>
  <si>
    <t>他昨晚喝醉了。</t>
  </si>
  <si>
    <t>昨晚他喝太多，变成drunk（醉的）走路都摇摇晃晃。</t>
  </si>
  <si>
    <t>drink过去分词drunk，醉醺醺的记心中</t>
  </si>
  <si>
    <t>醉汉</t>
  </si>
  <si>
    <t>A drunk walked down the street singing loudly.</t>
  </si>
  <si>
    <t>一个醉汉沿街大声唱歌。</t>
  </si>
  <si>
    <t>街上有个drunk（醉汉）唱着跑调的歌，路人纷纷避开。</t>
  </si>
  <si>
    <t>醉汉就是drunk</t>
  </si>
  <si>
    <t>dry</t>
  </si>
  <si>
    <t>干的；干燥的</t>
  </si>
  <si>
    <t>/draɪ/</t>
  </si>
  <si>
    <t>The clothes are dry now.</t>
  </si>
  <si>
    <t>衣服现在干了。</t>
  </si>
  <si>
    <t>洗完的衣服晒在太阳下，很快就dry（干的）了。</t>
  </si>
  <si>
    <t>dry干的，湿的反义词</t>
  </si>
  <si>
    <t>使干燥</t>
  </si>
  <si>
    <t>She dried her hair with a towel.</t>
  </si>
  <si>
    <t>她用毛巾擦干头发。</t>
  </si>
  <si>
    <t>洗完头，她用毛巾dry（擦干）头发，避免感冒。</t>
  </si>
  <si>
    <t>擦干就是dry</t>
  </si>
  <si>
    <t>duck</t>
  </si>
  <si>
    <t>鸭子</t>
  </si>
  <si>
    <t>/dʌk/</t>
  </si>
  <si>
    <t>There are many ducks in the pond.</t>
  </si>
  <si>
    <t>池塘里有很多鸭子。</t>
  </si>
  <si>
    <t>池塘里的duck（鸭子）嘎嘎叫，在水面上游来游去。</t>
  </si>
  <si>
    <t>duck是鸭子，嘎嘎叫</t>
  </si>
  <si>
    <t>低头；躲避</t>
  </si>
  <si>
    <t>She ducked to avoid the flying ball.</t>
  </si>
  <si>
    <t>她低头躲避飞来的球。</t>
  </si>
  <si>
    <t>球飞过来时，她赶紧duck（低头躲避），没被砸到。</t>
  </si>
  <si>
    <t>低头躲避是duck</t>
  </si>
  <si>
    <t>due</t>
  </si>
  <si>
    <t>到期的；应有的；由于</t>
  </si>
  <si>
    <t>/djuː/</t>
  </si>
  <si>
    <t>My homework is due tomorrow.</t>
  </si>
  <si>
    <t>我的作业明天到期。</t>
  </si>
  <si>
    <t>作业due（到期）了，我得抓紧完成，不然要被老师批评。</t>
  </si>
  <si>
    <t>到期应得due要记</t>
  </si>
  <si>
    <t>dull</t>
  </si>
  <si>
    <t>迟钝的；无聊的；暗淡的</t>
  </si>
  <si>
    <t>/dʌl/</t>
  </si>
  <si>
    <t>The movie was so dull that I fell asleep.</t>
  </si>
  <si>
    <t>这部电影太无聊了，我睡着了。</t>
  </si>
  <si>
    <t>看电影时觉得dull（无聊），剧情缓慢，让人犯困。</t>
  </si>
  <si>
    <t>迟钝无聊dull简单记</t>
  </si>
  <si>
    <t>dumpling</t>
  </si>
  <si>
    <t>饺子；汤团</t>
  </si>
  <si>
    <t>/ˈdʌmplɪŋ/</t>
  </si>
  <si>
    <t>We eat dumplings during the Spring Festival.</t>
  </si>
  <si>
    <t>我们春节期间吃饺子。</t>
  </si>
  <si>
    <t>春节时妈妈包dumpling（饺子），一家人围坐一起吃，很幸福。</t>
  </si>
  <si>
    <t>饺子汤团dumpling</t>
  </si>
  <si>
    <t>during</t>
  </si>
  <si>
    <t>dur</t>
  </si>
  <si>
    <t>dur（持续）+ing（表时间）→在持续的时间段内→在...期间</t>
  </si>
  <si>
    <t>在...期间</t>
  </si>
  <si>
    <t>/ˈdjʊərɪŋ/</t>
  </si>
  <si>
    <t>I read books during my summer holiday.</t>
  </si>
  <si>
    <t>我暑假期间看书。</t>
  </si>
  <si>
    <t>during（在...期间）假期，我dur（持续）ing（进行）阅读，每天都很充实。</t>
  </si>
  <si>
    <t>持续期间during</t>
  </si>
  <si>
    <t>dusk</t>
  </si>
  <si>
    <t>黄昏；傍晚</t>
  </si>
  <si>
    <t>/dʌsk/</t>
  </si>
  <si>
    <t>The birds fly back home at dusk.</t>
  </si>
  <si>
    <t>鸟儿在黄昏时飞回巢穴。</t>
  </si>
  <si>
    <t>dusk（黄昏）时分，夕阳西下，天空染上了温暖的颜色。</t>
  </si>
  <si>
    <t>黄昏时刻是dusk</t>
  </si>
  <si>
    <t>dust</t>
  </si>
  <si>
    <t>灰尘；尘土</t>
  </si>
  <si>
    <t>/dʌst/</t>
  </si>
  <si>
    <t>There is a lot of dust on the desk.</t>
  </si>
  <si>
    <t>桌子上有很多灰尘。</t>
  </si>
  <si>
    <t>桌子上积了很多dust（灰尘），我得赶紧找抹布把它擦掉。</t>
  </si>
  <si>
    <t>灰尘dust随处见，桌面地上常出现</t>
  </si>
  <si>
    <t>擦去灰尘；掸去灰尘</t>
  </si>
  <si>
    <t>She dusted the bookshelf carefully.</t>
  </si>
  <si>
    <t>她仔细地擦了书架上的灰尘。</t>
  </si>
  <si>
    <t>她dust（擦灰尘）书架时，动作轻柔，怕扬起更多dust（灰尘）。</t>
  </si>
  <si>
    <t>擦去灰尘dust动，轻柔操作不扬尘</t>
  </si>
  <si>
    <t>dustbin</t>
  </si>
  <si>
    <t>dust, bin</t>
  </si>
  <si>
    <t>dust（灰尘）+ bin（容器）→ 装灰尘和垃圾的容器 → 垃圾桶</t>
  </si>
  <si>
    <t>垃圾桶</t>
  </si>
  <si>
    <t>/ˈdʌstbɪn/</t>
  </si>
  <si>
    <t>Please put the banana peel into the dustbin.</t>
  </si>
  <si>
    <t>请把香蕉皮放进垃圾桶里。</t>
  </si>
  <si>
    <t>吃完香蕉，我把皮扔进dustbin（垃圾桶），里面已经堆了不少dust（灰尘）和垃圾。</t>
  </si>
  <si>
    <t>dust加bin是dustbin，装灰装垃圾真方便</t>
  </si>
  <si>
    <t>dusty</t>
  </si>
  <si>
    <t>dust（灰尘）+ y（形容词后缀）→ 布满灰尘的 → dusty</t>
  </si>
  <si>
    <t>布满灰尘的</t>
  </si>
  <si>
    <t>/ˈdʌsti/</t>
  </si>
  <si>
    <t>The old room is very dusty.</t>
  </si>
  <si>
    <t>那个旧房间布满了灰尘。</t>
  </si>
  <si>
    <t>旧房间dusty（布满灰尘），我用布擦去表面的dust（灰尘），瞬间干净不少。</t>
  </si>
  <si>
    <t>dust加y变dusty，满是灰尘好记起</t>
  </si>
  <si>
    <t>duty</t>
  </si>
  <si>
    <t>责任；义务；职责</t>
  </si>
  <si>
    <t>/ˈdjuːti/</t>
  </si>
  <si>
    <t>It's our duty to help others.</t>
  </si>
  <si>
    <t>帮助别人是我们的责任。</t>
  </si>
  <si>
    <t>帮助他人是duty（责任），每个人都应该尽到自己的duty，让世界更温暖。</t>
  </si>
  <si>
    <t>责任义务是duty，人人都要记心里</t>
  </si>
  <si>
    <t>DVD</t>
  </si>
  <si>
    <t>数字视频光盘（数码影碟）</t>
  </si>
  <si>
    <t>/ˌdiː viː ˈdiː/</t>
  </si>
  <si>
    <t>We watched a DVD together last night.</t>
  </si>
  <si>
    <t>昨晚我们一起看了一张DVD。</t>
  </si>
  <si>
    <t>昨晚我们围坐在一起看DVD（数码影碟），画面清晰，剧情超吸引人。</t>
  </si>
  <si>
    <t>DVD是影碟，数字视频它来携</t>
  </si>
  <si>
    <t>dynamic</t>
  </si>
  <si>
    <t>dynam</t>
  </si>
  <si>
    <t>dynam(力量) + ic(形容词后缀) → 具有力量的 → 动态的；精力充沛的</t>
  </si>
  <si>
    <t>动态的；精力充沛的</t>
  </si>
  <si>
    <t>/daɪˈnæmɪk/</t>
  </si>
  <si>
    <t>He has a dynamic personality that makes him popular.</t>
  </si>
  <si>
    <t>他有活泼好动的性格，这让他很受欢迎。</t>
  </si>
  <si>
    <t>小明的dynamic（动态的）性格超受欢迎，dynam（力量）让他充满活力，ic（形容词）描述他总是动个不停。</t>
  </si>
  <si>
    <t>力量加ic是dynamic，活力充沛真带劲</t>
  </si>
  <si>
    <t>dynasty</t>
  </si>
  <si>
    <t>dynast</t>
  </si>
  <si>
    <t>dynast(统治者) + y(名词后缀) → 统治者的家族 → 王朝；朝代</t>
  </si>
  <si>
    <t>王朝；朝代</t>
  </si>
  <si>
    <t>/ˈdaɪnəsti/</t>
  </si>
  <si>
    <t>The Tang Dynasty was a golden age in Chinese history.</t>
  </si>
  <si>
    <t>唐朝是中国历史上的黄金时代。</t>
  </si>
  <si>
    <t>学习唐朝dynasty（王朝）时，dynast（统治者）的故事让我记住，y（名词后缀）代表家族传承。</t>
  </si>
  <si>
    <t>统治者家族dynasty，朝代王朝记心里</t>
  </si>
  <si>
    <t>each</t>
  </si>
  <si>
    <t>pron./adj.</t>
  </si>
  <si>
    <t>每个；各自的</t>
  </si>
  <si>
    <t>/iːtʃ/</t>
  </si>
  <si>
    <t>Each student must finish their homework on time.</t>
  </si>
  <si>
    <t>每个学生都必须按时完成作业。</t>
  </si>
  <si>
    <t>教室里each（每个）学生都在写作业，老师提醒大家各自完成自己的任务。</t>
  </si>
  <si>
    <t>单个每个是each</t>
  </si>
  <si>
    <t>eager</t>
  </si>
  <si>
    <t>渴望的；热切的</t>
  </si>
  <si>
    <t>/ˈiːɡə(r)/</t>
  </si>
  <si>
    <t>She is eager to visit the Great Wall.</t>
  </si>
  <si>
    <t>她渴望参观长城。</t>
  </si>
  <si>
    <t>她eager（渴望）去长城，每天都查攻略，眼神里满是热切。</t>
  </si>
  <si>
    <t>渴望热切eager，简单好记不用拆</t>
  </si>
  <si>
    <t>eagle</t>
  </si>
  <si>
    <t>鹰</t>
  </si>
  <si>
    <t>/ˈiːɡl/</t>
  </si>
  <si>
    <t>The eagle soared high above the mountains.</t>
  </si>
  <si>
    <t>鹰在高山上空翱翔。</t>
  </si>
  <si>
    <t>高山上eagle（鹰）展翅翱翔，黑色的身影掠过云端，超威风。</t>
  </si>
  <si>
    <t>空中猛禽是eagle</t>
  </si>
  <si>
    <t>ear</t>
  </si>
  <si>
    <t>耳朵；听力</t>
  </si>
  <si>
    <t>/ɪə(r)/</t>
  </si>
  <si>
    <t>She has a pair of big ears.</t>
  </si>
  <si>
    <t>她有一对大耳朵。</t>
  </si>
  <si>
    <t>我的ear（耳朵）能清晰听到远处的鸟鸣，听力真好。</t>
  </si>
  <si>
    <t>身体部位ear，耳朵听力佳</t>
  </si>
  <si>
    <t>early</t>
  </si>
  <si>
    <t>早的；早期的</t>
  </si>
  <si>
    <t>/ˈɜːli/</t>
  </si>
  <si>
    <t>It's an early morning with bright sunshine.</t>
  </si>
  <si>
    <t>这是一个阳光明媚的清晨。</t>
  </si>
  <si>
    <t>今天early（早的）起床，看到窗外的阳光洒在草地上。</t>
  </si>
  <si>
    <t>early作形容词，早的含义记心间</t>
  </si>
  <si>
    <t>早；提早</t>
  </si>
  <si>
    <t>She always gets up early to exercise.</t>
  </si>
  <si>
    <t>她总是早起锻炼身体。</t>
  </si>
  <si>
    <t>她每天early（早）起床，去公园跑步健身。</t>
  </si>
  <si>
    <t>early作副词，早地行动快</t>
  </si>
  <si>
    <t>earn</t>
  </si>
  <si>
    <t>赚得；挣得；获得</t>
  </si>
  <si>
    <t>/ɜːn/</t>
  </si>
  <si>
    <t>He earns 5000 yuan every month.</t>
  </si>
  <si>
    <t>他每个月赚5000元。</t>
  </si>
  <si>
    <t>他努力工作earn（赚）钱，给家人更好的生活。</t>
  </si>
  <si>
    <t>工作获得钱，就是earn</t>
  </si>
  <si>
    <t>earth</t>
  </si>
  <si>
    <t>地球；土地；泥土</t>
  </si>
  <si>
    <t>/ɜːθ/</t>
  </si>
  <si>
    <t>We should protect the earth from pollution.</t>
  </si>
  <si>
    <t>我们应该保护地球免受污染。</t>
  </si>
  <si>
    <t>我们住在earth（地球）上，要爱护这片土地和泥土。</t>
  </si>
  <si>
    <t>地球土地泥土，统称earth</t>
  </si>
  <si>
    <t>earthquake</t>
  </si>
  <si>
    <t>earth（地球）+quake（震动）→地球发生震动→地震</t>
  </si>
  <si>
    <t>地震</t>
  </si>
  <si>
    <t>/ˈɜːθkweɪk/</t>
  </si>
  <si>
    <t>A strong earthquake hit the city last night.</t>
  </si>
  <si>
    <t>昨晚一场强烈的地震袭击了这座城市。</t>
  </si>
  <si>
    <t>当地震（earthquake）发生时，earth（地球）quake（震动）得厉害，大家要迅速撤离。</t>
  </si>
  <si>
    <t>地球震动earthquake，地震灾害要防范</t>
  </si>
  <si>
    <t>east</t>
  </si>
  <si>
    <t>东方；东边</t>
  </si>
  <si>
    <t>/iːst/</t>
  </si>
  <si>
    <t>The sun rises in the east.</t>
  </si>
  <si>
    <t>太阳从东方升起。</t>
  </si>
  <si>
    <t>早上，太阳从east（东方）升起，照亮了整个天空。</t>
  </si>
  <si>
    <t>太阳升起在east</t>
  </si>
  <si>
    <t>东方的；东部的</t>
  </si>
  <si>
    <t>Japan is an east Asian country.</t>
  </si>
  <si>
    <t>日本是一个东亚国家。</t>
  </si>
  <si>
    <t>日本是east（东方的）亚洲国家，我们可以通过地图看到它的位置。</t>
  </si>
  <si>
    <t>东边的是east</t>
  </si>
  <si>
    <t>向东；朝东</t>
  </si>
  <si>
    <t>The river flows east.</t>
  </si>
  <si>
    <t>这条河向东流。</t>
  </si>
  <si>
    <t>河流east（向东）流，一路奔向大海。</t>
  </si>
  <si>
    <t>朝东去用east</t>
  </si>
  <si>
    <t>Easter</t>
  </si>
  <si>
    <t>复活节</t>
  </si>
  <si>
    <t>/ˈiːstər/</t>
  </si>
  <si>
    <t>We celebrate Easter in spring.</t>
  </si>
  <si>
    <t>我们在春天庆祝复活节。</t>
  </si>
  <si>
    <t>Easter（复活节）那天，孩子们会找彩蛋，开心极了。</t>
  </si>
  <si>
    <t>春天彩蛋Easter节</t>
  </si>
  <si>
    <t>eastern</t>
  </si>
  <si>
    <t>east（东方） + -ern（形容词后缀） → 表示东方的；东部的</t>
  </si>
  <si>
    <t>/ˈiːstərn/</t>
  </si>
  <si>
    <t>China is in the eastern part of Asia.</t>
  </si>
  <si>
    <t>中国位于亚洲的东部。</t>
  </si>
  <si>
    <t>中国在eastern（东部的）亚洲，这里east（东方）加ern变成形容词。</t>
  </si>
  <si>
    <t>east加ern是eastern</t>
  </si>
  <si>
    <t>easy</t>
  </si>
  <si>
    <t>容易的；简单的</t>
  </si>
  <si>
    <t>/ˈiːzi/</t>
  </si>
  <si>
    <t>This math problem is easy.</t>
  </si>
  <si>
    <t>这道数学题很容易。</t>
  </si>
  <si>
    <t>这道题easy（容易），我很快就做完了。</t>
  </si>
  <si>
    <t>简单容易是easy</t>
  </si>
  <si>
    <t>eat</t>
  </si>
  <si>
    <t>吃；吃饭；食用</t>
  </si>
  <si>
    <t>/iːt/</t>
  </si>
  <si>
    <t>I eat breakfast at 7 every morning.</t>
  </si>
  <si>
    <t>我每天早上七点吃早餐。</t>
  </si>
  <si>
    <t>我eat（吃）早餐时，喜欢搭配牛奶和面包。</t>
  </si>
  <si>
    <t>吃饭进食就是eat</t>
  </si>
  <si>
    <t>ecology</t>
  </si>
  <si>
    <t>eco-</t>
  </si>
  <si>
    <t>logy</t>
  </si>
  <si>
    <t>eco(生态)+logy(学科)→研究生态的学科→生态学</t>
  </si>
  <si>
    <t>生态学</t>
  </si>
  <si>
    <t>/iˈkɒlədʒi/</t>
  </si>
  <si>
    <t>Many students are interested in ecology now.</t>
  </si>
  <si>
    <t>现在很多学生对生态学感兴趣。</t>
  </si>
  <si>
    <t>学生们对ecology（生态学）感兴趣，eco（生态）logy（学科）让他们了解自然的奥秘。</t>
  </si>
  <si>
    <t>生态学科ecology</t>
  </si>
  <si>
    <t>edge</t>
  </si>
  <si>
    <t>边缘；刀刃</t>
  </si>
  <si>
    <t>/edʒ/</t>
  </si>
  <si>
    <t>The knife has a sharp edge.</t>
  </si>
  <si>
    <t>这把刀有锋利的刀刃。</t>
  </si>
  <si>
    <t>这把刀的edge（刀刃）很锋利，不小心就会划破手指。</t>
  </si>
  <si>
    <t>锋利刀刃是edge</t>
  </si>
  <si>
    <t>edition</t>
  </si>
  <si>
    <t>edit</t>
  </si>
  <si>
    <t>edit(编辑)+ion(名词后缀)→编辑出的版本→版本</t>
  </si>
  <si>
    <t>版本</t>
  </si>
  <si>
    <t>/ɪˈdɪʃn/</t>
  </si>
  <si>
    <t>This edition of the book has new pictures.</t>
  </si>
  <si>
    <t>这本书的这个版本有新图片。</t>
  </si>
  <si>
    <t>这本书的edition（版本）是edit后加ion形成的，内容更新颖。</t>
  </si>
  <si>
    <t>编辑版本edition</t>
  </si>
  <si>
    <t>editor</t>
  </si>
  <si>
    <t>edit(编辑)+or(表人后缀)→做编辑的人→编辑</t>
  </si>
  <si>
    <t>编辑</t>
  </si>
  <si>
    <t>/ˈedɪtə(r)/</t>
  </si>
  <si>
    <t>The editor checked my article carefully.</t>
  </si>
  <si>
    <t>编辑仔细检查了我的文章。</t>
  </si>
  <si>
    <t>editor（编辑）每天edit文章，or表示他是做这件事的人。</t>
  </si>
  <si>
    <t>编辑文章editor</t>
  </si>
  <si>
    <t>educate</t>
  </si>
  <si>
    <t>e-</t>
  </si>
  <si>
    <t>duc</t>
  </si>
  <si>
    <t>e(出)+duc(引导)+ate(动词后缀)→引导出潜能→教育</t>
  </si>
  <si>
    <t>教育；培养</t>
  </si>
  <si>
    <t>/ˈedʒukeɪt/</t>
  </si>
  <si>
    <t>Parents educate children to be honest.</t>
  </si>
  <si>
    <t>父母教育孩子要诚实。</t>
  </si>
  <si>
    <t>父母educate（教育）孩子，e出duc引导他们的诚实品质，ate是动词后缀。</t>
  </si>
  <si>
    <t>引导出潜能educate</t>
  </si>
  <si>
    <t>educator</t>
  </si>
  <si>
    <t>e(出) + duc(引导) + ate(使) + or(人) → 使(人)引导出知识的人 → 教育者</t>
  </si>
  <si>
    <t>教育者；教师</t>
  </si>
  <si>
    <t>/ˈedʒukeɪtər/</t>
  </si>
  <si>
    <t>The educator inspired many students to love learning.</t>
  </si>
  <si>
    <t>这位教育者激励了许多学生爱上学习。</t>
  </si>
  <si>
    <t>那位educator（教育者）总是e（出）duc（引导）学生探索知识，深受大家爱戴。</t>
  </si>
  <si>
    <t>引导出知识的人是educator</t>
  </si>
  <si>
    <t>education</t>
  </si>
  <si>
    <t>e(出) + duc(引导) + ation(名词后缀) → 引导出知识的过程 → 教育</t>
  </si>
  <si>
    <t>教育</t>
  </si>
  <si>
    <t>/ˌedʒuˈkeɪʃn/</t>
  </si>
  <si>
    <t>Education helps us become better people.</t>
  </si>
  <si>
    <t>教育帮助我们成为更好的人。</t>
  </si>
  <si>
    <t>我们都知道education（教育）的重要性，它e（出）duc（引导）我们不断成长。</t>
  </si>
  <si>
    <t>引导出知识的过程是education</t>
  </si>
  <si>
    <t>effect</t>
  </si>
  <si>
    <t>ef(出) + fect(做) → 做出来的结果 → 效果；影响</t>
  </si>
  <si>
    <t>效果；影响</t>
  </si>
  <si>
    <t>/ɪˈfekt/</t>
  </si>
  <si>
    <t>The new law had a positive effect on the environment.</t>
  </si>
  <si>
    <t>新法律对环境产生了积极影响。</t>
  </si>
  <si>
    <t>新法律的effect（效果）很好，ef（出）fect（做出）了很多有益的改变。</t>
  </si>
  <si>
    <t>做出结果是effect</t>
  </si>
  <si>
    <t>ef-</t>
  </si>
  <si>
    <t>effort</t>
  </si>
  <si>
    <t>ef(出) + fort(力量) → 使出力量 → 努力；尽力</t>
  </si>
  <si>
    <t>努力；尽力</t>
  </si>
  <si>
    <t>/ˈefərt/</t>
  </si>
  <si>
    <t>He put in a lot of effort to finish the project.</t>
  </si>
  <si>
    <t>他付出了很多努力来完成这个项目。</t>
  </si>
  <si>
    <t>他effort（努力）完成项目时，ef（出）fort（力量）攻克所有难关，最终成功。</t>
  </si>
  <si>
    <t>使出力量是effort</t>
  </si>
  <si>
    <t>egg</t>
  </si>
  <si>
    <t>鸡蛋</t>
  </si>
  <si>
    <t>/eg/</t>
  </si>
  <si>
    <t>My mom makes me an egg sandwich for lunch.</t>
  </si>
  <si>
    <t>妈妈给我做了一个鸡蛋三明治当午餐。</t>
  </si>
  <si>
    <t>午餐我吃了妈妈做的egg（鸡蛋）三明治，味道很美味。</t>
  </si>
  <si>
    <t>圆圆的蛋是egg</t>
  </si>
  <si>
    <t>eggplant</t>
  </si>
  <si>
    <t>egg(鸡蛋)+plant(植物)→形状像鸡蛋的植物果实→茄子</t>
  </si>
  <si>
    <t>茄子</t>
  </si>
  <si>
    <t>/ˈeɡplænt/</t>
  </si>
  <si>
    <t>I enjoy eating stir-fried eggplant with garlic.</t>
  </si>
  <si>
    <t>我喜欢吃蒜香炒茄子。</t>
  </si>
  <si>
    <t>妈妈做的stir-fried eggplant（蒜香炒茄子），是形状像egg（鸡蛋）的plant（植物）果实，味道特别香。</t>
  </si>
  <si>
    <t>鸡蛋植物eggplant，就是茄子记心间</t>
  </si>
  <si>
    <t>either</t>
  </si>
  <si>
    <t>（两者中的）任何一个</t>
  </si>
  <si>
    <t>/ˈaɪðə(r)/</t>
  </si>
  <si>
    <t>You can choose either of the two pens.</t>
  </si>
  <si>
    <t>你可以选这两支钢笔中的任何一支。</t>
  </si>
  <si>
    <t>面对两支钢笔，either（任何一个）都好用，不用纠结选哪支。</t>
  </si>
  <si>
    <t>两者选一either，简单好记不费力</t>
  </si>
  <si>
    <t>elder</t>
  </si>
  <si>
    <t>年长的</t>
  </si>
  <si>
    <t>/ˈeldə(r)/</t>
  </si>
  <si>
    <t>My elder brother is two years older than me.</t>
  </si>
  <si>
    <t>我哥哥比我大两岁。</t>
  </si>
  <si>
    <t>家里elder（年长的）哥哥，总是帮我解决难题，像个小老师。</t>
  </si>
  <si>
    <t>年长哥哥elder，长辈也用它</t>
  </si>
  <si>
    <t>elect</t>
  </si>
  <si>
    <t>e(出)+lect(选择)→选出合适的人或物→选举；推选</t>
  </si>
  <si>
    <t>选举；推选</t>
  </si>
  <si>
    <t>/ɪˈlekt/</t>
  </si>
  <si>
    <t>We elected Li Ming as our class monitor.</t>
  </si>
  <si>
    <t>我们推选李明当班长。</t>
  </si>
  <si>
    <t>班级里elect（选举）班长时，e（出）lect（选择）出最负责任的李明，大家都赞同。</t>
  </si>
  <si>
    <t>e出lect选，选举就是elect</t>
  </si>
  <si>
    <t>electric</t>
  </si>
  <si>
    <t>electr</t>
  </si>
  <si>
    <t>electr(电)+ic(形容词后缀)→与电相关的→电的；电动的</t>
  </si>
  <si>
    <t>电的；电动的</t>
  </si>
  <si>
    <t>/ɪˈlektrɪk/</t>
  </si>
  <si>
    <t>This is an electric car.</t>
  </si>
  <si>
    <t>这是一辆电动汽车。</t>
  </si>
  <si>
    <t>街上的electric（电动）汽车，electr（电）ic（的）动力让它跑得又快又环保。</t>
  </si>
  <si>
    <t>electr加ic，电动electric</t>
  </si>
  <si>
    <t>electrical</t>
  </si>
  <si>
    <t>electr(电的)+ical(形容词后缀)→与电相关的→电的；电气的</t>
  </si>
  <si>
    <t>电的；与电有关的</t>
  </si>
  <si>
    <t>/ɪˈlektrɪkl/</t>
  </si>
  <si>
    <t>My father is an electrical engineer.</t>
  </si>
  <si>
    <t>我爸爸是一名电气工程师。</t>
  </si>
  <si>
    <t>爸爸是electrical工程师，每天和electr（电）相关的ical事物打交道，解决各种电气问题。</t>
  </si>
  <si>
    <t>电加ical变电气，electrical要牢记</t>
  </si>
  <si>
    <t>electricity</t>
  </si>
  <si>
    <t>electr(电)+icity(名词后缀)→电的名词形式→电；电力</t>
  </si>
  <si>
    <t>电；电力</t>
  </si>
  <si>
    <t>/ɪˌlekˈtrɪsəti/</t>
  </si>
  <si>
    <t>We use electricity to light our homes.</t>
  </si>
  <si>
    <t>我们用电来照亮我们的家。</t>
  </si>
  <si>
    <t>家里没electricity（电）就会变黑，electr加icity变成名词，每天都依赖它。</t>
  </si>
  <si>
    <t>电变名词icity，electricity记心里</t>
  </si>
  <si>
    <t>electronic</t>
  </si>
  <si>
    <t>electron</t>
  </si>
  <si>
    <t>electron(电子)+ic(形容词后缀)→与电子相关的→电子的</t>
  </si>
  <si>
    <t>电子的；电子设备的</t>
  </si>
  <si>
    <t>/ɪˌlekˈtrɒnɪk/</t>
  </si>
  <si>
    <t>She bought an electronic dictionary yesterday.</t>
  </si>
  <si>
    <t>她昨天买了一个电子词典。</t>
  </si>
  <si>
    <t>她的electronic词典里，electron（电子）技术让查单词变得超方便。</t>
  </si>
  <si>
    <t>电子加ic是electronic，设备相关记分明</t>
  </si>
  <si>
    <t>elegant</t>
  </si>
  <si>
    <t>优雅的；优美的</t>
  </si>
  <si>
    <t>/ˈelɪɡənt/</t>
  </si>
  <si>
    <t>She wears an elegant dress to the party.</t>
  </si>
  <si>
    <t>她穿了一条优雅的裙子去派对。</t>
  </si>
  <si>
    <t>派对上她穿着elegant裙子，举止优雅，大家都夸她像个小公主。</t>
  </si>
  <si>
    <t>优雅美丽elegant，拼写简单记心间</t>
  </si>
  <si>
    <t>elephant</t>
  </si>
  <si>
    <t>大象</t>
  </si>
  <si>
    <t>/ˈelɪfənt/</t>
  </si>
  <si>
    <t>The elephant has a long trunk.</t>
  </si>
  <si>
    <t>大象有一个长鼻子。</t>
  </si>
  <si>
    <t>动物园里的elephant（大象），用长鼻子卷着草吃，样子可爱极了。</t>
  </si>
  <si>
    <t>大象鼻子长，名字elephant</t>
  </si>
  <si>
    <t>else</t>
  </si>
  <si>
    <t>其他的；另外的</t>
  </si>
  <si>
    <t>/els/</t>
  </si>
  <si>
    <t>Is there anything else you want?</t>
  </si>
  <si>
    <t>你还有别的想要的吗？</t>
  </si>
  <si>
    <t>我问朋友还有else（其他）东西要带吗，他摇头说没有。</t>
  </si>
  <si>
    <t>其他东西用else</t>
  </si>
  <si>
    <t>邮件；信件</t>
  </si>
  <si>
    <t>/meɪl/</t>
  </si>
  <si>
    <t>My mail arrived this morning.</t>
  </si>
  <si>
    <t>我的邮件今天早上到了。</t>
  </si>
  <si>
    <t>我每天都会查mail（邮件），看看有没有朋友寄来的信。</t>
  </si>
  <si>
    <t>信件邮件就是mail</t>
  </si>
  <si>
    <t>embarrass</t>
  </si>
  <si>
    <t>em-</t>
  </si>
  <si>
    <t>barrass</t>
  </si>
  <si>
    <t>em(使) + barrass(阻碍) → 使行动或思想受阻 → 使尴尬；使窘迫</t>
  </si>
  <si>
    <t>使尴尬；使窘迫</t>
  </si>
  <si>
    <t>/ɪmˈbærəs/</t>
  </si>
  <si>
    <t>His mistake embarrassed him in front of the class.</t>
  </si>
  <si>
    <t>他的错误让他在全班面前感到尴尬。</t>
  </si>
  <si>
    <t>他在全班面前犯错，em（使）barrass（阻碍）了他的自信，真embarrass（尴尬）。</t>
  </si>
  <si>
    <t>使受阻挠就尴尬，embarrass要记牢</t>
  </si>
  <si>
    <t>embassy</t>
  </si>
  <si>
    <t>大使馆</t>
  </si>
  <si>
    <t>/ˈembəsi/</t>
  </si>
  <si>
    <t>She works at the US embassy in Beijing.</t>
  </si>
  <si>
    <t>她在北京的美国大使馆工作。</t>
  </si>
  <si>
    <t>她在embassy（大使馆）工作，每天处理很多国际事务。</t>
  </si>
  <si>
    <t>大使馆就是embassy</t>
  </si>
  <si>
    <t>emergency</t>
  </si>
  <si>
    <t>merg</t>
  </si>
  <si>
    <t>e(出) + merg(出现) + ency(名词后缀) → 突然出现的情况 → 紧急情况</t>
  </si>
  <si>
    <t>紧急情况；突发事件</t>
  </si>
  <si>
    <t>/ɪˈmɜːrdʒənsi/</t>
  </si>
  <si>
    <t>Call 120 in case of emergency.</t>
  </si>
  <si>
    <t>遇到紧急情况请拨打120。</t>
  </si>
  <si>
    <t>遇到emergency（紧急情况）时，e（出）merg（出现）的状况需要立刻处理。</t>
  </si>
  <si>
    <t>出现状况是emergency</t>
  </si>
  <si>
    <t>emperor</t>
  </si>
  <si>
    <t>皇帝；君主</t>
  </si>
  <si>
    <t>/ˈempərə(r)/</t>
  </si>
  <si>
    <t>The emperor ruled the kingdom wisely.</t>
  </si>
  <si>
    <t>这位皇帝明智地统治着王国。</t>
  </si>
  <si>
    <t>古代的emperor（皇帝）坐在龙椅上，处理国家大事，百姓都爱戴他。</t>
  </si>
  <si>
    <t>帝王emperor，皇权握手中</t>
  </si>
  <si>
    <t>employ</t>
  </si>
  <si>
    <t>ploy</t>
  </si>
  <si>
    <t>em(使)+ploy(使用)→使某人被使用→雇佣；使用</t>
  </si>
  <si>
    <t>雇佣；使用</t>
  </si>
  <si>
    <t>/ɪmˈplɔɪ/</t>
  </si>
  <si>
    <t>The company employs 100 people now.</t>
  </si>
  <si>
    <t>这家公司现在雇佣了100人。</t>
  </si>
  <si>
    <t>公司employ（雇佣）员工时，em（使）ploy（使用）他们的技能，创造更多价值。</t>
  </si>
  <si>
    <t>使被使用是employ</t>
  </si>
  <si>
    <t>empty</t>
  </si>
  <si>
    <t>空的；空洞的</t>
  </si>
  <si>
    <t>/ˈempti/</t>
  </si>
  <si>
    <t>The glass is empty after I drank all the water.</t>
  </si>
  <si>
    <t>我喝完所有水后杯子是空的。</t>
  </si>
  <si>
    <t>看到empty（空的）杯子，我才想起忘记给妈妈倒茶了，赶紧去接水。</t>
  </si>
  <si>
    <t>空杯empty，无物在其中</t>
  </si>
  <si>
    <t>encourage</t>
  </si>
  <si>
    <t>en-</t>
  </si>
  <si>
    <t>en(使)+courage(勇气)→使某人有勇气→鼓励；激励</t>
  </si>
  <si>
    <t>鼓励；激励</t>
  </si>
  <si>
    <t>/ɪnˈkʌrɪdʒ/</t>
  </si>
  <si>
    <t>My friend encouraged me to try again.</t>
  </si>
  <si>
    <t>我的朋友鼓励我再试一次。</t>
  </si>
  <si>
    <t>朋友encourage（鼓励）我时，en（使）我有courage（勇气）面对失败，重新出发。</t>
  </si>
  <si>
    <t>使有勇气encourage</t>
  </si>
  <si>
    <t>encouragement</t>
  </si>
  <si>
    <t>en(使)+courage(勇气)+ment(名词后缀)→使有勇气的行为→鼓励；鼓舞</t>
  </si>
  <si>
    <t>鼓励；鼓舞</t>
  </si>
  <si>
    <t>/ɪnˈkʌrɪdʒmənt/</t>
  </si>
  <si>
    <t>His words gave me great encouragement.</t>
  </si>
  <si>
    <t>他的话给了我很大的鼓励。</t>
  </si>
  <si>
    <t>他的encouragement（鼓励）像阳光，en（使）我有courage（勇气），ment（名词）的力量温暖我心。</t>
  </si>
  <si>
    <t>鼓励加ment变名词</t>
  </si>
  <si>
    <t>end</t>
  </si>
  <si>
    <t>结尾；末端；尽头</t>
  </si>
  <si>
    <t>/end/</t>
  </si>
  <si>
    <t>The story has a happy end.</t>
  </si>
  <si>
    <t>这个故事有一个快乐的结尾。</t>
  </si>
  <si>
    <t>故事的end（结尾）很圆满，大家都为这个结局感到开心。</t>
  </si>
  <si>
    <t>故事结尾是end</t>
  </si>
  <si>
    <t>结束；终止</t>
  </si>
  <si>
    <t>The party ended at 10 o'clock.</t>
  </si>
  <si>
    <t>派对在十点钟结束了。</t>
  </si>
  <si>
    <t>派对end（结束）时，大家都依依不舍，希望时间能再长一点。</t>
  </si>
  <si>
    <t>派对结束用end</t>
  </si>
  <si>
    <t>ending</t>
  </si>
  <si>
    <t>end（结尾）+ -ing（名词后缀，表示状态或结果）→ 结尾的状态或结果 → 结局；结尾</t>
  </si>
  <si>
    <t>结局；结尾</t>
  </si>
  <si>
    <t>/ˈendɪŋ/</t>
  </si>
  <si>
    <t>The movie has a surprising ending.</t>
  </si>
  <si>
    <t>这部电影有一个令人惊讶的结局。</t>
  </si>
  <si>
    <t>电影的ending（结局）太意外了，end加ing就变成了结局的名词形式。</t>
  </si>
  <si>
    <t>end加ing是ending，结局结尾要记清</t>
  </si>
  <si>
    <t>endless</t>
  </si>
  <si>
    <t>end（结尾）+ -less（表示否定，无...的）→ 没有结尾的 → 无尽的；没完没了的</t>
  </si>
  <si>
    <t>无尽的；没完没了的</t>
  </si>
  <si>
    <t>/ˈendləs/</t>
  </si>
  <si>
    <t>The desert has endless sand.</t>
  </si>
  <si>
    <t>沙漠有无尽的沙子。</t>
  </si>
  <si>
    <t>沙漠里endless（无尽）的沙子，一眼望不到头，end加less就是没有结尾的意思。</t>
  </si>
  <si>
    <t>end加less是endless，无尽无休记心间</t>
  </si>
  <si>
    <t>enemy</t>
  </si>
  <si>
    <t>敌人；仇敌</t>
  </si>
  <si>
    <t>/ˈenəmi/</t>
  </si>
  <si>
    <t>The cat and the mouse are enemies.</t>
  </si>
  <si>
    <t>猫和老鼠是敌人。</t>
  </si>
  <si>
    <t>游戏里遇到enemy（敌人）要小心，他们会阻碍你通关哦。</t>
  </si>
  <si>
    <t>游戏中的enemy，就是你的大仇敌</t>
  </si>
  <si>
    <t>energetic</t>
  </si>
  <si>
    <t>energy</t>
  </si>
  <si>
    <t>energy（能量）+ -ic（形容词后缀）→ 充满能量的 → 精力充沛的</t>
  </si>
  <si>
    <t>精力充沛的；充满活力的</t>
  </si>
  <si>
    <t>/ˌenəˈdʒetɪk/</t>
  </si>
  <si>
    <t>She is an energetic girl who likes sports.</t>
  </si>
  <si>
    <t>她是一个喜欢运动的精力充沛的女孩。</t>
  </si>
  <si>
    <t>那个energetic（精力充沛）的女孩，每天都充满energy（能量），跑跳不停歇。</t>
  </si>
  <si>
    <t>充满能量energetic，活力四射真精神</t>
  </si>
  <si>
    <t>en(使...) + erg(工作) + y(名词后缀) → 使能工作的力量 → 能量；精力</t>
  </si>
  <si>
    <t>能量；精力</t>
  </si>
  <si>
    <t>/ˈenədʒi/</t>
  </si>
  <si>
    <t>We need energy to play football.</t>
  </si>
  <si>
    <t>我们踢足球需要能量。</t>
  </si>
  <si>
    <t>踢足球需要energy（能量），en（使）erg（工作）的y（状态）让我跑个不停。</t>
  </si>
  <si>
    <t>使工作的能量是energy</t>
  </si>
  <si>
    <t>engine</t>
  </si>
  <si>
    <t>gine</t>
  </si>
  <si>
    <t>en(使...) + gine(动力) → 产生动力的机器 → 发动机</t>
  </si>
  <si>
    <t>发动机；引擎</t>
  </si>
  <si>
    <t>/ˈendʒɪn/</t>
  </si>
  <si>
    <t>The plane's engine is very powerful.</t>
  </si>
  <si>
    <t>飞机的发动机很强大。</t>
  </si>
  <si>
    <t>飞机engine（发动机）的en（使）gine（动力）让它飞向蓝天。</t>
  </si>
  <si>
    <t>产生动力的是engine</t>
  </si>
  <si>
    <t>engineer</t>
  </si>
  <si>
    <t>engine(发动机) + er(人) → 操作或制造发动机的人 → 工程师</t>
  </si>
  <si>
    <t>工程师</t>
  </si>
  <si>
    <t>/ˌendʒɪˈnɪər/</t>
  </si>
  <si>
    <t>An engineer fixed the broken machine.</t>
  </si>
  <si>
    <t>工程师修好了坏机器。</t>
  </si>
  <si>
    <t>engineer（工程师）是engine（发动机）+ er（人），专门修理机器。</t>
  </si>
  <si>
    <t>发动机的人叫engineer</t>
  </si>
  <si>
    <t>enjoy</t>
  </si>
  <si>
    <t>joy</t>
  </si>
  <si>
    <t>en(使) + joy(快乐) → 使自己快乐 → 享受；喜爱</t>
  </si>
  <si>
    <t>享受；喜爱</t>
  </si>
  <si>
    <t>/ɪnˈdʒɔɪ/</t>
  </si>
  <si>
    <t>She enjoys singing songs every day.</t>
  </si>
  <si>
    <t>她每天喜欢唱歌。</t>
  </si>
  <si>
    <t>她每天enjoy（享受）唱歌，en（使）joy（快乐）伴随她。</t>
  </si>
  <si>
    <t>使快乐就是enjoy</t>
  </si>
  <si>
    <t>enjoyable</t>
  </si>
  <si>
    <t>enjoy(享受) + able(可...) → 可享受的 → 令人愉快的</t>
  </si>
  <si>
    <t>令人愉快的；有趣的</t>
  </si>
  <si>
    <t>/ɪnˈdʒɔɪəbl/</t>
  </si>
  <si>
    <t>The movie was so enjoyable that we watched it twice.</t>
  </si>
  <si>
    <t>这部电影太令人愉快了，我们看了两次。</t>
  </si>
  <si>
    <t>电影enjoyable（愉快），因为它是enjoy（享受）+ able（可的），大家都爱。</t>
  </si>
  <si>
    <t>可享受的是enjoyable</t>
  </si>
  <si>
    <t>enlarge</t>
  </si>
  <si>
    <t>large</t>
  </si>
  <si>
    <t>en(使...) + large(大的) → 使变大 → 扩大；放大</t>
  </si>
  <si>
    <t>扩大；放大</t>
  </si>
  <si>
    <t>/ɪnˈlɑːrdʒ/</t>
  </si>
  <si>
    <t>We need to enlarge the photo to see the details.</t>
  </si>
  <si>
    <t>我们需要放大照片来查看细节。</t>
  </si>
  <si>
    <t>我想enlarge（放大）这张照片，en（使）large（大）的效果很明显，细节都清晰了。</t>
  </si>
  <si>
    <t>使大就是enlarge</t>
  </si>
  <si>
    <t>enough</t>
  </si>
  <si>
    <t>足够的</t>
  </si>
  <si>
    <t>/ɪˈnʌf/</t>
  </si>
  <si>
    <t>There is enough water for everyone.</t>
  </si>
  <si>
    <t>有足够的水给每个人。</t>
  </si>
  <si>
    <t>妈妈说家里的水enough（足够的），不用再买了，我点点头表示明白。</t>
  </si>
  <si>
    <t>足够的就是enough</t>
  </si>
  <si>
    <t>足够地</t>
  </si>
  <si>
    <t>He didn't study hard enough to pass the exam.</t>
  </si>
  <si>
    <t>他学习不够努力，没能通过考试。</t>
  </si>
  <si>
    <t>他学习不够努力，enough（足够地）这个词提醒我要更认真。</t>
  </si>
  <si>
    <t>足够地用enough</t>
  </si>
  <si>
    <t>足够</t>
  </si>
  <si>
    <t>Enough has been said about this topic.</t>
  </si>
  <si>
    <t>关于这个话题已经说得够多了。</t>
  </si>
  <si>
    <t>这个话题enough（足够）了，我们换个话题吧。</t>
  </si>
  <si>
    <t>足够代词enough</t>
  </si>
  <si>
    <t>enquiry</t>
  </si>
  <si>
    <t>en(进入) + quir(寻求) + y(名词后缀) → 进入寻求信息的状态 → 查询；询问</t>
  </si>
  <si>
    <t>查询；询问</t>
  </si>
  <si>
    <t>/ɪnˈkwaɪəri/</t>
  </si>
  <si>
    <t>She made an enquiry about the train schedule.</t>
  </si>
  <si>
    <t>她查询了火车时刻表。</t>
  </si>
  <si>
    <t>她enquiry（查询）火车时间，en（进入）quir（寻求）信息，很快得到了回复。</t>
  </si>
  <si>
    <t>进入寻求是enquiry</t>
  </si>
  <si>
    <t>enter</t>
  </si>
  <si>
    <t>ter</t>
  </si>
  <si>
    <t>en(进入) + ter(地方) → 进入某个地方 → 进入；参加</t>
  </si>
  <si>
    <t>进入；参加</t>
  </si>
  <si>
    <t>/ˈentər/</t>
  </si>
  <si>
    <t>He entered the room quietly.</t>
  </si>
  <si>
    <t>他悄悄地进入了房间。</t>
  </si>
  <si>
    <t>他enter（进入）房间时，en（进入）ter（这里）的动作很轻，没人发现。</t>
  </si>
  <si>
    <t>进入某地是enter</t>
  </si>
  <si>
    <t>enterprise</t>
  </si>
  <si>
    <t>enter-</t>
  </si>
  <si>
    <t>prise</t>
  </si>
  <si>
    <t>enter(在...之间) + prise(抓) → 在各种事务之间抓取机会 → 企业；事业</t>
  </si>
  <si>
    <t>企业；事业</t>
  </si>
  <si>
    <t>/ˈentərpraɪz/</t>
  </si>
  <si>
    <t>His father runs a small enterprise.</t>
  </si>
  <si>
    <t>他父亲经营一家小型企业。</t>
  </si>
  <si>
    <t>父亲的enterprise（企业）里，enter（在...之间）prise（抓）住商机，生意越来越红火。</t>
  </si>
  <si>
    <t>抓住机会是enterprise</t>
  </si>
  <si>
    <t>entertainment</t>
  </si>
  <si>
    <t>enter(进入) + tain(持有) + ment(名词后缀) → 进入并持有注意力的活动 → 娱乐活动</t>
  </si>
  <si>
    <t>娱乐；娱乐活动</t>
  </si>
  <si>
    <t>/ˌentəˈteɪnmənt/</t>
  </si>
  <si>
    <t>We watched a movie for entertainment last night.</t>
  </si>
  <si>
    <t>昨晚我们看电影娱乐了一下。</t>
  </si>
  <si>
    <t>昨晚看 movie 是很好的 entertainment（娱乐），enter（进入）影院后，tain（保持）轻松心情，享受时光。</t>
  </si>
  <si>
    <t>进入持有加 ment，娱乐活动 entertainment</t>
  </si>
  <si>
    <t>enthusiastic</t>
  </si>
  <si>
    <t>thus</t>
  </si>
  <si>
    <t>en(使) + thus(神灵般) + iastic(形容词后缀) → 使人像有神附体般投入 → 热情的</t>
  </si>
  <si>
    <t>热情的；热心的</t>
  </si>
  <si>
    <t>/ɪnˌθjuːziˈæstɪk/</t>
  </si>
  <si>
    <t>He is enthusiastic about playing football.</t>
  </si>
  <si>
    <t>他对踢足球很热情。</t>
  </si>
  <si>
    <t>他踢足球时 enthusiastic（热情），en（使）他 thus（神）采奕奕，跑起来像一阵风。</t>
  </si>
  <si>
    <t>使人神采奕奕，热情就是 enthusiastic</t>
  </si>
  <si>
    <t>entire</t>
  </si>
  <si>
    <t>tire</t>
  </si>
  <si>
    <t>en(无) + tire(边界) → 没有边界限制的 → 整个的</t>
  </si>
  <si>
    <t>整个的；全部的</t>
  </si>
  <si>
    <t>/ɪnˈtaɪə(r)/</t>
  </si>
  <si>
    <t>The entire family went to the beach.</t>
  </si>
  <si>
    <t>全家人都去海滩了。</t>
  </si>
  <si>
    <t>entire（整个）家庭去海滩，en（无）tire（边界），大家一起玩得超开心。</t>
  </si>
  <si>
    <t>无边界是 entire，整个全部记心间</t>
  </si>
  <si>
    <t>entrance</t>
  </si>
  <si>
    <t>enter(进入) + ance(名词后缀) → 进入的地方 → 入口</t>
  </si>
  <si>
    <t>入口；进入</t>
  </si>
  <si>
    <t>/ˈentrəns/</t>
  </si>
  <si>
    <t>Please stand at the entrance of the museum.</t>
  </si>
  <si>
    <t>请站在博物馆入口处。</t>
  </si>
  <si>
    <t>在 museum 的 entrance（入口），enter（进入）前记得出示门票哦。</t>
  </si>
  <si>
    <t>进入之处 entrance，入口意思要记清</t>
  </si>
  <si>
    <t>entry</t>
  </si>
  <si>
    <t>enter(进入) + y(名词后缀) → 进入的行为 → 进入；条目</t>
  </si>
  <si>
    <t>进入；条目</t>
  </si>
  <si>
    <t>/ˈentri/</t>
  </si>
  <si>
    <t>His entry into the competition was successful.</t>
  </si>
  <si>
    <t>他成功进入了比赛。</t>
  </si>
  <si>
    <t>他 entry（进入）比赛，enter（进入）赛场时，大家都为他加油。</t>
  </si>
  <si>
    <t>进入行为是 entry，条目记录也可以</t>
  </si>
  <si>
    <t>envelope</t>
  </si>
  <si>
    <t>en(进入)+velop(包裹)+e(后缀)→进入包裹状态的物品→信封</t>
  </si>
  <si>
    <t>信封；封皮</t>
  </si>
  <si>
    <t>/ˈenvələʊp/</t>
  </si>
  <si>
    <t>I put the letter in an envelope.</t>
  </si>
  <si>
    <t>我把信放进了一个信封里。</t>
  </si>
  <si>
    <t>我把信塞进envelope（信封），en（进入）velop（包裹）起来，不让别人看到里面的秘密。</t>
  </si>
  <si>
    <t>进入包裹是envelope</t>
  </si>
  <si>
    <t>environment</t>
  </si>
  <si>
    <t>viron</t>
  </si>
  <si>
    <t>en(周围)+viron(圈)+ment(名词后缀)→周围的圈状事物→环境</t>
  </si>
  <si>
    <t>环境；周围状况</t>
  </si>
  <si>
    <t>/ɪnˈvaɪrənmənt/</t>
  </si>
  <si>
    <t>We should protect the environment.</t>
  </si>
  <si>
    <t>我们应该保护环境。</t>
  </si>
  <si>
    <t>我们要守护environment（环境），它是en（周围）viron（圈）ment（的事物），环绕在我们身边。</t>
  </si>
  <si>
    <t>周围圈事物，环境environment</t>
  </si>
  <si>
    <t>envy</t>
  </si>
  <si>
    <t>羡慕；嫉妒</t>
  </si>
  <si>
    <t>/ˈenvi/</t>
  </si>
  <si>
    <t>She envies her friend's new bike.</t>
  </si>
  <si>
    <t>她羡慕她朋友的新自行车。</t>
  </si>
  <si>
    <t>看到朋友的新自行车，她心里envy（羡慕）得不行，眼睛都亮了。</t>
  </si>
  <si>
    <t>羡慕嫉妒是envy（动）</t>
  </si>
  <si>
    <t>His success aroused envy in his classmates.</t>
  </si>
  <si>
    <t>他的成功引起了同学们的嫉妒。</t>
  </si>
  <si>
    <t>他的成功让同学产生envy（嫉妒），大家都悄悄努力追赶。</t>
  </si>
  <si>
    <t>羡慕之情叫envy（名）</t>
  </si>
  <si>
    <t>equal</t>
  </si>
  <si>
    <t>equ(相等)+al(形容词后缀)→具有相等性质的→相等的；平等的</t>
  </si>
  <si>
    <t>相等的；平等的</t>
  </si>
  <si>
    <t>/ˈiːkwəl/</t>
  </si>
  <si>
    <t>All men are created equal.</t>
  </si>
  <si>
    <t>人人生而平等。</t>
  </si>
  <si>
    <t>人人生而equal（平等），equ（相等）的权利al（后缀）彰显公平。</t>
  </si>
  <si>
    <t>相等加al是equal（形）</t>
  </si>
  <si>
    <t>equ(相等)+al(后缀)→使成为相等→等于；比得上</t>
  </si>
  <si>
    <t>等于；比得上</t>
  </si>
  <si>
    <t>Two plus two equals four.</t>
  </si>
  <si>
    <t>二加二等于四。</t>
  </si>
  <si>
    <t>二加二equal（等于）四，equ（相等）的结果很直观。</t>
  </si>
  <si>
    <t>相等结果是equal（动）</t>
  </si>
  <si>
    <t>equality</t>
  </si>
  <si>
    <t>equ(相等)+al(形容词)+ity(名词后缀)→相等的状态→平等</t>
  </si>
  <si>
    <t>平等；相等</t>
  </si>
  <si>
    <t>/iˈkwɒləti/</t>
  </si>
  <si>
    <t>We should fight for equality between men and women.</t>
  </si>
  <si>
    <t>我们应该为男女平等而奋斗。</t>
  </si>
  <si>
    <t>我们追求equality（平等），equ（相等）al（的）ity（状态）是共同目标。</t>
  </si>
  <si>
    <t>equal加ity，平等记心里</t>
  </si>
  <si>
    <t>equip</t>
  </si>
  <si>
    <t>装备；配备</t>
  </si>
  <si>
    <t>/ɪˈkwɪp/</t>
  </si>
  <si>
    <t>We need to equip the classroom with new desks.</t>
  </si>
  <si>
    <t>我们需要给教室配备新课桌。</t>
  </si>
  <si>
    <t>学校要 equip (装备) 教室，买了新课桌，大家都很开心。</t>
  </si>
  <si>
    <t>装备配备是equip</t>
  </si>
  <si>
    <t>equipment</t>
  </si>
  <si>
    <t>equip(装备)+ment(名词后缀)→装备的物品→设备</t>
  </si>
  <si>
    <t>设备；器材</t>
  </si>
  <si>
    <t>/ɪˈkwɪpmənt/</t>
  </si>
  <si>
    <t>The lab has modern equipment.</t>
  </si>
  <si>
    <t>实验室有现代化的设备。</t>
  </si>
  <si>
    <t>实验室里的equipment（设备）都是新的，equip（装备）得很齐全。</t>
  </si>
  <si>
    <t>equip加ment，设备器材ment</t>
  </si>
  <si>
    <t>eraser</t>
  </si>
  <si>
    <t>ras</t>
  </si>
  <si>
    <t>e(出)+ras(刮擦)+er(表工具)→用来刮出去字迹的工具→橡皮</t>
  </si>
  <si>
    <t>橡皮；黑板擦</t>
  </si>
  <si>
    <t>/ɪˈreɪzə(r)/</t>
  </si>
  <si>
    <t>I need an eraser to correct my mistake.</t>
  </si>
  <si>
    <t>我需要一块橡皮来改正错误。</t>
  </si>
  <si>
    <t>写错字了，用eraser（橡皮）e（出）ras（刮）掉，er（工具）很方便。</t>
  </si>
  <si>
    <t>刮去字迹eraser，橡皮黑板擦都对</t>
  </si>
  <si>
    <t>error</t>
  </si>
  <si>
    <t>err</t>
  </si>
  <si>
    <t>err(犯错)+or(名词后缀)→犯错的结果→错误</t>
  </si>
  <si>
    <t>错误；差错</t>
  </si>
  <si>
    <t>/ˈerə(r)/</t>
  </si>
  <si>
    <t>He made an error in his homework.</t>
  </si>
  <si>
    <t>他作业里犯了一个错误。</t>
  </si>
  <si>
    <t>做作业时error（错误）是err（犯错）导致的，要仔细检查哦。</t>
  </si>
  <si>
    <t>犯错结果error，错误差错要记牢</t>
  </si>
  <si>
    <t>erupt</t>
  </si>
  <si>
    <t>e(出)+rupt(破裂)→破裂而出→爆发</t>
  </si>
  <si>
    <t>爆发；喷发</t>
  </si>
  <si>
    <t>/ɪˈrʌpt/</t>
  </si>
  <si>
    <t>The volcano erupted last year.</t>
  </si>
  <si>
    <t>火山去年爆发了。</t>
  </si>
  <si>
    <t>火山erupt（爆发）时，e（出）rupt（破裂），岩浆喷出来，很壮观。</t>
  </si>
  <si>
    <t>破裂而出erupt，火山喷发记心头</t>
  </si>
  <si>
    <t>escape</t>
  </si>
  <si>
    <t>ex-</t>
  </si>
  <si>
    <t>scape</t>
  </si>
  <si>
    <t>ex(出) + scape(溜走) → 溜走出去 → 逃跑；逃避</t>
  </si>
  <si>
    <t>逃跑；逃避</t>
  </si>
  <si>
    <t>/ɪˈskeɪp/</t>
  </si>
  <si>
    <t>The cat tried to escape from the box.</t>
  </si>
  <si>
    <t>猫试图从盒子里逃跑。</t>
  </si>
  <si>
    <t>小猫想escape（逃跑），ex（出）scape（溜）出盒子，终于获得自由啦。</t>
  </si>
  <si>
    <t>ex出scape溜，escape是逃跑</t>
  </si>
  <si>
    <t>ex(出) + scape(溜走) → 溜走出去的行为 → 逃跑；逃脱</t>
  </si>
  <si>
    <t>逃跑；逃脱</t>
  </si>
  <si>
    <t>His escape from the fire was a miracle.</t>
  </si>
  <si>
    <t>他从火灾中逃脱是个奇迹。</t>
  </si>
  <si>
    <t>他的escape（逃脱）是奇迹，ex（出）scape（溜）出火海太幸运了。</t>
  </si>
  <si>
    <t>逃跑逃脱escape</t>
  </si>
  <si>
    <t>especially</t>
  </si>
  <si>
    <t>es-</t>
  </si>
  <si>
    <t>special</t>
  </si>
  <si>
    <t>es(ex-的变体，出) + special(特别) + ly(副词后缀) → 超出一般特别地 → 尤其；特别</t>
  </si>
  <si>
    <t>尤其；特别</t>
  </si>
  <si>
    <t>/ɪˈspeʃəli/</t>
  </si>
  <si>
    <t>I love fruits, especially apples.</t>
  </si>
  <si>
    <t>我喜欢水果，尤其喜欢苹果。</t>
  </si>
  <si>
    <t>我爱吃水果，especially（尤其）苹果，因为它es（出）special（特别）香甜。</t>
  </si>
  <si>
    <t>特别加ly是especially，尤其特别记心里</t>
  </si>
  <si>
    <t>essay</t>
  </si>
  <si>
    <t>散文；文章</t>
  </si>
  <si>
    <t>/ˈeseɪ/</t>
  </si>
  <si>
    <t>We need to write an essay about our holiday.</t>
  </si>
  <si>
    <t>我们需要写一篇关于假期的文章。</t>
  </si>
  <si>
    <t>老师让写essay（文章），我试着把假期的趣事都写进去，感觉很有趣。</t>
  </si>
  <si>
    <t>短文文章essay，轻松写作不费力</t>
  </si>
  <si>
    <t>Europe</t>
  </si>
  <si>
    <t>欧洲</t>
  </si>
  <si>
    <t>/ˈjʊərəp/</t>
  </si>
  <si>
    <t>France is a country in Europe.</t>
  </si>
  <si>
    <t>法国是欧洲的一个国家。</t>
  </si>
  <si>
    <t>Europe（欧洲）有埃菲尔铁塔，是很多人向往的旅行地。</t>
  </si>
  <si>
    <t>欧洲大陆Europe，记住拼写不难懂</t>
  </si>
  <si>
    <t>European</t>
  </si>
  <si>
    <t>an</t>
  </si>
  <si>
    <t>Europe（欧洲） + an（形容词后缀，表示...的） → 欧洲的</t>
  </si>
  <si>
    <t>欧洲的</t>
  </si>
  <si>
    <t>/ˌjʊərəˈpiːən/</t>
  </si>
  <si>
    <t>This is a European style building.</t>
  </si>
  <si>
    <t>这是一座欧洲风格的建筑。</t>
  </si>
  <si>
    <t>这座European（欧洲的）建筑，风格和Europe的很像，非常漂亮。</t>
  </si>
  <si>
    <t>Europe加an变形容词，欧洲的European</t>
  </si>
  <si>
    <t>Europe（欧洲） + an（名词后缀，表示...人） → 欧洲人</t>
  </si>
  <si>
    <t>欧洲人</t>
  </si>
  <si>
    <t>My new friend is a European.</t>
  </si>
  <si>
    <t>我的新朋友是一名欧洲人。</t>
  </si>
  <si>
    <t>我的新朋友是European（欧洲人），来自Europe，喜欢吃披萨。</t>
  </si>
  <si>
    <t>Europe加an变名词，欧洲人是European</t>
  </si>
  <si>
    <t>even</t>
  </si>
  <si>
    <t>平坦的；偶数的；甚至</t>
  </si>
  <si>
    <t>/ˈiːvn/</t>
  </si>
  <si>
    <t>The road is even and smooth.</t>
  </si>
  <si>
    <t>这条路平坦又光滑。</t>
  </si>
  <si>
    <t>这条路even（平坦的），走起来一点都不颠簸，让人心情舒畅。</t>
  </si>
  <si>
    <t>平坦偶数even记</t>
  </si>
  <si>
    <t>甚至；即使</t>
  </si>
  <si>
    <t>He didn't even say hello to me.</t>
  </si>
  <si>
    <t>他甚至没跟我打招呼。</t>
  </si>
  <si>
    <t>他看到我时，even（甚至）连招呼都不打，太没礼貌了。</t>
  </si>
  <si>
    <t>程度加深even连</t>
  </si>
  <si>
    <t>evening</t>
  </si>
  <si>
    <t>even（黄昏）+ing（名词后缀，表示时间）→黄昏时段→晚上</t>
  </si>
  <si>
    <t>晚上；傍晚</t>
  </si>
  <si>
    <t>/ˈiːvnɪŋ/</t>
  </si>
  <si>
    <t>We often take a walk in the evening.</t>
  </si>
  <si>
    <t>我们经常在晚上散步。</t>
  </si>
  <si>
    <t>傍晚evening，even（黄昏）ing（的时间），散步看夕阳很美。</t>
  </si>
  <si>
    <t>黄昏加ing是evening</t>
  </si>
  <si>
    <t>event</t>
  </si>
  <si>
    <t>e（出）+vent（来）→出来的事情→事件；大事</t>
  </si>
  <si>
    <t>事件；大事</t>
  </si>
  <si>
    <t>/ɪˈvent/</t>
  </si>
  <si>
    <t>The sports event will be held next month.</t>
  </si>
  <si>
    <t>体育赛事将于下月举行。</t>
  </si>
  <si>
    <t>那个event（事件）很重要，e（出）vent（来）的消息让大家都很期待。</t>
  </si>
  <si>
    <t>出来的事是event</t>
  </si>
  <si>
    <t>eventually</t>
  </si>
  <si>
    <t>event（事件）+ual（形容词后缀）+ly（副词后缀）→事件最终的状态→最终；最后</t>
  </si>
  <si>
    <t>最终；最后</t>
  </si>
  <si>
    <t>/ɪˈventʃuəli/</t>
  </si>
  <si>
    <t>He worked hard and eventually succeeded.</t>
  </si>
  <si>
    <t>他努力工作，最终成功了。</t>
  </si>
  <si>
    <t>他坚持努力，eventually（最终）成功了，event（事件）ual（的）ly（地）达成目标。</t>
  </si>
  <si>
    <t>事件最终eventually</t>
  </si>
  <si>
    <t>ever</t>
  </si>
  <si>
    <t>曾经；在任何时候</t>
  </si>
  <si>
    <t>/ˈevə(r)/</t>
  </si>
  <si>
    <t>Have you ever seen a panda?</t>
  </si>
  <si>
    <t>你曾经见过熊猫吗？</t>
  </si>
  <si>
    <t>我 ever (曾经) 去动物园看过熊猫，它们圆滚滚的样子让我印象深刻。</t>
  </si>
  <si>
    <t>曾经任何ever记</t>
  </si>
  <si>
    <t>every</t>
  </si>
  <si>
    <t>每个；每一</t>
  </si>
  <si>
    <t>/ˈevri/</t>
  </si>
  <si>
    <t>Every child needs love and care.</t>
  </si>
  <si>
    <t>每个孩子都需要爱和关怀。</t>
  </si>
  <si>
    <t>老师说 every (每个) 同学都是独一无二的，我们要互相尊重。</t>
  </si>
  <si>
    <t>每个每一every</t>
  </si>
  <si>
    <t>everybody</t>
  </si>
  <si>
    <t>every, body</t>
  </si>
  <si>
    <t>every(每个) + body(人) → 每个人</t>
  </si>
  <si>
    <t>每个人；所有人</t>
  </si>
  <si>
    <t>/ˈevribɒdi/</t>
  </si>
  <si>
    <t>Everybody is ready for the party.</t>
  </si>
  <si>
    <t>每个人都为派对做好了准备。</t>
  </si>
  <si>
    <t>生日派对上 everybody (每个人) 都唱起歌，every (每个) body (人) 脸上都洋溢着笑容。</t>
  </si>
  <si>
    <t>每个身体everybody</t>
  </si>
  <si>
    <t>everyday</t>
  </si>
  <si>
    <t>every, day</t>
  </si>
  <si>
    <t>every(每个) + day(天) → 每天的；日常的</t>
  </si>
  <si>
    <t>日常的；每天的</t>
  </si>
  <si>
    <t>/ˈevrideɪ/</t>
  </si>
  <si>
    <t>Reading is part of my everyday life.</t>
  </si>
  <si>
    <t>阅读是我日常生活的一部分。</t>
  </si>
  <si>
    <t>我 everyday (日常的) 都会早起读书，every (每个) day (天) 都能学到新知识。</t>
  </si>
  <si>
    <t>每天日常everyday</t>
  </si>
  <si>
    <t>everyone</t>
  </si>
  <si>
    <t>every, one</t>
  </si>
  <si>
    <t>every(每个) + one(一个) → 每个人</t>
  </si>
  <si>
    <t>/ˈevriwʌn/</t>
  </si>
  <si>
    <t>Everyone should protect the environment.</t>
  </si>
  <si>
    <t>每个人都应该保护环境。</t>
  </si>
  <si>
    <t>老师告诉我们 everyone (每个人) 都要爱护地球，every (每个) one (一个) 都有责任贡献力量。</t>
  </si>
  <si>
    <t>每个一个everyone</t>
  </si>
  <si>
    <t>everything</t>
  </si>
  <si>
    <t>一切事物；所有东西</t>
  </si>
  <si>
    <t>/ˈevriθɪŋ/</t>
  </si>
  <si>
    <t>I have everything I need.</t>
  </si>
  <si>
    <t>我有我需要的一切。</t>
  </si>
  <si>
    <t>当有人问我需要什么，我说 I have everything，every（每个）thing（事物）都不缺，感觉很满足。</t>
  </si>
  <si>
    <t>every加thing，一切都搞定</t>
  </si>
  <si>
    <t>everywhere</t>
  </si>
  <si>
    <t>到处；处处</t>
  </si>
  <si>
    <t>/ˈevriweər/</t>
  </si>
  <si>
    <t>You can find flowers everywhere in spring.</t>
  </si>
  <si>
    <t>春天到处都能看到花。</t>
  </si>
  <si>
    <t>春天来了，everywhere（到处）都是鲜花，every（每个）where（地方）都充满生机。</t>
  </si>
  <si>
    <t>every加where，到处都在这儿</t>
  </si>
  <si>
    <t>evidence</t>
  </si>
  <si>
    <t>e(出)+vid(看)+ence(名词后缀)→能让人看出来的东西→证据；证明</t>
  </si>
  <si>
    <t>证据；证明</t>
  </si>
  <si>
    <t>/ˈevɪdəns/</t>
  </si>
  <si>
    <t>The police found some evidence at the scene.</t>
  </si>
  <si>
    <t>警察在现场找到了一些证据。</t>
  </si>
  <si>
    <t>警察找evidence（证据），e（出）vid（看）ence（名词），能看出来的线索就是证据，帮助破案。</t>
  </si>
  <si>
    <t>看出的东西是evidence</t>
  </si>
  <si>
    <t>evident</t>
  </si>
  <si>
    <t>e(出)+vid(看)+ent(形容词后缀)→能看出来的→明显的；显然的</t>
  </si>
  <si>
    <t>明显的；显然的</t>
  </si>
  <si>
    <t>/ˈevɪdənt/</t>
  </si>
  <si>
    <t>It is evident that she is happy from her smile.</t>
  </si>
  <si>
    <t>从她的笑容看，显然她很高兴。</t>
  </si>
  <si>
    <t>她的笑容那么灿烂，evident（明显的），e（出）vid（看）ent（形容词），一看就知道她很开心。</t>
  </si>
  <si>
    <t>一看就出是evident</t>
  </si>
  <si>
    <t>evolution</t>
  </si>
  <si>
    <t>volv</t>
  </si>
  <si>
    <t>e(出)+volv(转)+tion(名词后缀)→转变出来→进化；演变</t>
  </si>
  <si>
    <t>进化；演变</t>
  </si>
  <si>
    <t>/ˌiːvəˈluːʃn/</t>
  </si>
  <si>
    <t>Darwin's theory of evolution changed people's views on life.</t>
  </si>
  <si>
    <t>达尔文的进化论改变了人们对生命的看法。</t>
  </si>
  <si>
    <t>达尔文研究evolution（进化），e（出）volv（转）tion（名词），生物不断转变发展，形成多样物种。</t>
  </si>
  <si>
    <t>转变出来evolution</t>
  </si>
  <si>
    <t>exact</t>
  </si>
  <si>
    <t>ex(出)+act(做)→做出精准的结果→精确的；准确的</t>
  </si>
  <si>
    <t>精确的；准确的</t>
  </si>
  <si>
    <t>/ɪɡˈzækt/</t>
  </si>
  <si>
    <t>The exact time is 3 o'clock.</t>
  </si>
  <si>
    <t>准确时间是三点钟。</t>
  </si>
  <si>
    <t>这个实验的数据必须exact（精确的），ex（出）act（做）得仔细才能得到准确结果。</t>
  </si>
  <si>
    <t>出做精准exact</t>
  </si>
  <si>
    <t>ex(出)+act(做)→强行做出要求→强求；要求</t>
  </si>
  <si>
    <t>强求；要求</t>
  </si>
  <si>
    <t>She exacted a promise from him.</t>
  </si>
  <si>
    <t>她强求他做出承诺。</t>
  </si>
  <si>
    <t>她exact（强求）他承诺时，ex（出）act（做）出强硬态度，让他不得不答应。</t>
  </si>
  <si>
    <t>强求要求exact</t>
  </si>
  <si>
    <t>exam</t>
  </si>
  <si>
    <t>examine的缩写→考试</t>
  </si>
  <si>
    <t>考试</t>
  </si>
  <si>
    <t>/ɪɡˈzæm/</t>
  </si>
  <si>
    <t>We have an exam tomorrow.</t>
  </si>
  <si>
    <t>我们明天有一场考试。</t>
  </si>
  <si>
    <t>明天要exam（考试），ex（出）am（俺）得熬夜复习，争取好成绩。</t>
  </si>
  <si>
    <t>考试就是exam</t>
  </si>
  <si>
    <t>examine</t>
  </si>
  <si>
    <t>amin</t>
  </si>
  <si>
    <t>ex(出)+amin(检查)→仔细查出来→检查；考试</t>
  </si>
  <si>
    <t>检查；考试</t>
  </si>
  <si>
    <t>/ɪɡˈzæmɪn/</t>
  </si>
  <si>
    <t>The doctor examined the patient carefully.</t>
  </si>
  <si>
    <t>医生仔细检查了病人。</t>
  </si>
  <si>
    <t>医生examine（检查）病人时，ex（出）amin（仔细看）每个部位，生怕漏过细节。</t>
  </si>
  <si>
    <t>仔细检查examine</t>
  </si>
  <si>
    <t>example</t>
  </si>
  <si>
    <t>ampl</t>
  </si>
  <si>
    <t>ex(出)+ampl(拿取)+e→拿出来作为参照→例子；榜样</t>
  </si>
  <si>
    <t>例子；榜样</t>
  </si>
  <si>
    <t>/ɪɡˈzæmpl/</t>
  </si>
  <si>
    <t>Can you give me an example of your work?</t>
  </si>
  <si>
    <t>你能给我一个你工作的例子吗？</t>
  </si>
  <si>
    <t>老师让举example（例子），ex（出）ampl（拿）出来一个典型案例，大家瞬间明白。</t>
  </si>
  <si>
    <t>参照榜样example</t>
  </si>
  <si>
    <t>excellent</t>
  </si>
  <si>
    <t>ex(出)+cell(高)+ent→高出一般的→优秀的；极好的</t>
  </si>
  <si>
    <t>优秀的；极好的</t>
  </si>
  <si>
    <t>/ˈeksələnt/</t>
  </si>
  <si>
    <t>She is an excellent student.</t>
  </si>
  <si>
    <t>她是一名优秀的学生。</t>
  </si>
  <si>
    <t>她成绩excellent（优秀的），ex（出）cell（高）ent（的）表现让全班羡慕。</t>
  </si>
  <si>
    <t>高出一般excellent</t>
  </si>
  <si>
    <t>except</t>
  </si>
  <si>
    <t>ex(出) + cept(拿) → 拿出去 → 除...之外</t>
  </si>
  <si>
    <t>除...之外</t>
  </si>
  <si>
    <t>/ɪkˈsept/</t>
  </si>
  <si>
    <t>We all went to the park except Lily.</t>
  </si>
  <si>
    <t>除了莉莉我们都去了公园。</t>
  </si>
  <si>
    <t>周末去公园，except（除了）莉莉，因为她要补课，ex（出）cept（拿）走她的名字，我们的队伍就出发啦。</t>
  </si>
  <si>
    <t>拿出之外except</t>
  </si>
  <si>
    <t>ex(出) + cept(拿) → 拿出去（表例外） → 除了；只是</t>
  </si>
  <si>
    <t>除了；只是</t>
  </si>
  <si>
    <t>She is a good student except she is a little shy.</t>
  </si>
  <si>
    <t>她是个好学生，只是有点害羞。</t>
  </si>
  <si>
    <t>她成绩好，except（只是）有点害羞，ex（出）cept（拿）掉这点小缺点，她就完美啦。</t>
  </si>
  <si>
    <t>只是例外except</t>
  </si>
  <si>
    <t>exchange</t>
  </si>
  <si>
    <t>ex(互相) + change(交换) → 互相交换 → 交换；兑换</t>
  </si>
  <si>
    <t>交换；兑换</t>
  </si>
  <si>
    <t>/ɪksˈtʃeɪndʒ/</t>
  </si>
  <si>
    <t>They exchanged phone numbers after meeting.</t>
  </si>
  <si>
    <t>他们见面后交换了电话号码。</t>
  </si>
  <si>
    <t>见面后他们exchange（交换）号码，ex（互相）change（换）彼此的联系方式，方便以后联系。</t>
  </si>
  <si>
    <t>互相交换exchange</t>
  </si>
  <si>
    <t>ex(互相) + change(交换) → 互相交换的行为 → 交换；交易</t>
  </si>
  <si>
    <t>交换；交易；兑换</t>
  </si>
  <si>
    <t>The exchange of gifts made us happy.</t>
  </si>
  <si>
    <t>礼物的交换让我们很开心。</t>
  </si>
  <si>
    <t>礼物的exchange（交换），ex（互相）change（换），情谊更深啦。</t>
  </si>
  <si>
    <t>交换交易exchange</t>
  </si>
  <si>
    <t>excite</t>
  </si>
  <si>
    <t>cite</t>
  </si>
  <si>
    <t>ex(出) + cite(激发) → 激发出来 → 使兴奋；使激动</t>
  </si>
  <si>
    <t>使兴奋；使激动</t>
  </si>
  <si>
    <t>/ɪkˈsaɪt/</t>
  </si>
  <si>
    <t>The news excited all the children.</t>
  </si>
  <si>
    <t>这个消息让所有孩子都很兴奋。</t>
  </si>
  <si>
    <t>消息传来，孩子们都excited（兴奋），ex（出）cite（激发）出他们的欢呼声。</t>
  </si>
  <si>
    <t>激发兴奋excite</t>
  </si>
  <si>
    <t>excuse</t>
  </si>
  <si>
    <t>ex(出) + cuse(理由) → 拿出理由辩解 → 原谅；宽恕</t>
  </si>
  <si>
    <t>原谅；宽恕</t>
  </si>
  <si>
    <t>/ɪkˈskjuːz/</t>
  </si>
  <si>
    <t>Please excuse me for being late.</t>
  </si>
  <si>
    <t>请原谅我迟到了。</t>
  </si>
  <si>
    <t>迟到了，我对老师说please excuse（原谅）我，ex（出）cuse（理由）是堵车啦。</t>
  </si>
  <si>
    <t>拿出理由原谅excuse</t>
  </si>
  <si>
    <t>ex(出) + cuse(理由) → 拿出的理由 → 借口；理由</t>
  </si>
  <si>
    <t>借口；理由</t>
  </si>
  <si>
    <t>He had no excuse for his absence.</t>
  </si>
  <si>
    <t>他缺席没有理由。</t>
  </si>
  <si>
    <t>他缺席找不到excuse（借口），ex（出）cuse（理由）都站不住脚。</t>
  </si>
  <si>
    <t>借口理由excuse</t>
  </si>
  <si>
    <t>exercise</t>
  </si>
  <si>
    <t>erc</t>
  </si>
  <si>
    <t>ex(出) + erc(做) + ise → 做出动作 → 锻炼；练习</t>
  </si>
  <si>
    <t>锻炼；练习；习题</t>
  </si>
  <si>
    <t>/ˈeksəsaɪz/</t>
  </si>
  <si>
    <t>We do morning exercises every day.</t>
  </si>
  <si>
    <t>我们每天做早操。</t>
  </si>
  <si>
    <t>每天做morning exercises（早操），ex（出）erc（做）ise（动作），精神饱满。</t>
  </si>
  <si>
    <t>锻炼练习exercise</t>
  </si>
  <si>
    <t>锻炼；练习</t>
  </si>
  <si>
    <t>She exercises regularly to keep fit.</t>
  </si>
  <si>
    <t>她定期锻炼保持健康。</t>
  </si>
  <si>
    <t>她regularly exercise（锻炼），ex（出）erc（做）ise（动作），身材越来越好。</t>
  </si>
  <si>
    <t>锻炼动作exercise</t>
  </si>
  <si>
    <t>exhibition</t>
  </si>
  <si>
    <t>hibit</t>
  </si>
  <si>
    <t>ex(出)+hibit(拿)+ion(名词后缀)→拿出来展示的事物→展览；展览会</t>
  </si>
  <si>
    <t>展览；展览会</t>
  </si>
  <si>
    <t>/ˌeksɪˈbɪʃn/</t>
  </si>
  <si>
    <t>We visited an art exhibition last weekend.</t>
  </si>
  <si>
    <t>我们上周末参观了一场艺术展览。</t>
  </si>
  <si>
    <t>周末参观art exhibition（艺术展览），里面的展品都是ex（出）hibit（拿）出来的，让人眼前一亮。</t>
  </si>
  <si>
    <t>拿出展示exhibition</t>
  </si>
  <si>
    <t>exist</t>
  </si>
  <si>
    <t>ex(出)+sist(站立)→站出来（表示有存在感）→存在；生存</t>
  </si>
  <si>
    <t>存在；生存</t>
  </si>
  <si>
    <t>/ɪɡˈzɪst/</t>
  </si>
  <si>
    <t>Plants cannot exist without water.</t>
  </si>
  <si>
    <t>植物没有水就不能生存。</t>
  </si>
  <si>
    <t>植物 exist（生存）离不开水，它们ex（出）sist（站立）在土壤中，吸收水分生长。</t>
  </si>
  <si>
    <t>站出来了exist</t>
  </si>
  <si>
    <t>existence</t>
  </si>
  <si>
    <t>ex(出)+sist(站立)+ence(名词后缀)→站出来的状态→存在；生存</t>
  </si>
  <si>
    <t>/ɪɡˈzɪstəns/</t>
  </si>
  <si>
    <t>The existence of dinosaurs is known through fossils.</t>
  </si>
  <si>
    <t>恐龙的存在通过化石为人所知。</t>
  </si>
  <si>
    <t>恐龙的existence（存在）是个谜，它们曾ex（出）sist（站立）在地球上，如今只剩化石。</t>
  </si>
  <si>
    <t>存在状态existence</t>
  </si>
  <si>
    <t>exit</t>
  </si>
  <si>
    <t>ex(出)+it(走)→走出去的通道→出口；通道</t>
  </si>
  <si>
    <t>出口；通道</t>
  </si>
  <si>
    <t>/ˈeksɪt/</t>
  </si>
  <si>
    <t>Please follow the exit signs to leave the building.</t>
  </si>
  <si>
    <t>请跟着出口标志离开大楼。</t>
  </si>
  <si>
    <t>火灾时要找exit（出口），它是ex（出）it（走）的安全通道，能快速逃生。</t>
  </si>
  <si>
    <t>走出通道exit</t>
  </si>
  <si>
    <t>ex(出)+it(走)→走出去→离开；退出</t>
  </si>
  <si>
    <t>离开；退出</t>
  </si>
  <si>
    <t>/ɪɡˈzɪt/</t>
  </si>
  <si>
    <t>She exited the meeting early because of illness.</t>
  </si>
  <si>
    <t>她因为生病提前退出了会议。</t>
  </si>
  <si>
    <t>她exit（退出）会议时，ex（出）it（走）得匆忙，脸色不太好。</t>
  </si>
  <si>
    <t>走出会场exit</t>
  </si>
  <si>
    <t>expand</t>
  </si>
  <si>
    <t>pand</t>
  </si>
  <si>
    <t>ex(出)+pand(展开)→展开出去→扩大；扩展</t>
  </si>
  <si>
    <t>扩大；扩展；膨胀</t>
  </si>
  <si>
    <t>/ɪkˈspænd/</t>
  </si>
  <si>
    <t>The balloon expands when you blow air into it.</t>
  </si>
  <si>
    <t>你往气球里吹气时它就会膨胀。</t>
  </si>
  <si>
    <t>气球expand（膨胀）时，ex（出）pand（展开）得圆圆的，像个小太阳。</t>
  </si>
  <si>
    <t>展开出去expand</t>
  </si>
  <si>
    <t>expect</t>
  </si>
  <si>
    <t>ex（出）+spect（看）→向外看，期待某事出现→期待；预料</t>
  </si>
  <si>
    <t>期待；预料</t>
  </si>
  <si>
    <t>/ɪkˈspekt/</t>
  </si>
  <si>
    <t>I expect you to come to my birthday party.</t>
  </si>
  <si>
    <t>我期待你参加我的生日派对。</t>
  </si>
  <si>
    <t>妈妈总是expect（期待）我回家，她说要ex（出）spect（看）到我平安进门，让我很暖心。</t>
  </si>
  <si>
    <t>向外看是expect</t>
  </si>
  <si>
    <t>expectation</t>
  </si>
  <si>
    <t>ex（出）+spect（看）+ation（名词后缀）→向外看的状态→期待；期望</t>
  </si>
  <si>
    <t>期待；期望</t>
  </si>
  <si>
    <t>/ˌekspekˈteɪʃn/</t>
  </si>
  <si>
    <t>My expectation is that we can finish the work today.</t>
  </si>
  <si>
    <t>我的期望是我们今天能完成这项工作。</t>
  </si>
  <si>
    <t>父母的expectation（期望）很高，他们希望我ex（出）spect（看）到自己的成长，不断进步。</t>
  </si>
  <si>
    <t>expect加ation，名词期望记心间</t>
  </si>
  <si>
    <t>expense</t>
  </si>
  <si>
    <t>ex（出）+pens（支付）+e→向外支付的钱→费用；开支</t>
  </si>
  <si>
    <t>费用；开支</t>
  </si>
  <si>
    <t>/ɪkˈspens/</t>
  </si>
  <si>
    <t>We need to cut down the living expense.</t>
  </si>
  <si>
    <t>我们需要减少生活开支。</t>
  </si>
  <si>
    <t>每月的expense（开支）里，ex（出）pens（支付）房租占了大头，得省着点花。</t>
  </si>
  <si>
    <t>支出费用是expense</t>
  </si>
  <si>
    <t>expensive</t>
  </si>
  <si>
    <t>ex（出）+pens（支付）+ive（形容词后缀）→需要向外支付很多钱的→昂贵的</t>
  </si>
  <si>
    <t>昂贵的</t>
  </si>
  <si>
    <t>/ɪkˈspensɪv/</t>
  </si>
  <si>
    <t>The dress in the shop is too expensive for me.</t>
  </si>
  <si>
    <t>店里的那条裙子对我来说太贵了。</t>
  </si>
  <si>
    <t>那条dress真的expensive（昂贵），ex（出）pens（支付）半个月工资都不够，只能看看。</t>
  </si>
  <si>
    <t>支付很多是expensive</t>
  </si>
  <si>
    <t>experience</t>
  </si>
  <si>
    <t>peri</t>
  </si>
  <si>
    <t>ex（出）+peri（尝试）+ence（名词后缀）→走出舒适区尝试后的结果→经历；经验</t>
  </si>
  <si>
    <t>经历；经验</t>
  </si>
  <si>
    <t>/ɪkˈspɪəriəns/</t>
  </si>
  <si>
    <t>Traveling gives me a lot of new experiences.</t>
  </si>
  <si>
    <t>旅行给了我很多新的经历。</t>
  </si>
  <si>
    <t>旅行中的experience（经历）很珍贵，ex（出）peri（尝试）不同的美食和文化，让我大开眼界。</t>
  </si>
  <si>
    <t>尝试出来是experience（经验）</t>
  </si>
  <si>
    <t>ex（出）+peri（尝试）+ence（动词化后缀）→走出舒适区去尝试→经历；体验</t>
  </si>
  <si>
    <t>经历；体验</t>
  </si>
  <si>
    <t>She experienced a lot of difficulties in her life.</t>
  </si>
  <si>
    <t>她在生活中经历了很多困难。</t>
  </si>
  <si>
    <t>她experience（经历）困难时，ex（出）peri（尝试）各种方法解决，最终克服了它们。</t>
  </si>
  <si>
    <t>尝试某事是experience（体验）</t>
  </si>
  <si>
    <t>experiment</t>
  </si>
  <si>
    <t>ex（出）+ peri（尝试）+ ment（名词）→ 尝试出来的结果→实验；试验</t>
  </si>
  <si>
    <t>实验；试验</t>
  </si>
  <si>
    <t>/ɪkˈsperɪmənt/</t>
  </si>
  <si>
    <t>We did an experiment in chemistry class.</t>
  </si>
  <si>
    <t>我们在化学课上做了一个实验。</t>
  </si>
  <si>
    <t>化学课上做experiment（实验），ex（出）peri（尝试）ment（结果），终于看到了有趣的反应。</t>
  </si>
  <si>
    <t>尝试出结果experiment（名）</t>
  </si>
  <si>
    <t>ex（出）+ peri（尝试）→ 尝试出来→做实验；试验</t>
  </si>
  <si>
    <t>做实验；试验</t>
  </si>
  <si>
    <t>They experimented with new ways to save water.</t>
  </si>
  <si>
    <t>他们尝试用新方法节约用水。</t>
  </si>
  <si>
    <t>农民们experiment（试验）节水法，ex（出）peri（尝试）不同方案，收获了好效果。</t>
  </si>
  <si>
    <t>尝试做事experiment（动）</t>
  </si>
  <si>
    <t>expert</t>
  </si>
  <si>
    <t>pert</t>
  </si>
  <si>
    <t>ex（出）+ pert（精通的）→ 精通某事的人→专家；能手</t>
  </si>
  <si>
    <t>专家；能手</t>
  </si>
  <si>
    <t>/ˈekspɜːt/</t>
  </si>
  <si>
    <t>He is an expert in computer science.</t>
  </si>
  <si>
    <t>他是计算机科学方面的专家。</t>
  </si>
  <si>
    <t>这位computer expert（专家），ex（出）pert（精通）难题，大家都叫他‘技术大神’。</t>
  </si>
  <si>
    <t>精通之人expert（名）</t>
  </si>
  <si>
    <t>ex（出）+ pert（精通的）→ 精通的→熟练的；专业的</t>
  </si>
  <si>
    <t>熟练的；专业的</t>
  </si>
  <si>
    <t>She has expert skills in painting.</t>
  </si>
  <si>
    <t>她有熟练的绘画技巧。</t>
  </si>
  <si>
    <t>她的painting skills很expert（专业），ex（出）pert（精通）的笔触让画作活起来。</t>
  </si>
  <si>
    <t>精通属性expert（形）</t>
  </si>
  <si>
    <t>explain</t>
  </si>
  <si>
    <t>plain</t>
  </si>
  <si>
    <t>ex（出）+ plain（清楚）→ 使事情清楚呈现→解释；说明</t>
  </si>
  <si>
    <t>解释；说明</t>
  </si>
  <si>
    <t>/ɪkˈspleɪn/</t>
  </si>
  <si>
    <t>Can you explain this question to me?</t>
  </si>
  <si>
    <t>你能给我解释这个问题吗？</t>
  </si>
  <si>
    <t>遇到难题时，同桌帮我explain（解释），ex（出）plain（清楚）每一步，我瞬间开窍。</t>
  </si>
  <si>
    <t>说清道明是explain</t>
  </si>
  <si>
    <t>explanation</t>
  </si>
  <si>
    <t>ex（出）+ plain（清楚）+ ation（名词）→ 使清楚的内容→解释；说明</t>
  </si>
  <si>
    <t>/ˌekspləˈneɪʃn/</t>
  </si>
  <si>
    <t>His explanation made the rule easy to understand.</t>
  </si>
  <si>
    <t>他的解释让规则变得容易理解。</t>
  </si>
  <si>
    <t>老师的explanation（解释），ex（出）plain（清楚）加ation（名词），难懂规则变简单。</t>
  </si>
  <si>
    <t>解释名词explanation</t>
  </si>
  <si>
    <t>explicit</t>
  </si>
  <si>
    <t>plic</t>
  </si>
  <si>
    <t>ex（出）+ plic（折叠）+ it（形容词）→ 展开折叠的内容→明确的；清楚的</t>
  </si>
  <si>
    <t>明确的；清楚的</t>
  </si>
  <si>
    <t>/ɪkˈsplɪsɪt/</t>
  </si>
  <si>
    <t>The teacher gave explicit directions for the test.</t>
  </si>
  <si>
    <t>老师对考试给出了明确的指示。</t>
  </si>
  <si>
    <t>老师的explicit（明确）指示，ex（出）plic（折叠）开细节，it（形）让我们不迷糊。</t>
  </si>
  <si>
    <t>展开清楚explicit</t>
  </si>
  <si>
    <t>explode</t>
  </si>
  <si>
    <t>plod</t>
  </si>
  <si>
    <t>ex(向外) + plod(撞击) → 向外撞击 → 爆炸；爆发</t>
  </si>
  <si>
    <t>爆炸；爆发</t>
  </si>
  <si>
    <t>/ɪkˈspləʊd/</t>
  </si>
  <si>
    <t>The firework exploded in the sky.</t>
  </si>
  <si>
    <t>烟花在天空中爆炸了。</t>
  </si>
  <si>
    <t>烟花explode（爆炸）时，ex（向外）plod（撞击）出绚丽的火花，好看极了。</t>
  </si>
  <si>
    <t>向外撞击explode</t>
  </si>
  <si>
    <t>explore</t>
  </si>
  <si>
    <t>plore</t>
  </si>
  <si>
    <t>ex(出去) + plore(探索) → 出去寻找未知事物 → 探险；探索</t>
  </si>
  <si>
    <t>探险；探索</t>
  </si>
  <si>
    <t>/ɪkˈsplɔː(r)/</t>
  </si>
  <si>
    <t>They want to explore the ancient castle.</t>
  </si>
  <si>
    <t>他们想探索那座古老的城堡。</t>
  </si>
  <si>
    <t>他们explore（探索）古堡时，ex（出去）plore（寻找）秘密通道，兴奋不已。</t>
  </si>
  <si>
    <t>出去探索explore</t>
  </si>
  <si>
    <t>export</t>
  </si>
  <si>
    <t>ex(出) + port(携带) → 携带货物出去 → 出口；输出</t>
  </si>
  <si>
    <t>出口；输出</t>
  </si>
  <si>
    <t>/ɪkˈspɔːt/</t>
  </si>
  <si>
    <t>This country exports coffee to Europe.</t>
  </si>
  <si>
    <t>这个国家向欧洲出口咖啡。</t>
  </si>
  <si>
    <t>这个国家export（出口）咖啡时，ex（出）port（携带）豆子到欧洲，赚了很多钱。</t>
  </si>
  <si>
    <t>带出国外export</t>
  </si>
  <si>
    <t>expose</t>
  </si>
  <si>
    <t>ex(出) + pos(放) → 把事物放出来 → 暴露；揭露</t>
  </si>
  <si>
    <t>暴露；揭露</t>
  </si>
  <si>
    <t>/ɪkˈspəʊz/</t>
  </si>
  <si>
    <t>The report exposed the truth of the incident.</t>
  </si>
  <si>
    <t>这份报告揭露了事件的真相。</t>
  </si>
  <si>
    <t>报告expose（揭露）真相时，ex（出）pos（放）出所有证据，让坏人无处可藏。</t>
  </si>
  <si>
    <t>放出真相expose</t>
  </si>
  <si>
    <t>express</t>
  </si>
  <si>
    <t>press</t>
  </si>
  <si>
    <t>ex(出) + press(压) → 压出内心想法 → 表达；表示</t>
  </si>
  <si>
    <t>表达；表示</t>
  </si>
  <si>
    <t>/ɪkˈspres/</t>
  </si>
  <si>
    <t>He expressed his love for his mother.</t>
  </si>
  <si>
    <t>他向妈妈表达了他的爱。</t>
  </si>
  <si>
    <t>他express（表达）爱意时，ex（出）press（压）抑的情感终于释放，妈妈很感动。</t>
  </si>
  <si>
    <t>压出情感express</t>
  </si>
  <si>
    <t>expression</t>
  </si>
  <si>
    <t>ex(出)+press(压)+ion(名词后缀)→把想法压出来→表达；表情</t>
  </si>
  <si>
    <t>表达；表情；词句</t>
  </si>
  <si>
    <t>/ɪkˈspreʃn/</t>
  </si>
  <si>
    <t>Her expression showed she was happy.</t>
  </si>
  <si>
    <t>她的表情显示她很高兴。</t>
  </si>
  <si>
    <t>看到她的expression（表情），ex（出）press（压）出来的喜悦藏不住，ion让这变成名词呀。</t>
  </si>
  <si>
    <t>压出想法expression</t>
  </si>
  <si>
    <t>extension</t>
  </si>
  <si>
    <t>ex(向外)+tend(伸展)+ion(名词后缀)→向外伸展→延伸；扩展</t>
  </si>
  <si>
    <t>延伸；扩展；延期</t>
  </si>
  <si>
    <t>/ɪkˈstenʃn/</t>
  </si>
  <si>
    <t>We need an extension of the deadline.</t>
  </si>
  <si>
    <t>我们需要延期截止日期。</t>
  </si>
  <si>
    <t>申请extension（延期）时，ex（向外）tend（伸展）时间，ion帮忙变名词，多几天完成任务啦。</t>
  </si>
  <si>
    <t>向外伸展extension</t>
  </si>
  <si>
    <t>extra</t>
  </si>
  <si>
    <t>额外的；附加的</t>
  </si>
  <si>
    <t>/ˈekstrə/</t>
  </si>
  <si>
    <t>I have extra homework today.</t>
  </si>
  <si>
    <t>我今天有额外的作业。</t>
  </si>
  <si>
    <t>老师突然加了extra（额外）作业，我得比平时多花时间，真是有点小无奈呢。</t>
  </si>
  <si>
    <t>额外附加是extra</t>
  </si>
  <si>
    <t>额外地；另外</t>
  </si>
  <si>
    <t>Can I pay extra for a bigger room?</t>
  </si>
  <si>
    <t>我能额外付钱要个大房间吗？</t>
  </si>
  <si>
    <t>想要大房间就得extra（额外地）付钱，这样住得才更舒服呀。</t>
  </si>
  <si>
    <t>额外付钱extra</t>
  </si>
  <si>
    <t>extraordinary</t>
  </si>
  <si>
    <t>extra-</t>
  </si>
  <si>
    <t>ordinary</t>
  </si>
  <si>
    <t>extra(超出)+ordinary(普通的)→超出普通的→非凡的；特别的</t>
  </si>
  <si>
    <t>非凡的；特别的</t>
  </si>
  <si>
    <t>/ɪkˈstrɔːdnri/</t>
  </si>
  <si>
    <t>She has an extraordinary talent for music.</t>
  </si>
  <si>
    <t>她有非凡的音乐天赋。</t>
  </si>
  <si>
    <t>她的音乐天赋太extraordinary（非凡），extra（超出）ordinary（普通）的水平让大家都惊叹。</t>
  </si>
  <si>
    <t>超出普通extraordinary</t>
  </si>
  <si>
    <t>extreme</t>
  </si>
  <si>
    <t>treme</t>
  </si>
  <si>
    <t>ex(出)+treme(终点)→到终点之外→极端的；极度的</t>
  </si>
  <si>
    <t>极端的；极度的</t>
  </si>
  <si>
    <t>/ɪkˈstriːm/</t>
  </si>
  <si>
    <t>The weather is in extreme cold today.</t>
  </si>
  <si>
    <t>今天天气极度寒冷。</t>
  </si>
  <si>
    <t>今天cold到extreme（极端），ex（出）treme（终点）的冷让我不想出门半步。</t>
  </si>
  <si>
    <t>终点之外extreme</t>
  </si>
  <si>
    <t>ex(出)+treme(终点)→到终点之外的状态→极端；末端</t>
  </si>
  <si>
    <t>极端；末端</t>
  </si>
  <si>
    <t>He went to the extreme of quitting his job.</t>
  </si>
  <si>
    <t>他走到了辞职的极端。</t>
  </si>
  <si>
    <t>他生气到extreme（极端），ex（出）treme（终点）的决定让大家意外。</t>
  </si>
  <si>
    <t>极端状态是extreme</t>
  </si>
  <si>
    <t>eye</t>
  </si>
  <si>
    <t>眼睛</t>
  </si>
  <si>
    <t>/aɪ/</t>
  </si>
  <si>
    <t>I have two eyes.</t>
  </si>
  <si>
    <t>我有两只眼睛。</t>
  </si>
  <si>
    <t>每天早上醒来，我都会用eye（眼睛）看看窗外的阳光，开启美好的一天。</t>
  </si>
  <si>
    <t>眼睛就是eye，一看就明白</t>
  </si>
  <si>
    <t>eyesight</t>
  </si>
  <si>
    <t>eye（眼睛）+sight（视觉）→眼睛的视觉能力→视力</t>
  </si>
  <si>
    <t>视力</t>
  </si>
  <si>
    <t>/ˈaɪsaɪt/</t>
  </si>
  <si>
    <t>His eyesight is very good, so he can read small words clearly.</t>
  </si>
  <si>
    <t>他的视力很好，所以能清楚地看到小字。</t>
  </si>
  <si>
    <t>小明的eyesight（视力）很棒，因为他每天eye（眼睛）远眺绿色sight（景象），保护得当。</t>
  </si>
  <si>
    <t>eye加sight，视力eyesight</t>
  </si>
  <si>
    <t>face</t>
  </si>
  <si>
    <t>脸；面部</t>
  </si>
  <si>
    <t>/feɪs/</t>
  </si>
  <si>
    <t>She has a round face and big eyes.</t>
  </si>
  <si>
    <t>她有一张圆脸和大大的眼睛。</t>
  </si>
  <si>
    <t>她的face（脸）圆圆的像苹果，让人忍不住想多看几眼。</t>
  </si>
  <si>
    <t>脸是face，简单易记牢</t>
  </si>
  <si>
    <t>facial</t>
  </si>
  <si>
    <t>face（脸）+ial（形容词后缀）→与脸相关的→面部的</t>
  </si>
  <si>
    <t>面部的</t>
  </si>
  <si>
    <t>/ˈfeɪʃl/</t>
  </si>
  <si>
    <t>She does facial exercises every morning to keep her skin healthy.</t>
  </si>
  <si>
    <t>她每天早上做面部运动以保持皮肤健康。</t>
  </si>
  <si>
    <t>她坚持做facial（面部的）运动，让face（脸）的皮肤一直保持紧致光滑。</t>
  </si>
  <si>
    <t>face加ial，面部facial</t>
  </si>
  <si>
    <t>fact</t>
  </si>
  <si>
    <t>fac</t>
  </si>
  <si>
    <t>fac（做）+t→做出来的事→事实</t>
  </si>
  <si>
    <t>事实</t>
  </si>
  <si>
    <t>/fækt/</t>
  </si>
  <si>
    <t>It is a fact that the earth revolves around the sun.</t>
  </si>
  <si>
    <t>地球绕太阳转是事实。</t>
  </si>
  <si>
    <t>地球绕太阳转的fact（事实），是天文学家们fac（做）无数观测得出的结论。</t>
  </si>
  <si>
    <t>做出来的fact，事实记心间</t>
  </si>
  <si>
    <t>factory</t>
  </si>
  <si>
    <t>-ory</t>
  </si>
  <si>
    <t>fact(做)+ory(场所)→做东西的场所→工厂</t>
  </si>
  <si>
    <t>工厂</t>
  </si>
  <si>
    <t>/ˈfæktri/</t>
  </si>
  <si>
    <t>My father works in a factory.</t>
  </si>
  <si>
    <t>我爸爸在一家工厂工作</t>
  </si>
  <si>
    <t>爸爸在factory（工厂）工作，fact（做）东西的ory（场所）每天都很忙碌，回家总会带小零食给我</t>
  </si>
  <si>
    <t>做物场所factory</t>
  </si>
  <si>
    <t>fade</t>
  </si>
  <si>
    <t>褪色；逐渐消失</t>
  </si>
  <si>
    <t>/feɪd/</t>
  </si>
  <si>
    <t>The color of the shirt faded after washing.</t>
  </si>
  <si>
    <t>这件衬衫洗后褪色了</t>
  </si>
  <si>
    <t>衬衫洗后fade（褪色），颜色像“费”掉一样慢慢变淡，再也回不到原来的鲜艳</t>
  </si>
  <si>
    <t>颜色变淡是fade</t>
  </si>
  <si>
    <t>failure</t>
  </si>
  <si>
    <t>fail</t>
  </si>
  <si>
    <t>-ure</t>
  </si>
  <si>
    <t>fail(失败)+ure(表状态)→失败的状态→失败；故障</t>
  </si>
  <si>
    <t>失败；故障</t>
  </si>
  <si>
    <t>/ˈfeɪljə(r)/</t>
  </si>
  <si>
    <t>His failure in the math exam made him study harder.</t>
  </si>
  <si>
    <t>他数学考试失败让他更努力学习了</t>
  </si>
  <si>
    <t>数学考试failure（失败），fail（失败）的ure（状态）没让他灰心，反而激发了他的斗志</t>
  </si>
  <si>
    <t>失败状态failure</t>
  </si>
  <si>
    <t>公平的；合理的</t>
  </si>
  <si>
    <t>/feə(r)/</t>
  </si>
  <si>
    <t>It's fair to give everyone the same chance.</t>
  </si>
  <si>
    <t>给每个人相同的机会是公平的</t>
  </si>
  <si>
    <t>老师说比赛要fair（公平的），不能偏袒任何选手，大家都觉得很合理</t>
  </si>
  <si>
    <t>公平合理fair fair</t>
  </si>
  <si>
    <t>集市；庙会</t>
  </si>
  <si>
    <t>We bought many snacks at the fair.</t>
  </si>
  <si>
    <t>我们在集市上买了很多零食</t>
  </si>
  <si>
    <t>周末去fair（集市）逛，看到糖画和棉花糖，馋得直流口水</t>
  </si>
  <si>
    <t>集市庙会fair逛</t>
  </si>
  <si>
    <t>faith</t>
  </si>
  <si>
    <t>信仰；信任</t>
  </si>
  <si>
    <t>/feɪθ/</t>
  </si>
  <si>
    <t>She has faith in her dreams.</t>
  </si>
  <si>
    <t>她相信自己的梦想</t>
  </si>
  <si>
    <t>她对梦想有faith（信仰），每天都为实现它而努力</t>
  </si>
  <si>
    <t>信任信仰是faith</t>
  </si>
  <si>
    <t>fall</t>
  </si>
  <si>
    <t>落下；跌倒</t>
  </si>
  <si>
    <t>/fɔːl/</t>
  </si>
  <si>
    <t>The leaves fall from the trees in autumn.</t>
  </si>
  <si>
    <t>秋天树叶从树上落下。</t>
  </si>
  <si>
    <t>秋天到了，leaves fall（落下）从树上飘下来，像蝴蝶翩翩起舞。</t>
  </si>
  <si>
    <t>树叶落下是fall</t>
  </si>
  <si>
    <t>秋天；瀑布</t>
  </si>
  <si>
    <t>Autumn is called fall in American English.</t>
  </si>
  <si>
    <t>在美国英语中秋天被叫做fall。</t>
  </si>
  <si>
    <t>美国朋友说fall（秋天）就是autumn，我一下子就记住了这个季节的别称。</t>
  </si>
  <si>
    <t>美国秋天叫fall</t>
  </si>
  <si>
    <t>错误的；假的</t>
  </si>
  <si>
    <t>/fɔːls/</t>
  </si>
  <si>
    <t>His statement is false.</t>
  </si>
  <si>
    <t>他的陈述是错误的。</t>
  </si>
  <si>
    <t>这次答题他写了false（错误的）答案，老师提醒他要仔细检查。</t>
  </si>
  <si>
    <t>错误假的是false</t>
  </si>
  <si>
    <t>familiar</t>
  </si>
  <si>
    <t>fam</t>
  </si>
  <si>
    <t>iliar</t>
  </si>
  <si>
    <t>fam（家）+iliar（形容词后缀）→ 像家里一样的→熟悉的</t>
  </si>
  <si>
    <t>熟悉的；常见的</t>
  </si>
  <si>
    <t>/fəˈmɪliə(r)/</t>
  </si>
  <si>
    <t>I'm familiar with this street.</t>
  </si>
  <si>
    <t>我熟悉这条街道。</t>
  </si>
  <si>
    <t>这条街我很familiar（熟悉的），因为每天放学都经过，像fam（家）附近一样亲切。</t>
  </si>
  <si>
    <t>家的感觉familiar</t>
  </si>
  <si>
    <t>family</t>
  </si>
  <si>
    <t>ily</t>
  </si>
  <si>
    <t>fam（家）+ily（名词后缀）→ 家庭；家人</t>
  </si>
  <si>
    <t>家庭；家人</t>
  </si>
  <si>
    <t>/ˈfæməli/</t>
  </si>
  <si>
    <t>My family goes hiking every weekend.</t>
  </si>
  <si>
    <t>我的家人每个周末都去徒步。</t>
  </si>
  <si>
    <t>我的family（家庭）很喜欢户外活动，fam（家）里每个人都很开心。</t>
  </si>
  <si>
    <t>家人组成family</t>
  </si>
  <si>
    <t>famous</t>
  </si>
  <si>
    <t>fam（名声）+ous（形容词后缀）→ 有名声的→著名的</t>
  </si>
  <si>
    <t>著名的；出名的</t>
  </si>
  <si>
    <t>/ˈfeɪməs/</t>
  </si>
  <si>
    <t>This is a famous museum.</t>
  </si>
  <si>
    <t>这是一座著名的博物馆。</t>
  </si>
  <si>
    <t>这座museum很famous（著名的），fam（名声）传遍了全国，很多人来参观。</t>
  </si>
  <si>
    <t>有名声的是famous</t>
  </si>
  <si>
    <t>fan</t>
  </si>
  <si>
    <t>风扇；扇子；迷</t>
  </si>
  <si>
    <t>/fæn/</t>
  </si>
  <si>
    <t>I have an electric fan in my room.</t>
  </si>
  <si>
    <t>我房间里有一台电风扇。</t>
  </si>
  <si>
    <t>夏天太热啦，我打开fan（风扇）吹风，瞬间凉快了不少。</t>
  </si>
  <si>
    <t>风扇扇子或粉丝，都叫fan</t>
  </si>
  <si>
    <t>扇；成迷</t>
  </si>
  <si>
    <t>She fanned her face with a magazine.</t>
  </si>
  <si>
    <t>她用杂志扇脸。</t>
  </si>
  <si>
    <t>她热得拿杂志fan（扇）脸，想驱散暑气。</t>
  </si>
  <si>
    <t>扇风成迷用fan</t>
  </si>
  <si>
    <t>fancy</t>
  </si>
  <si>
    <t>fant</t>
  </si>
  <si>
    <t>fant（想象）+ y（...的）→ 想象出来的→花哨的；奇特的</t>
  </si>
  <si>
    <t>花哨的；奇特的；喜欢的</t>
  </si>
  <si>
    <t>/ˈfænsi/</t>
  </si>
  <si>
    <t>She bought a fancy hat for the party.</t>
  </si>
  <si>
    <t>她为派对买了一顶花哨的帽子。</t>
  </si>
  <si>
    <t>她戴着fancy（花哨）的帽子，上面的装饰充满fant（想象）感，吸引了很多目光。</t>
  </si>
  <si>
    <t>想象加y是fancy，花哨奇特真好看</t>
  </si>
  <si>
    <t>fant（想象）+ y（表动作）→ 想象想要某物→想要；喜欢</t>
  </si>
  <si>
    <t>想要；喜欢</t>
  </si>
  <si>
    <t>I fancy a cup of milk tea now.</t>
  </si>
  <si>
    <t>我现在想要一杯奶茶。</t>
  </si>
  <si>
    <t>我fancy（想要）一杯奶茶，fant（想象）它甜甜的味道就忍不住流口水。</t>
  </si>
  <si>
    <t>想要喜欢就fancy</t>
  </si>
  <si>
    <t>fantastic</t>
  </si>
  <si>
    <t>fant（想象）+ astic（...的）→ 充满想象的→极好的；奇异的</t>
  </si>
  <si>
    <t>极好的；奇异的</t>
  </si>
  <si>
    <t>/fænˈtæstɪk/</t>
  </si>
  <si>
    <t>The fireworks show was fantastic!</t>
  </si>
  <si>
    <t>烟花表演太棒了！</t>
  </si>
  <si>
    <t>烟花表演fantastic（极好），fant（想象）不到的美丽画面让我惊叹不已。</t>
  </si>
  <si>
    <t>想象加astic，极好奇异fantastic</t>
  </si>
  <si>
    <t>fantasy</t>
  </si>
  <si>
    <t>fant（想象）+ asy（表名词）→ 想象出来的事物→幻想；空想</t>
  </si>
  <si>
    <t>幻想；空想</t>
  </si>
  <si>
    <t>/ˈfæntəsi/</t>
  </si>
  <si>
    <t>He often lives in a world of fantasy.</t>
  </si>
  <si>
    <t>他经常生活在幻想的世界里。</t>
  </si>
  <si>
    <t>他总沉浸在fantasy（幻想）中，fant（想象）各种奇妙的冒险故事。</t>
  </si>
  <si>
    <t>想象出的是fantasy</t>
  </si>
  <si>
    <t>far</t>
  </si>
  <si>
    <t>远的</t>
  </si>
  <si>
    <t>/fɑː(r)/</t>
  </si>
  <si>
    <t>My school is far from my home.</t>
  </si>
  <si>
    <t>我的学校离我家很远。</t>
  </si>
  <si>
    <t>我的学校far（远），每天要早起半小时赶路。</t>
  </si>
  <si>
    <t>距离远用far</t>
  </si>
  <si>
    <t>远；久远地</t>
  </si>
  <si>
    <t>We haven't met for far too long.</t>
  </si>
  <si>
    <t>我们已经很久没见面了。</t>
  </si>
  <si>
    <t>我们far（久远地）没见面，见面时都快认不出彼此了。</t>
  </si>
  <si>
    <t>远距久远far来帮</t>
  </si>
  <si>
    <t>fare</t>
  </si>
  <si>
    <t>车费；票价</t>
  </si>
  <si>
    <t>I paid the bus fare yesterday.</t>
  </si>
  <si>
    <t>我昨天付了公交车费。</t>
  </si>
  <si>
    <t>坐公交时，我问司机fare（车费）多少，他说两元，我赶紧掏钱付fare。</t>
  </si>
  <si>
    <t>乘车费用fare，简单好记别忘</t>
  </si>
  <si>
    <t>进展；过日子</t>
  </si>
  <si>
    <t>How did you fare in the exam?</t>
  </si>
  <si>
    <t>你考试考得怎么样？</t>
  </si>
  <si>
    <t>考试后问朋友how did you fare？他笑着说fare（进展）不错，考得很好。</t>
  </si>
  <si>
    <t>进展如何问fare？动词用法要记牢</t>
  </si>
  <si>
    <t>farm</t>
  </si>
  <si>
    <t>农场</t>
  </si>
  <si>
    <t>/fɑːm/</t>
  </si>
  <si>
    <t>My uncle has a big farm with many animals.</t>
  </si>
  <si>
    <t>我叔叔有一个养了很多动物的大农场。</t>
  </si>
  <si>
    <t>叔叔的farm（农场）里有奶牛和小鸡，我周末常去那里玩。</t>
  </si>
  <si>
    <t>农场就是farm，简单易记心间</t>
  </si>
  <si>
    <t>耕种</t>
  </si>
  <si>
    <t>They farm vegetables in their backyard.</t>
  </si>
  <si>
    <t>他们在后院耕种蔬菜。</t>
  </si>
  <si>
    <t>爷爷奶奶在院子里farm（耕种）青菜，每天浇水施肥很用心。</t>
  </si>
  <si>
    <t>耕种用farm，动词别混淆</t>
  </si>
  <si>
    <t>farmer</t>
  </si>
  <si>
    <t>farm（农场） + er（人） → 农场里的人 → 农民</t>
  </si>
  <si>
    <t>农民</t>
  </si>
  <si>
    <t>/ˈfɑːmə(r)/</t>
  </si>
  <si>
    <t>The farmer works hard from dawn to dusk.</t>
  </si>
  <si>
    <t>这位农民从早到晚努力工作。</t>
  </si>
  <si>
    <t>farmer（农民）每天在farm（农场）里劳作，er是表示人的后缀哦～</t>
  </si>
  <si>
    <t>农场之人farmer，农民伯伯好榜样</t>
  </si>
  <si>
    <t>fast</t>
  </si>
  <si>
    <t>快的；迅速的</t>
  </si>
  <si>
    <t>/fɑːst/</t>
  </si>
  <si>
    <t>He is a fast runner in our school.</t>
  </si>
  <si>
    <t>他是我们学校跑得很快的人。</t>
  </si>
  <si>
    <t>运动会上，他跑得fast（快的），轻松拿到了冠军。</t>
  </si>
  <si>
    <t>快的就是fast，形容词要记牢</t>
  </si>
  <si>
    <t>快地；迅速地</t>
  </si>
  <si>
    <t>She ran fast to catch the bus.</t>
  </si>
  <si>
    <t>她跑得很快去赶公交车。</t>
  </si>
  <si>
    <t>看到公交车要走了，她fast（快地）跑过去，终于赶上了。</t>
  </si>
  <si>
    <t>副词fast，同样表示快</t>
  </si>
  <si>
    <t>fasten</t>
  </si>
  <si>
    <t>fast（牢固） + en（使...） → 使变得牢固 → 系牢；扣紧</t>
  </si>
  <si>
    <t>系牢；扣紧</t>
  </si>
  <si>
    <t>/ˈfɑːsn/</t>
  </si>
  <si>
    <t>Please fasten your seat belt before take-off.</t>
  </si>
  <si>
    <t>起飞前请系好你的安全带。</t>
  </si>
  <si>
    <t>坐飞机时，空姐提醒fasten（系牢）安全带，fast（牢固）en（使）我们更安全。</t>
  </si>
  <si>
    <t>使牢固是fasten，系紧安全带</t>
  </si>
  <si>
    <t>en</t>
  </si>
  <si>
    <t>fat</t>
  </si>
  <si>
    <t>胖的；肥的</t>
  </si>
  <si>
    <t>/fæt/</t>
  </si>
  <si>
    <t>The cat is too fat to jump high.</t>
  </si>
  <si>
    <t>这只猫太胖了跳不高。</t>
  </si>
  <si>
    <t>看到那只fat（胖的）猫，圆滚滚的，连跳上桌子都费劲呢。</t>
  </si>
  <si>
    <t>胖肥fat，圆滚滚</t>
  </si>
  <si>
    <t>脂肪；肥肉</t>
  </si>
  <si>
    <t>Eating too much fat is bad for health.</t>
  </si>
  <si>
    <t>吃太多脂肪对健康有害。</t>
  </si>
  <si>
    <t>医生说吃太多fat（脂肪）不好，要多吃蔬菜。</t>
  </si>
  <si>
    <t>脂肪肥肉fat，要少吃</t>
  </si>
  <si>
    <t>father</t>
  </si>
  <si>
    <t>父亲；爸爸</t>
  </si>
  <si>
    <t>/ˈfɑːðə(r)/</t>
  </si>
  <si>
    <t>My father takes me to the park every weekend.</t>
  </si>
  <si>
    <t>我爸爸每个周末带我去公园。</t>
  </si>
  <si>
    <t>我的father（爸爸）周末总是带我去公园玩，我很开心。</t>
  </si>
  <si>
    <t>爸爸father，我爱他</t>
  </si>
  <si>
    <t>fault</t>
  </si>
  <si>
    <t>错误；过失；缺点</t>
  </si>
  <si>
    <t>/fɔːlt/</t>
  </si>
  <si>
    <t>It's not your fault; don't blame yourself.</t>
  </si>
  <si>
    <t>这不是你的错，别自责。</t>
  </si>
  <si>
    <t>朋友安慰我说it's not your fault（不是你的错），让我放下了心里的包袱。</t>
  </si>
  <si>
    <t>错误过失fault，要改正</t>
  </si>
  <si>
    <t>favour</t>
  </si>
  <si>
    <t>恩惠；帮忙；喜爱</t>
  </si>
  <si>
    <t>/ˈfeɪvə(r)/</t>
  </si>
  <si>
    <t>Can you do me a small favour?</t>
  </si>
  <si>
    <t>你能帮我一个小忙吗？</t>
  </si>
  <si>
    <t>同学问我can you do me a favour（帮我个忙），我立刻点头答应了。</t>
  </si>
  <si>
    <t>帮忙恩惠favour，常说它</t>
  </si>
  <si>
    <t>偏爱；支持；喜爱</t>
  </si>
  <si>
    <t>The teacher favours hard-working students.</t>
  </si>
  <si>
    <t>老师偏爱努力学习的学生。</t>
  </si>
  <si>
    <t>老师favour（偏爱）努力的学生，大家都更认真了。</t>
  </si>
  <si>
    <t>偏爱支持favour</t>
  </si>
  <si>
    <t>favourite</t>
  </si>
  <si>
    <t>favour（喜爱）+ ite（...的）→ 特别喜爱的 → 最喜欢的</t>
  </si>
  <si>
    <t>最喜欢的</t>
  </si>
  <si>
    <t>/ˈfeɪvərɪt/</t>
  </si>
  <si>
    <t>My favourite subject is English.</t>
  </si>
  <si>
    <t>我最喜欢的科目是英语。</t>
  </si>
  <si>
    <t>我最喜欢的subject是English，它是我的favourite（最喜欢的），每天都想学习。</t>
  </si>
  <si>
    <t>喜爱加ite，就是favourite</t>
  </si>
  <si>
    <t>favour（喜爱）+ ite（表人/物）→ 特别喜爱的人或物 → 最喜欢的东西</t>
  </si>
  <si>
    <t>最喜欢的人或物</t>
  </si>
  <si>
    <t>This book is my favourite.</t>
  </si>
  <si>
    <t>这本书是我最喜欢的。</t>
  </si>
  <si>
    <t>这本book是我的favourite（最喜欢的书），我已经读了三遍了。</t>
  </si>
  <si>
    <t>最爱之物favourite</t>
  </si>
  <si>
    <t>fax</t>
  </si>
  <si>
    <t>传真机；传真件</t>
  </si>
  <si>
    <t>/fæks/</t>
  </si>
  <si>
    <t>I received a fax from my company this morning.</t>
  </si>
  <si>
    <t>今天早上我收到了公司发来的一份传真件。</t>
  </si>
  <si>
    <t>早上我收到公司的fax（传真件），赶紧用旁边的fax（传真机）核对了内容。</t>
  </si>
  <si>
    <t>传真机件是fax</t>
  </si>
  <si>
    <t>发传真</t>
  </si>
  <si>
    <t>Please fax this contract to our partner immediately.</t>
  </si>
  <si>
    <t>请立即把这份合同传真给我们的合作伙伴。</t>
  </si>
  <si>
    <t>老板让我fax（发传真）这份合同，我马上操作传真机完成了任务。</t>
  </si>
  <si>
    <t>发送传真用fax</t>
  </si>
  <si>
    <t>fear</t>
  </si>
  <si>
    <t>害怕；恐惧</t>
  </si>
  <si>
    <t>/fɪə(r)/</t>
  </si>
  <si>
    <t>I have a fear of heights.</t>
  </si>
  <si>
    <t>我有恐高症。</t>
  </si>
  <si>
    <t>我对 heights 有 fear（恐惧），每次站在高处都心跳加速。</t>
  </si>
  <si>
    <t>心中恐惧是fear</t>
  </si>
  <si>
    <t>害怕；畏惧</t>
  </si>
  <si>
    <t>She fears snakes.</t>
  </si>
  <si>
    <t>她害怕蛇。</t>
  </si>
  <si>
    <t>She fears（害怕）snakes，看到蛇就会立刻跑开。</t>
  </si>
  <si>
    <t>害怕某物用fear</t>
  </si>
  <si>
    <t>feast</t>
  </si>
  <si>
    <t>盛宴；宴会</t>
  </si>
  <si>
    <t>/fiːst/</t>
  </si>
  <si>
    <t>We had a feast to celebrate the victory.</t>
  </si>
  <si>
    <t>我们举办了一场盛宴庆祝胜利。</t>
  </si>
  <si>
    <t>庆祝胜利的 feast（盛宴）上，大家举杯欢庆，气氛热烈。</t>
  </si>
  <si>
    <t>盛宴大餐是feast</t>
  </si>
  <si>
    <t>宴请；尽情享用</t>
  </si>
  <si>
    <t>They feasted on delicious food.</t>
  </si>
  <si>
    <t>他们尽情享用美味的食物。</t>
  </si>
  <si>
    <t>他们 feast（尽情享用）桌上的美食，忘记了时间的流逝。</t>
  </si>
  <si>
    <t>尽情享用feast feast</t>
  </si>
  <si>
    <t>feather</t>
  </si>
  <si>
    <t>羽毛</t>
  </si>
  <si>
    <t>/ˈfeðə(r)/</t>
  </si>
  <si>
    <t>The bird has colorful feathers.</t>
  </si>
  <si>
    <t>这只鸟有彩色的羽毛。</t>
  </si>
  <si>
    <t>小鸟的 feather（羽毛）软软的，像覆盖了一层轻盈的云朵。</t>
  </si>
  <si>
    <t>鸟的羽毛feather</t>
  </si>
  <si>
    <t>federal</t>
  </si>
  <si>
    <t>feder</t>
  </si>
  <si>
    <t>feder（联盟）+ al（...的）→ 联盟的 → 联邦的</t>
  </si>
  <si>
    <t>联邦的</t>
  </si>
  <si>
    <t>/ˈfedərəl/</t>
  </si>
  <si>
    <t>The US is a federal country.</t>
  </si>
  <si>
    <t>美国是一个联邦制国家。</t>
  </si>
  <si>
    <t>美国是 federal（联邦）国家，由多个州组成 feder（联盟），共同治理。</t>
  </si>
  <si>
    <t>联盟加al是federal</t>
  </si>
  <si>
    <t>fee</t>
  </si>
  <si>
    <t>费用；酬金</t>
  </si>
  <si>
    <t>/fiː/</t>
  </si>
  <si>
    <t>I paid a fee for the swimming lesson.</t>
  </si>
  <si>
    <t>我为游泳课付了费用。</t>
  </si>
  <si>
    <t>妈妈说参加游泳课要交fee（费用），我赶紧把零花钱拿出来准备好。</t>
  </si>
  <si>
    <t>花钱fee fee fee，费用记心里</t>
  </si>
  <si>
    <t>feed</t>
  </si>
  <si>
    <t>喂养；饲养；给……食物</t>
  </si>
  <si>
    <t>/fiːd/</t>
  </si>
  <si>
    <t>She feeds her cat twice a day.</t>
  </si>
  <si>
    <t>她每天喂她的猫两次。</t>
  </si>
  <si>
    <t>每天早上，她都会feed（喂）她的小猫，小猫吃得开心极了。</t>
  </si>
  <si>
    <t>喂猫feed feed feed，动词别忘记</t>
  </si>
  <si>
    <t>feel</t>
  </si>
  <si>
    <t>感觉；觉得；触摸</t>
  </si>
  <si>
    <t>/fiːl/</t>
  </si>
  <si>
    <t>I feel happy today.</t>
  </si>
  <si>
    <t>我今天感觉很开心。</t>
  </si>
  <si>
    <t>今天阳光很好，我feel（感觉）特别开心，忍不住想唱歌。</t>
  </si>
  <si>
    <t>心里感觉是feel，触摸也用它</t>
  </si>
  <si>
    <t>feeling</t>
  </si>
  <si>
    <t>feel（感觉）+ -ing（名词后缀）→ 表示感觉的名词 → 感觉；情感</t>
  </si>
  <si>
    <t>感觉；情感；情绪</t>
  </si>
  <si>
    <t>/ˈfiːlɪŋ/</t>
  </si>
  <si>
    <t>Her feeling was hurt by his words.</t>
  </si>
  <si>
    <t>他的话伤害了她的感情。</t>
  </si>
  <si>
    <t>当他说出那句话时，她的feeling（情感）受到了伤害，眼泪忍不住掉下来。</t>
  </si>
  <si>
    <t>feel加ing变feeling，情感记心中</t>
  </si>
  <si>
    <t>fellow</t>
  </si>
  <si>
    <t>同伴；伙伴；家伙</t>
  </si>
  <si>
    <t>/ˈfeləʊ/</t>
  </si>
  <si>
    <t>He is my fellow student in the university.</t>
  </si>
  <si>
    <t>他是我大学里的同学（同伴）。</t>
  </si>
  <si>
    <t>在大学里，我的fellow（同伴）总是和我一起去图书馆学习，互相帮助。</t>
  </si>
  <si>
    <t>同伴fellow，一起走</t>
  </si>
  <si>
    <t>female</t>
  </si>
  <si>
    <t>女的；女性的</t>
  </si>
  <si>
    <t>/ˈfiːmeɪl/</t>
  </si>
  <si>
    <t>She is a female doctor.</t>
  </si>
  <si>
    <t>她是一名女医生。</t>
  </si>
  <si>
    <t>她是 female (女的) 医生，每天认真工作，深受患者信任。</t>
  </si>
  <si>
    <t>女的女性female</t>
  </si>
  <si>
    <t>女性；雌性动物</t>
  </si>
  <si>
    <t>The cat is a female.</t>
  </si>
  <si>
    <t>这只猫是雌性的。</t>
  </si>
  <si>
    <t>这只猫是 female (雌性)，性格温顺，经常依偎在主人身边。</t>
  </si>
  <si>
    <t>雌性动物female</t>
  </si>
  <si>
    <t>栅栏；篱笆</t>
  </si>
  <si>
    <t>/fens/</t>
  </si>
  <si>
    <t>There is a fence around the garden.</t>
  </si>
  <si>
    <t>花园周围有一道栅栏。</t>
  </si>
  <si>
    <t>花园周围的 fence (栅栏) 上爬满牵牛花，很漂亮。</t>
  </si>
  <si>
    <t>栅栏篱笆是fence</t>
  </si>
  <si>
    <t>（用栅栏）围起来</t>
  </si>
  <si>
    <t>They fenced the field to keep cows out.</t>
  </si>
  <si>
    <t>他们用栅栏把田地围起来防止牛进来。</t>
  </si>
  <si>
    <t>他们 fence (围) 田地时，大家一起帮忙，很快就完成了。</t>
  </si>
  <si>
    <t>围起田地用fence</t>
  </si>
  <si>
    <t>ferry</t>
  </si>
  <si>
    <t>渡船；渡口</t>
  </si>
  <si>
    <t>/ˈferi/</t>
  </si>
  <si>
    <t>We took the ferry across the river.</t>
  </si>
  <si>
    <t>我们乘渡船过河。</t>
  </si>
  <si>
    <t>我们乘 ferry (渡船) 过河时，看到河里有很多小鱼游动。</t>
  </si>
  <si>
    <t>渡船渡口ferry</t>
  </si>
  <si>
    <t>摆渡；运送</t>
  </si>
  <si>
    <t>The boat ferried passengers to the island.</t>
  </si>
  <si>
    <t>这艘船把乘客摆渡到岛上。</t>
  </si>
  <si>
    <t>这艘船 ferry (摆渡) 乘客到岛上，大家兴奋地看远处风景。</t>
  </si>
  <si>
    <t>摆渡运送ferry</t>
  </si>
  <si>
    <t>festival</t>
  </si>
  <si>
    <t>fest</t>
  </si>
  <si>
    <t>ival</t>
  </si>
  <si>
    <t>fest(节日)+ival(名词后缀)→表示节日相关的庆祝活动→节日；庆祝活动</t>
  </si>
  <si>
    <t>节日；庆祝活动</t>
  </si>
  <si>
    <t>/ˈfestɪvl/</t>
  </si>
  <si>
    <t>We had a great time at the Spring Festival.</t>
  </si>
  <si>
    <t>我们在春节过得很愉快。</t>
  </si>
  <si>
    <t>春节是 festival (节日)，fest (节日)氛围里，大家吃饺子看春晚。</t>
  </si>
  <si>
    <t>fest加ival，节日festival</t>
  </si>
  <si>
    <t>fetch</t>
  </si>
  <si>
    <t>去取来；拿来</t>
  </si>
  <si>
    <t>/fetʃ/</t>
  </si>
  <si>
    <t>Can you fetch me a glass of water?</t>
  </si>
  <si>
    <t>你能去给我拿一杯水吗？</t>
  </si>
  <si>
    <t>妈妈说：“fetch (去拿)一杯水来”，我立刻跑去厨房回来。</t>
  </si>
  <si>
    <t>去取拿来是fetch</t>
  </si>
  <si>
    <t>fever</t>
  </si>
  <si>
    <t>发烧；发热</t>
  </si>
  <si>
    <t>/ˈfiːvə(r)/</t>
  </si>
  <si>
    <t>She has a high fever and needs to see a doctor.</t>
  </si>
  <si>
    <t>她发高烧了，需要看医生。</t>
  </si>
  <si>
    <t>小明昨天fever（发烧）了，脸红红的，妈妈赶紧带他去医院。</t>
  </si>
  <si>
    <t>发烧就是fever，身体热得慌</t>
  </si>
  <si>
    <t>few</t>
  </si>
  <si>
    <t>不多的；很少的</t>
  </si>
  <si>
    <t>/fjuː/</t>
  </si>
  <si>
    <t>There are few apples left in the basket.</t>
  </si>
  <si>
    <t>篮子里剩下的苹果不多了。</t>
  </si>
  <si>
    <t>篮子里few（很少）苹果，我得省着点吃，不然很快就没了。</t>
  </si>
  <si>
    <t>数量不多用few</t>
  </si>
  <si>
    <t>少数；几个</t>
  </si>
  <si>
    <t>Few of us have been to the Great Wall.</t>
  </si>
  <si>
    <t>我们中很少有人去过长城。</t>
  </si>
  <si>
    <t>班里few（少数）同学去过长城，我也想去看看。</t>
  </si>
  <si>
    <t>少数几个是few</t>
  </si>
  <si>
    <t>fibre</t>
  </si>
  <si>
    <t>纤维；纤维制品</t>
  </si>
  <si>
    <t>/ˈfaɪbə(r)/</t>
  </si>
  <si>
    <t>Eating more fibre is good for your health.</t>
  </si>
  <si>
    <t>多吃纤维对健康有益。</t>
  </si>
  <si>
    <t>妈妈说多吃fibre（纤维）能促进消化，所以我每天都吃蔬菜。</t>
  </si>
  <si>
    <t>健康纤维fibre，身体好帮手</t>
  </si>
  <si>
    <t>fiction</t>
  </si>
  <si>
    <t>fict</t>
  </si>
  <si>
    <t>fict（虚构） + ion（名词后缀） → 虚构的故事 → 小说；虚构作品</t>
  </si>
  <si>
    <t>小说；虚构的事</t>
  </si>
  <si>
    <t>/ˈfɪkʃn/</t>
  </si>
  <si>
    <t>I like reading science fiction very much.</t>
  </si>
  <si>
    <t>我非常喜欢读科幻小说。</t>
  </si>
  <si>
    <t>我读fiction（小说）时，常被里面fict（虚构）的情节吸引，仿佛进入了另一个世界。</t>
  </si>
  <si>
    <t>虚构故事fiction，ion后缀记分明</t>
  </si>
  <si>
    <t>field</t>
  </si>
  <si>
    <t>田野；场地；领域</t>
  </si>
  <si>
    <t>/fiːld/</t>
  </si>
  <si>
    <t>The farmers are working in the field.</t>
  </si>
  <si>
    <t>农民们正在田野里干活。</t>
  </si>
  <si>
    <t>周末我去field（田野）玩，看到很多农民在劳作，空气很清新。</t>
  </si>
  <si>
    <t>田野场地field，简单好记不用愁</t>
  </si>
  <si>
    <t>fierce</t>
  </si>
  <si>
    <t>凶猛的；激烈的；强烈的</t>
  </si>
  <si>
    <t>/fɪəs/</t>
  </si>
  <si>
    <t>The tiger looks fierce.</t>
  </si>
  <si>
    <t>这只老虎看起来很凶猛。</t>
  </si>
  <si>
    <t>看到 fierce (凶猛的) 老虎，我吓得跑开，它的眼神太 fierce 了。</t>
  </si>
  <si>
    <t>fierce是凶猛，样子很吓人</t>
  </si>
  <si>
    <t>fight</t>
  </si>
  <si>
    <t>打架；战斗；斗争</t>
  </si>
  <si>
    <t>/faɪt/</t>
  </si>
  <si>
    <t>They fought for their country.</t>
  </si>
  <si>
    <t>他们为国家而战。</t>
  </si>
  <si>
    <t>士兵们 fight (战斗) 敌人，哪怕受伤也不放弃 fight。</t>
  </si>
  <si>
    <t>fight fight是战斗，勇敢去拼搏</t>
  </si>
  <si>
    <t>There was a fight between two boys.</t>
  </si>
  <si>
    <t>两个男孩之间发生了一场打架。</t>
  </si>
  <si>
    <t>那场 fight (打架) 让两个男孩都受了伤，老师批评了他们。</t>
  </si>
  <si>
    <t>一场斗争是fight</t>
  </si>
  <si>
    <t>figure</t>
  </si>
  <si>
    <t>fig</t>
  </si>
  <si>
    <t>fig(形状)+ure(名词后缀)→具有形状的东西→图形；人物；数字；身材</t>
  </si>
  <si>
    <t>数字；人物；图形；身材</t>
  </si>
  <si>
    <t>/ˈfɪɡə(r)/</t>
  </si>
  <si>
    <t>She has a good figure.</t>
  </si>
  <si>
    <t>她身材很好。</t>
  </si>
  <si>
    <t>她的 figure (身材) 很棒，fig (形状) ure (后缀) 组合起来就是有好形状的身材。</t>
  </si>
  <si>
    <t>形状加ure，figure是身材</t>
  </si>
  <si>
    <t>fig(形状)+ure(后缀)→通过形状或逻辑推断→认为；计算</t>
  </si>
  <si>
    <t>认为；计算；描绘</t>
  </si>
  <si>
    <t>I figure he will come soon.</t>
  </si>
  <si>
    <t>我认为他很快会来。</t>
  </si>
  <si>
    <t>我 figure (认为) 他会来，因为他之前说过今天有空。</t>
  </si>
  <si>
    <t>figure作动词，认为或计算</t>
  </si>
  <si>
    <t>file</t>
  </si>
  <si>
    <t>文件；档案；文件夹</t>
  </si>
  <si>
    <t>/faɪl/</t>
  </si>
  <si>
    <t>Please put the paper in the file.</t>
  </si>
  <si>
    <t>请把这张纸放进文件夹里。</t>
  </si>
  <si>
    <t>我把重要的文件放进 file (文件夹)，防止丢失找不到。</t>
  </si>
  <si>
    <t>file是文件，存放很方便</t>
  </si>
  <si>
    <t>归档；提交；把...归档</t>
  </si>
  <si>
    <t>She filed the report yesterday.</t>
  </si>
  <si>
    <t>她昨天提交了报告。</t>
  </si>
  <si>
    <t>她 file (提交) 报告后，领导很快就审批通过了。</t>
  </si>
  <si>
    <t>file作动词，归档或提交</t>
  </si>
  <si>
    <t>fill</t>
  </si>
  <si>
    <t>填满；充满；装满</t>
  </si>
  <si>
    <t>/fɪl/</t>
  </si>
  <si>
    <t>Fill the glass with water.</t>
  </si>
  <si>
    <t>把杯子装满水。</t>
  </si>
  <si>
    <t>妈妈让我 fill (装满) 杯子，我小心地倒满了凉白开。</t>
  </si>
  <si>
    <t>fill是填满，装得满满的</t>
  </si>
  <si>
    <t>film</t>
  </si>
  <si>
    <t>电影；胶片</t>
  </si>
  <si>
    <t>/fɪlm/</t>
  </si>
  <si>
    <t>I like this film very much.</t>
  </si>
  <si>
    <t>我非常喜欢这部电影。</t>
  </si>
  <si>
    <t>周末看film（电影）时，发现胶片film记录了很多美好瞬间，让人难忘。</t>
  </si>
  <si>
    <t>看电影用film</t>
  </si>
  <si>
    <t>拍摄</t>
  </si>
  <si>
    <t>They filmed the movie in Paris.</t>
  </si>
  <si>
    <t>他们在巴黎拍摄了这部电影。</t>
  </si>
  <si>
    <t>导演film（拍摄）电影时，专注捕捉每个镜头，fin（谐音“分”）秒必争。</t>
  </si>
  <si>
    <t>拍摄画面叫film</t>
  </si>
  <si>
    <t>final</t>
  </si>
  <si>
    <t>fin</t>
  </si>
  <si>
    <t>fin（结束）+ al（形容词后缀）→ 表示结束的状态→最后的；最终的</t>
  </si>
  <si>
    <t>最后的；最终的</t>
  </si>
  <si>
    <t>/ˈfaɪnl/</t>
  </si>
  <si>
    <t>This is the final exam of the term.</t>
  </si>
  <si>
    <t>这是本学期的期末考试。</t>
  </si>
  <si>
    <t>面对final（最终的）考试，我知道fin（结束）的al（状态）意味着学期即将结束。</t>
  </si>
  <si>
    <t>fin结束加al，final是最终</t>
  </si>
  <si>
    <t>fin（结束）+ al（名词后缀）→ 结束阶段的比赛或考试→决赛；期末考试</t>
  </si>
  <si>
    <t>决赛；期末考试</t>
  </si>
  <si>
    <t>He reached the final of the singing competition.</t>
  </si>
  <si>
    <t>他进入了歌唱比赛的决赛。</t>
  </si>
  <si>
    <t>在final（决赛）舞台上，选手们都想fin（结束）对手，赢得冠军。</t>
  </si>
  <si>
    <t>决赛考试是final</t>
  </si>
  <si>
    <t>finance</t>
  </si>
  <si>
    <t>fin（结算）+ ance（名词后缀）→ 关于资金结算的事务→财政；金融；资金</t>
  </si>
  <si>
    <t>财政；金融；资金</t>
  </si>
  <si>
    <t>/ˈfaɪnæns/</t>
  </si>
  <si>
    <t>She works in the field of finance.</t>
  </si>
  <si>
    <t>她在金融领域工作。</t>
  </si>
  <si>
    <t>在finance（金融）领域，每天都要fin（结算）各种账目，ance（名词后缀）体现这是专业领域。</t>
  </si>
  <si>
    <t>结算资金finance</t>
  </si>
  <si>
    <t>fin（结算）+ ance（名词后缀转动词）→ 为...结算资金→给...提供资金</t>
  </si>
  <si>
    <t>给...提供资金</t>
  </si>
  <si>
    <t>/fəˈnæns/</t>
  </si>
  <si>
    <t>The company will finance our research project.</t>
  </si>
  <si>
    <t>公司将为我们的研究项目提供资金。</t>
  </si>
  <si>
    <t>公司finance（资助）我们的项目，fin（结算）好费用后，我们就能顺利开展研究了。</t>
  </si>
  <si>
    <t>资助资金finance</t>
  </si>
  <si>
    <t>find</t>
  </si>
  <si>
    <t>找到；发现</t>
  </si>
  <si>
    <t>/faɪnd/</t>
  </si>
  <si>
    <t>I find my lost pen under the chair.</t>
  </si>
  <si>
    <t>我在椅子下面找到了丢失的钢笔。</t>
  </si>
  <si>
    <t>我find（找到）钢笔时，发现它藏在chair下面，真是意外之喜。</t>
  </si>
  <si>
    <t>找到东西用find</t>
  </si>
  <si>
    <t>fine</t>
  </si>
  <si>
    <t>好的；晴朗的</t>
  </si>
  <si>
    <t>/faɪn/</t>
  </si>
  <si>
    <t>Today is a fine day for a picnic.</t>
  </si>
  <si>
    <t>今天是野餐的好天气。</t>
  </si>
  <si>
    <t>fine（晴朗的）天气里，我们去公园野餐，心情格外好。</t>
  </si>
  <si>
    <t>晴朗美好是fine</t>
  </si>
  <si>
    <t>罚款</t>
  </si>
  <si>
    <t>The police fined him for speeding.</t>
  </si>
  <si>
    <t>警察因他超速而罚款。</t>
  </si>
  <si>
    <t>他超速被police fine（罚款），后悔没遵守交通规则。</t>
  </si>
  <si>
    <t>违规罚款用fine</t>
  </si>
  <si>
    <t>He had to pay a 200-yuan fine.</t>
  </si>
  <si>
    <t>他不得不交200元罚款。</t>
  </si>
  <si>
    <t>交fine（罚款）时，他意识到遵守规则的重要性。</t>
  </si>
  <si>
    <t>罚款金额是fine</t>
  </si>
  <si>
    <t>finger</t>
  </si>
  <si>
    <t>手指</t>
  </si>
  <si>
    <t>/ˈfɪŋɡər/</t>
  </si>
  <si>
    <t>I hurt my finger yesterday.</t>
  </si>
  <si>
    <t>我昨天伤到了手指。</t>
  </si>
  <si>
    <t>我昨天不小心碰伤了finger（手指），现在还觉得有点疼呢。</t>
  </si>
  <si>
    <t>手指就是finger</t>
  </si>
  <si>
    <t>fingernail</t>
  </si>
  <si>
    <t>finger（手指）+ nail（指甲）→ 手指上的指甲 → 手指甲</t>
  </si>
  <si>
    <t>手指甲</t>
  </si>
  <si>
    <t>/ˈfɪŋɡərneɪl/</t>
  </si>
  <si>
    <t>She painted her fingernails red.</t>
  </si>
  <si>
    <t>她把手指甲涂成了红色。</t>
  </si>
  <si>
    <t>她喜欢涂fingernail（手指甲），每次选的红色都特别鲜艳。</t>
  </si>
  <si>
    <t>手指指甲fingernail</t>
  </si>
  <si>
    <t>finish</t>
  </si>
  <si>
    <t>fin（结束）+ ish（使成为）→ 使事情结束 → 完成；结束</t>
  </si>
  <si>
    <t>完成；结束</t>
  </si>
  <si>
    <t>/ˈfɪnɪʃ/</t>
  </si>
  <si>
    <t>I finish my homework at 8 every evening.</t>
  </si>
  <si>
    <t>我每天晚上8点完成作业。</t>
  </si>
  <si>
    <t>每天晚上我都要finish（完成）作业，fin（结束）ish（使）作业的时刻最轻松。</t>
  </si>
  <si>
    <t>结束作业finish</t>
  </si>
  <si>
    <t>fire</t>
  </si>
  <si>
    <t>火；火灾</t>
  </si>
  <si>
    <t>/ˈfaɪər/</t>
  </si>
  <si>
    <t>There was a fire in the forest last month.</t>
  </si>
  <si>
    <t>上个月森林里发生了一场火灾。</t>
  </si>
  <si>
    <t>森林里发生了fire（火灾），大家齐心协力把火扑灭了。</t>
  </si>
  <si>
    <t>火灾就是fire</t>
  </si>
  <si>
    <t>开火；点燃</t>
  </si>
  <si>
    <t>The soldier fired his gun at the target.</t>
  </si>
  <si>
    <t>士兵向目标开了枪。</t>
  </si>
  <si>
    <t>士兵fire（开火）时，眼神坚定地瞄准目标。</t>
  </si>
  <si>
    <t>开枪点燃用fire</t>
  </si>
  <si>
    <t>fireworks</t>
  </si>
  <si>
    <t>fire（火）+ works（物品）→ 用火制造的绚烂物品 → 烟花；焰火</t>
  </si>
  <si>
    <t>烟花；焰火</t>
  </si>
  <si>
    <t>/ˈfaɪərwɜːrks/</t>
  </si>
  <si>
    <t>We watched fireworks on New Year's Eve.</t>
  </si>
  <si>
    <t>我们除夕夜看了烟花。</t>
  </si>
  <si>
    <t>除夕夜，fireworks（烟花）在夜空中绽放，fire（火）works（物品）美得让人难忘。</t>
  </si>
  <si>
    <t>火的作品fireworks</t>
  </si>
  <si>
    <t>坚固的；坚定的</t>
  </si>
  <si>
    <t>/fɜːm/</t>
  </si>
  <si>
    <t>The chair is firm enough to sit on.</t>
  </si>
  <si>
    <t>这把椅子足够坚固可以坐。</t>
  </si>
  <si>
    <t>这把椅子很firm（坚固），我坐上去都不会晃，感觉特别可靠。</t>
  </si>
  <si>
    <t>坚固坚定是firm</t>
  </si>
  <si>
    <t>公司；商行</t>
  </si>
  <si>
    <t>His father works in a big firm.</t>
  </si>
  <si>
    <t>他爸爸在一家大公司工作。</t>
  </si>
  <si>
    <t>爸爸在firm（公司）上班，每天都很忙碌，但收入很稳定。</t>
  </si>
  <si>
    <t>商业机构称firm</t>
  </si>
  <si>
    <t>fish</t>
  </si>
  <si>
    <t>鱼</t>
  </si>
  <si>
    <t>/fɪʃ/</t>
  </si>
  <si>
    <t>I saw a colorful fish in the aquarium.</t>
  </si>
  <si>
    <t>我在水族馆看到一条彩色的鱼。</t>
  </si>
  <si>
    <t>水族馆里的fish（鱼）游来游去，鳞片闪着光，特别好看。</t>
  </si>
  <si>
    <t>水中游物是fish</t>
  </si>
  <si>
    <t>捕鱼；钓鱼</t>
  </si>
  <si>
    <t>We plan to fish by the lake this weekend.</t>
  </si>
  <si>
    <t>我们计划这周末去湖边钓鱼。</t>
  </si>
  <si>
    <t>周末我们去湖边fish（钓鱼），希望能钓到几条大fish（鱼）。</t>
  </si>
  <si>
    <t>捕鱼钓鱼用fish</t>
  </si>
  <si>
    <t>fisherman</t>
  </si>
  <si>
    <t>man</t>
  </si>
  <si>
    <t>fish（鱼）+ er（表人）+ man（人）→ 以捕鱼为生的人→渔夫</t>
  </si>
  <si>
    <t>渔夫；渔民</t>
  </si>
  <si>
    <t>/ˈfɪʃəmən/</t>
  </si>
  <si>
    <t>The fisherman returned with a big catch.</t>
  </si>
  <si>
    <t>渔夫带着一大网捕获物回来了。</t>
  </si>
  <si>
    <t>fisherman（渔夫）每天都fish（捕鱼），他是er（人）和man（男人）的结合，靠大海谋生。</t>
  </si>
  <si>
    <t>fish加er加man，渔夫渔民记心间</t>
  </si>
  <si>
    <t>fist</t>
  </si>
  <si>
    <t>拳头</t>
  </si>
  <si>
    <t>/fɪst/</t>
  </si>
  <si>
    <t>He clenched his fist in anger.</t>
  </si>
  <si>
    <t>他愤怒地握紧了拳头。</t>
  </si>
  <si>
    <t>生气时，他握紧fist（拳头），感觉全身力气都聚在手上。</t>
  </si>
  <si>
    <t>手握成拳fist fist</t>
  </si>
  <si>
    <t>fit</t>
  </si>
  <si>
    <t>健康的；适合的</t>
  </si>
  <si>
    <t>/fɪt/</t>
  </si>
  <si>
    <t>She looks very fit after daily exercise.</t>
  </si>
  <si>
    <t>每天锻炼后她看起来很健康。</t>
  </si>
  <si>
    <t>每天锻炼后，她变得很fit（健康），穿什么衣服都很fit（适合）。</t>
  </si>
  <si>
    <t>健康合适都叫fit</t>
  </si>
  <si>
    <t>适合；安装</t>
  </si>
  <si>
    <t>This dress fits me perfectly.</t>
  </si>
  <si>
    <t>这条裙子非常适合我。</t>
  </si>
  <si>
    <t>这条裙子fit（适合）我，就像专门为我安装（fit）的一样。</t>
  </si>
  <si>
    <t>穿上合适fit fit，安装到位也用fit</t>
  </si>
  <si>
    <t>fix</t>
  </si>
  <si>
    <t>修理；固定</t>
  </si>
  <si>
    <t>/fɪks/</t>
  </si>
  <si>
    <t>I need to fix my broken bike.</t>
  </si>
  <si>
    <t>我需要修理我坏了的自行车。</t>
  </si>
  <si>
    <t>我的自行车坏了，得fix（修理）它，把零件固定好才能骑。</t>
  </si>
  <si>
    <t>修理固定用fix</t>
  </si>
  <si>
    <t>flag</t>
  </si>
  <si>
    <t>旗帜</t>
  </si>
  <si>
    <t>/flæɡ/</t>
  </si>
  <si>
    <t>The national flag is flying high on the pole.</t>
  </si>
  <si>
    <t>国旗在旗杆上高高飘扬。</t>
  </si>
  <si>
    <t>看到flag（旗帜）飘扬，我心中充满了对祖国的热爱。</t>
  </si>
  <si>
    <t>旗帜飘扬是flag</t>
  </si>
  <si>
    <t>flame</t>
  </si>
  <si>
    <t>火焰</t>
  </si>
  <si>
    <t>/fleɪm/</t>
  </si>
  <si>
    <t>The flame of the candle lit up the room.</t>
  </si>
  <si>
    <t>蜡烛的火焰照亮了房间。</t>
  </si>
  <si>
    <t>蜡烛的flame（火焰）跳动着，温暖了寒冷的夜晚。</t>
  </si>
  <si>
    <t>燃烧火焰是flame</t>
  </si>
  <si>
    <t>flashlight</t>
  </si>
  <si>
    <t>flash（闪光）+ light（光）→ 能发出闪光的工具 → 手电筒</t>
  </si>
  <si>
    <t>手电筒</t>
  </si>
  <si>
    <t>/ˈflæʃlaɪt/</t>
  </si>
  <si>
    <t>He took out a flashlight to find his keys in the dark.</t>
  </si>
  <si>
    <t>他拿出手电筒在黑暗中找钥匙。</t>
  </si>
  <si>
    <t>晚上找钥匙时，flashlight（手电筒）的flash（闪光）light（光）帮了大忙。</t>
  </si>
  <si>
    <t>闪光的灯flashlight</t>
  </si>
  <si>
    <t>flat</t>
  </si>
  <si>
    <t>平坦的</t>
  </si>
  <si>
    <t>/flæt/</t>
  </si>
  <si>
    <t>The road ahead is flat.</t>
  </si>
  <si>
    <t>前面的路是平坦的</t>
  </si>
  <si>
    <t>前面的road flat（平坦的），骑车时一点都不颠簸，很舒服</t>
  </si>
  <si>
    <t>平坦道路flat</t>
  </si>
  <si>
    <t>公寓</t>
  </si>
  <si>
    <t>She lives in a small flat.</t>
  </si>
  <si>
    <t>她住在一个小公寓里</t>
  </si>
  <si>
    <t>她的flat（公寓）虽小，但布置得温馨又整洁</t>
  </si>
  <si>
    <t>温馨公寓flat</t>
  </si>
  <si>
    <t>flee</t>
  </si>
  <si>
    <t>逃跑；逃离</t>
  </si>
  <si>
    <t>/fliː/</t>
  </si>
  <si>
    <t>The rabbit fled when it saw the fox.</t>
  </si>
  <si>
    <t>兔子看到狐狸就逃跑了</t>
  </si>
  <si>
    <t>兔子见fox赶紧flee（逃跑），跑得像飞（谐音flee）一样快</t>
  </si>
  <si>
    <t>逃跑像飞是flee</t>
  </si>
  <si>
    <t>flexible</t>
  </si>
  <si>
    <t>flex</t>
  </si>
  <si>
    <t>ible</t>
  </si>
  <si>
    <t>flex（弯曲）+ible（能...的）→能弯曲的→灵活的</t>
  </si>
  <si>
    <t>灵活的；可弯曲的</t>
  </si>
  <si>
    <t>/ˈfleksəbl/</t>
  </si>
  <si>
    <t>The rope is flexible enough to tie the box.</t>
  </si>
  <si>
    <t>这根绳子足够灵活，可以绑盒子</t>
  </si>
  <si>
    <t>这根rope flexible（灵活的），能flex（弯曲）还ible（可）变形，超实用</t>
  </si>
  <si>
    <t>能弯能曲flexible</t>
  </si>
  <si>
    <t>flesh</t>
  </si>
  <si>
    <t>肉；果肉</t>
  </si>
  <si>
    <t>/fleʃ/</t>
  </si>
  <si>
    <t>The apple's flesh is sweet.</t>
  </si>
  <si>
    <t>这个苹果的果肉很甜</t>
  </si>
  <si>
    <t>咬开apple，里面的flesh（果肉）甜甜糯糯，好吃极了</t>
  </si>
  <si>
    <t>苹果果肉是flesh</t>
  </si>
  <si>
    <t>flight</t>
  </si>
  <si>
    <t>fly</t>
  </si>
  <si>
    <t>fly（飞）+t（名词后缀）→飞行；航班</t>
  </si>
  <si>
    <t>飞行；航班</t>
  </si>
  <si>
    <t>/flaɪt/</t>
  </si>
  <si>
    <t>I missed my flight this morning.</t>
  </si>
  <si>
    <t>我今天早上错过了航班</t>
  </si>
  <si>
    <t>本来想fly（飞）去北京，却miss了flight（航班），好可惜</t>
  </si>
  <si>
    <t>飞行航班flight</t>
  </si>
  <si>
    <t>float</t>
  </si>
  <si>
    <t>漂浮；浮动</t>
  </si>
  <si>
    <t>/fləʊt/</t>
  </si>
  <si>
    <t>The duck floats on the pond.</t>
  </si>
  <si>
    <t>鸭子在池塘上漂浮。</t>
  </si>
  <si>
    <t>小鸭子 float（漂浮）在池塘里，羽毛轻轻浮动，可爱极了。</t>
  </si>
  <si>
    <t>水面漂浮float浮</t>
  </si>
  <si>
    <t>漂浮物；浮标</t>
  </si>
  <si>
    <t>We saw a float in the lake.</t>
  </si>
  <si>
    <t>我们在湖里看到一个浮标。</t>
  </si>
  <si>
    <t>湖里的float（浮标）是橙色的，帮助渔民标记位置。</t>
  </si>
  <si>
    <t>漂浮之物float标</t>
  </si>
  <si>
    <t>flood</t>
  </si>
  <si>
    <t>洪水</t>
  </si>
  <si>
    <t>/flʌd/</t>
  </si>
  <si>
    <t>The flood caused great damage.</t>
  </si>
  <si>
    <t>洪水造成了巨大损失。</t>
  </si>
  <si>
    <t>洪水 flood 冲毁了房屋，大家都在积极救灾。</t>
  </si>
  <si>
    <t>大水泛滥是flood</t>
  </si>
  <si>
    <t>淹没</t>
  </si>
  <si>
    <t>Rainwater flooded the basement.</t>
  </si>
  <si>
    <t>雨水淹没了地下室。</t>
  </si>
  <si>
    <t>暴雨过后，雨水 flood（淹没）了地下室，我们不得不抽水清理。</t>
  </si>
  <si>
    <t>水漫淹没flood淹</t>
  </si>
  <si>
    <t>floor</t>
  </si>
  <si>
    <t>地板；楼层</t>
  </si>
  <si>
    <t>/flɔː(r)/</t>
  </si>
  <si>
    <t>Please sweep the floor.</t>
  </si>
  <si>
    <t>请扫地。</t>
  </si>
  <si>
    <t>妈妈让我 sweep the floor（扫地），我拿起扫帚认真打扫。</t>
  </si>
  <si>
    <t>房屋地面floor板</t>
  </si>
  <si>
    <t>flour</t>
  </si>
  <si>
    <t>面粉</t>
  </si>
  <si>
    <t>/ˈflaʊə(r)/</t>
  </si>
  <si>
    <t>I need two cups of flour to bake a cake.</t>
  </si>
  <si>
    <t>我需要两杯面粉来烤蛋糕。</t>
  </si>
  <si>
    <t>烤蛋糕需要flour（面粉），我量了两杯倒入碗中。</t>
  </si>
  <si>
    <t>烘焙用的是flour</t>
  </si>
  <si>
    <t>flow</t>
  </si>
  <si>
    <t>流动</t>
  </si>
  <si>
    <t>/fləʊ/</t>
  </si>
  <si>
    <t>Tears flowed down her cheeks.</t>
  </si>
  <si>
    <t>眼泪从她脸颊流下。</t>
  </si>
  <si>
    <t>她感动得 tears flow（流泪），泪水顺着脸颊滑落。</t>
  </si>
  <si>
    <t>液体流动flow流</t>
  </si>
  <si>
    <t>流</t>
  </si>
  <si>
    <t>The flow of traffic is heavy during rush hour.</t>
  </si>
  <si>
    <t>高峰时段交通流量很大。</t>
  </si>
  <si>
    <t>高峰时 traffic flow（流量）很大，路上堵得水泄不通。</t>
  </si>
  <si>
    <t>流量水流flow量</t>
  </si>
  <si>
    <t>flower</t>
  </si>
  <si>
    <t>花</t>
  </si>
  <si>
    <t>/ˈflaʊər/</t>
  </si>
  <si>
    <t>She picked a beautiful flower in the park.</t>
  </si>
  <si>
    <t>她在公园里摘了一朵漂亮的花。</t>
  </si>
  <si>
    <t>公园里的flower（花）开得正艳，fl（浮）着淡淡的香气，让人流连忘返。</t>
  </si>
  <si>
    <t>开花flower真好看</t>
  </si>
  <si>
    <t>flu</t>
  </si>
  <si>
    <t>流感</t>
  </si>
  <si>
    <t>/fluː/</t>
  </si>
  <si>
    <t>I had the flu last month and missed school.</t>
  </si>
  <si>
    <t>我上个月得了流感，缺了课。</t>
  </si>
  <si>
    <t>得了flu（流感），感觉身体fl（浮）沉沉的，整个人都没精神。</t>
  </si>
  <si>
    <t>流感就是flu</t>
  </si>
  <si>
    <t>fluency</t>
  </si>
  <si>
    <t>flu(流)+ency(名词后缀)→流动的状态→流利；流畅</t>
  </si>
  <si>
    <t>流利；流畅</t>
  </si>
  <si>
    <t>/ˈfluːənsi/</t>
  </si>
  <si>
    <t>Practice can improve your English fluency.</t>
  </si>
  <si>
    <t>练习能提高你的英语流利度。</t>
  </si>
  <si>
    <t>想要fluency（流利），就得让语言像flu（流）一样自然，ency（的状态）就是熟练的体现。</t>
  </si>
  <si>
    <t>flu加ency，流利记心中</t>
  </si>
  <si>
    <t>fluent</t>
  </si>
  <si>
    <t>flu(流)+ent(形容词后缀)→流动的→流利的；流畅的</t>
  </si>
  <si>
    <t>流利的；流畅的</t>
  </si>
  <si>
    <t>/ˈfluːənt/</t>
  </si>
  <si>
    <t>He is fluent in three languages.</t>
  </si>
  <si>
    <t>他能流利地说三种语言。</t>
  </si>
  <si>
    <t>他说外语很fluent（流利），flu（流）利的表达让ent（人）都很佩服。</t>
  </si>
  <si>
    <t>flu加ent，流利形容词</t>
  </si>
  <si>
    <t>飞；飞行</t>
  </si>
  <si>
    <t>/flaɪ/</t>
  </si>
  <si>
    <t>Birds fly south in winter.</t>
  </si>
  <si>
    <t>鸟儿冬天飞往南方。</t>
  </si>
  <si>
    <t>鸟儿fly（飞）的时候，fl（浮）在空中，y（呀）自由又快乐。</t>
  </si>
  <si>
    <t>鸟儿fly飞高高</t>
  </si>
  <si>
    <t>苍蝇</t>
  </si>
  <si>
    <t>A fly is buzzing around the food.</t>
  </si>
  <si>
    <t>一只苍蝇在食物周围嗡嗡转。</t>
  </si>
  <si>
    <t>fly（苍蝇）总在fl（飞）来飞去，y（呀）真让人烦。</t>
  </si>
  <si>
    <t>苍蝇也叫fly</t>
  </si>
  <si>
    <t>focus</t>
  </si>
  <si>
    <t>集中；聚焦</t>
  </si>
  <si>
    <t>/ˈfəʊkəs/</t>
  </si>
  <si>
    <t>She focused her attention on the book.</t>
  </si>
  <si>
    <t>她把注意力集中在书上。</t>
  </si>
  <si>
    <t>我focus（集中）注意力看书时，眼睛都不眨一下，生怕错过关键内容。</t>
  </si>
  <si>
    <t>集中聚焦是focus</t>
  </si>
  <si>
    <t>焦点；中心</t>
  </si>
  <si>
    <t>The focus of this article is on health.</t>
  </si>
  <si>
    <t>这篇文章的焦点是健康。</t>
  </si>
  <si>
    <t>文章的focus（焦点）是健康，大家都很关心这个热门话题。</t>
  </si>
  <si>
    <t>文章中心是focus</t>
  </si>
  <si>
    <t>fog</t>
  </si>
  <si>
    <t>雾</t>
  </si>
  <si>
    <t>/fɒɡ/</t>
  </si>
  <si>
    <t>There was a thick fog this morning.</t>
  </si>
  <si>
    <t>今天早上有大雾。</t>
  </si>
  <si>
    <t>早上出门遇到fog（雾），看不清前方的路，只能慢慢行走。</t>
  </si>
  <si>
    <t>大雾弥漫是fog</t>
  </si>
  <si>
    <t>起雾；被雾笼罩</t>
  </si>
  <si>
    <t>The window fogged up because of the cold.</t>
  </si>
  <si>
    <t>窗户因寒冷起雾了。</t>
  </si>
  <si>
    <t>冬天窗户fog（起雾），我用手指在上面画了个笑脸。</t>
  </si>
  <si>
    <t>窗户起雾是fog</t>
  </si>
  <si>
    <t>foggy</t>
  </si>
  <si>
    <t>fog（雾）+y（…的）→有雾的</t>
  </si>
  <si>
    <t>有雾的；模糊的</t>
  </si>
  <si>
    <t>/ˈfɒɡi/</t>
  </si>
  <si>
    <t>It's a foggy day today, so we can't go hiking.</t>
  </si>
  <si>
    <t>今天是雾天，所以我们不能去徒步。</t>
  </si>
  <si>
    <t>foggy（有雾的）天气里，远处的树都变得模糊不清了。</t>
  </si>
  <si>
    <t>雾加y变foggy</t>
  </si>
  <si>
    <t>fold</t>
  </si>
  <si>
    <t>折叠；对折</t>
  </si>
  <si>
    <t>/fəʊld/</t>
  </si>
  <si>
    <t>Please fold your clothes neatly.</t>
  </si>
  <si>
    <t>请把你的衣服叠整齐。</t>
  </si>
  <si>
    <t>妈妈让我fold（折叠）衣服，我把每件都叠得平平整整。</t>
  </si>
  <si>
    <t>对折衣物是fold</t>
  </si>
  <si>
    <t>褶皱；折痕</t>
  </si>
  <si>
    <t>There are folds in the paper.</t>
  </si>
  <si>
    <t>纸上有折痕。</t>
  </si>
  <si>
    <t>纸上的fold（折痕）是我刚才不小心压出来的。</t>
  </si>
  <si>
    <t>纸上折痕是fold</t>
  </si>
  <si>
    <t>folk</t>
  </si>
  <si>
    <t>人们；亲属；民间音乐</t>
  </si>
  <si>
    <t>/fəʊk/</t>
  </si>
  <si>
    <t>Local folk often sing folk songs here.</t>
  </si>
  <si>
    <t>当地居民经常在这里唱民歌。</t>
  </si>
  <si>
    <t>村里的folk（人们）喜欢聚在一起唱民歌，歌声很动听。</t>
  </si>
  <si>
    <t>乡村人们是folk</t>
  </si>
  <si>
    <t>民间的</t>
  </si>
  <si>
    <t>Folk art is very popular in rural areas.</t>
  </si>
  <si>
    <t>民间艺术在农村很受欢迎。</t>
  </si>
  <si>
    <t>folk（民间）艺术的手工艺品，每一件都充满了乡土气息。</t>
  </si>
  <si>
    <t>民间艺术是folk</t>
  </si>
  <si>
    <t>follow</t>
  </si>
  <si>
    <t>跟随；遵循</t>
  </si>
  <si>
    <t>/ˈfɒləʊ/</t>
  </si>
  <si>
    <t>Please follow me to the classroom.</t>
  </si>
  <si>
    <t>请跟我到教室来。</t>
  </si>
  <si>
    <t>我follow（跟随）老师走，路上看到fool（傻瓜）在吃food（食物），真有趣。</t>
  </si>
  <si>
    <t>跟着走是follow</t>
  </si>
  <si>
    <t>fond</t>
  </si>
  <si>
    <t>喜欢的；喜爱的</t>
  </si>
  <si>
    <t>/fɒnd/</t>
  </si>
  <si>
    <t>She is fond of reading books.</t>
  </si>
  <si>
    <t>她喜欢读书。</t>
  </si>
  <si>
    <t>她fond（喜欢）读书，每天都在房间里看，连food（食物）都忘了吃。</t>
  </si>
  <si>
    <t>喜爱某物用fond of</t>
  </si>
  <si>
    <t>food</t>
  </si>
  <si>
    <t>食物；食品</t>
  </si>
  <si>
    <t>/fuːd/</t>
  </si>
  <si>
    <t>We need to eat healthy food every day.</t>
  </si>
  <si>
    <t>我们每天需要吃健康的食物。</t>
  </si>
  <si>
    <t>妈妈说要吃food（食物）才能有力气follow（跟随）老师运动，不然会像fool（傻瓜）一样没精神。</t>
  </si>
  <si>
    <t>吃的东西是food</t>
  </si>
  <si>
    <t>fool</t>
  </si>
  <si>
    <t>傻瓜；笨蛋</t>
  </si>
  <si>
    <t>/fuːl/</t>
  </si>
  <si>
    <t>Don't be a fool. You should study hard.</t>
  </si>
  <si>
    <t>别当傻瓜，你应该努力学习。</t>
  </si>
  <si>
    <t>那个fool（傻瓜）居然把food（食物）扔了，大家都笑他foolish（愚蠢的）。</t>
  </si>
  <si>
    <t>傻瓜就是fool</t>
  </si>
  <si>
    <t>foolish</t>
  </si>
  <si>
    <t>fool（傻瓜） + ish（...的）→ 像傻瓜一样的 → 愚蠢的</t>
  </si>
  <si>
    <t>愚蠢的；傻的</t>
  </si>
  <si>
    <t>/ˈfuːlɪʃ/</t>
  </si>
  <si>
    <t>It's foolish to play in the rain without an umbrella.</t>
  </si>
  <si>
    <t>没伞在雨中玩是愚蠢的。</t>
  </si>
  <si>
    <t>那个foolish（愚蠢的）人，fool（傻瓜）+ ish（的），居然在雨中跑，结果感冒了。</t>
  </si>
  <si>
    <t>傻瓜加ish是foolish</t>
  </si>
  <si>
    <t>foot</t>
  </si>
  <si>
    <t>脚；英尺</t>
  </si>
  <si>
    <t>/fʊt/</t>
  </si>
  <si>
    <t>My left foot hurts.</t>
  </si>
  <si>
    <t>我的左脚疼。</t>
  </si>
  <si>
    <t>我不小心崴了foot（脚），医生说要少走动，避免加重foot的负担。</t>
  </si>
  <si>
    <t>脚与英尺都是foot</t>
  </si>
  <si>
    <t>走；步行</t>
  </si>
  <si>
    <t>We footed the short path to the village.</t>
  </si>
  <si>
    <t>我们步行走了那条通往村庄的捷径。</t>
  </si>
  <si>
    <t>我们决定foot（步行）去村庄，一路上欣赏路边的风景。</t>
  </si>
  <si>
    <t>步行前进用foot</t>
  </si>
  <si>
    <t>football</t>
  </si>
  <si>
    <t>foot（脚）+ ball（球）→用脚踢的球类运动→足球</t>
  </si>
  <si>
    <t>足球；足球运动</t>
  </si>
  <si>
    <t>/ˈfʊtbɔːl/</t>
  </si>
  <si>
    <t>He plays football with his friends every weekend.</t>
  </si>
  <si>
    <t>他每个周末都和朋友们踢足球。</t>
  </si>
  <si>
    <t>他最爱踢football（足球），用foot（脚）踢ball（球），每次都满头大汗。</t>
  </si>
  <si>
    <t>脚踢球是football</t>
  </si>
  <si>
    <t>for</t>
  </si>
  <si>
    <t>为了；给；对；供</t>
  </si>
  <si>
    <t>/fɔː(r)/</t>
  </si>
  <si>
    <t>I made a card for my teacher on Teachers' Day.</t>
  </si>
  <si>
    <t>教师节那天我给老师做了一张卡片。</t>
  </si>
  <si>
    <t>我为了老师for（给）她做卡片，希望她喜欢这份小礼物。</t>
  </si>
  <si>
    <t>给为对供就是for</t>
  </si>
  <si>
    <t>因为；由于</t>
  </si>
  <si>
    <t>We didn't go out for it was raining hard.</t>
  </si>
  <si>
    <t>因为下大雨，我们没有出去。</t>
  </si>
  <si>
    <t>我们没出门for（因为）下雨，只好在家看动画片。</t>
  </si>
  <si>
    <t>因为由于用for</t>
  </si>
  <si>
    <t>forbid</t>
  </si>
  <si>
    <t>for-</t>
  </si>
  <si>
    <t>for（禁止）+ bid（命令）→禁止的命令→禁止；不许</t>
  </si>
  <si>
    <t>禁止；不许</t>
  </si>
  <si>
    <t>/fəˈbɪd/</t>
  </si>
  <si>
    <t>My parents forbid me to watch TV before finishing homework.</t>
  </si>
  <si>
    <t>我父母不许我在完成作业前看电视。</t>
  </si>
  <si>
    <t>父母forbid（禁止）我先看电视，for（表禁止）bid（命令）我先写作业，我只好乖乖听话。</t>
  </si>
  <si>
    <t>禁止命令是forbid</t>
  </si>
  <si>
    <t>force</t>
  </si>
  <si>
    <t>力量；武力</t>
  </si>
  <si>
    <t>/fɔːs/</t>
  </si>
  <si>
    <t>He used all his force to open the door.</t>
  </si>
  <si>
    <t>他用尽全力打开了门。</t>
  </si>
  <si>
    <t>他用force（力量）推门，脸都憋红了才打开。</t>
  </si>
  <si>
    <t>力量武力是force</t>
  </si>
  <si>
    <t>强迫；迫使</t>
  </si>
  <si>
    <t>They forced him to tell the truth.</t>
  </si>
  <si>
    <t>他们强迫他说出真相。</t>
  </si>
  <si>
    <t>他们force（强迫）他说实话，他无奈之下只好坦白。</t>
  </si>
  <si>
    <t>强迫迫使就force</t>
  </si>
  <si>
    <t>forecast</t>
  </si>
  <si>
    <t>fore-</t>
  </si>
  <si>
    <t>cast</t>
  </si>
  <si>
    <t>fore(预先) + cast(发布) → 预先发布天气等信息 → 预报</t>
  </si>
  <si>
    <t>预报（天气等）</t>
  </si>
  <si>
    <t>/fɔːˈkɑːst/</t>
  </si>
  <si>
    <t>The weatherman forecast rain for tomorrow.</t>
  </si>
  <si>
    <t>天气预报员预报明天有雨。</t>
  </si>
  <si>
    <t>天气预报员forecast（预报）明天的雨时，fore（预先）cast（发布）消息提醒大家带伞。</t>
  </si>
  <si>
    <t>预先发布是forecast</t>
  </si>
  <si>
    <t>fore(预先) + cast(发布的信息) → 预先发布的天气等信息 → 预报</t>
  </si>
  <si>
    <t>预报；预测</t>
  </si>
  <si>
    <t>/ˈfɔːkɑːst/</t>
  </si>
  <si>
    <t>The weather forecast says it will be sunny.</t>
  </si>
  <si>
    <t>天气预报说明天是晴天。</t>
  </si>
  <si>
    <t>看weather forecast（预报）时，fore（预先）的cast（信息）帮我决定明天是否去公园。</t>
  </si>
  <si>
    <t>预先信息forecast</t>
  </si>
  <si>
    <t>forehead</t>
  </si>
  <si>
    <t>fore(前部) + head(头) → 头部的前部 → 额头</t>
  </si>
  <si>
    <t>额头</t>
  </si>
  <si>
    <t>/ˈfɔːhed/</t>
  </si>
  <si>
    <t>She wiped the sweat from her forehead.</t>
  </si>
  <si>
    <t>她擦去额头上的汗水。</t>
  </si>
  <si>
    <t>她运动后，fore（前）head（头）的部分全是汗，赶紧擦forehead（额头）。</t>
  </si>
  <si>
    <t>前头部是forehead</t>
  </si>
  <si>
    <t>foreign</t>
  </si>
  <si>
    <t>外国的；外来的</t>
  </si>
  <si>
    <t>/ˈfɒrən/</t>
  </si>
  <si>
    <t>My friend likes listening to foreign music.</t>
  </si>
  <si>
    <t>我的朋友喜欢听外国音乐。</t>
  </si>
  <si>
    <t>朋友听foreign（外国的）音乐时，感觉像在fore（外）的世界里探索新旋律。</t>
  </si>
  <si>
    <t>外国的是foreign</t>
  </si>
  <si>
    <t>foreigner</t>
  </si>
  <si>
    <t>foreign(外国的) + er(表示人) → 来自外国的人 → 外国人</t>
  </si>
  <si>
    <t>外国人</t>
  </si>
  <si>
    <t>/ˈfɒrənə(r)/</t>
  </si>
  <si>
    <t>There are many foreigners visiting the Great Wall.</t>
  </si>
  <si>
    <t>有很多外国人参观长城。</t>
  </si>
  <si>
    <t>长城上有很多foreigner（外国人），他们是foreign（外国的）+er（人），对中国文化很感兴趣。</t>
  </si>
  <si>
    <t>外国的人foreigner</t>
  </si>
  <si>
    <t>foresee</t>
  </si>
  <si>
    <t>see</t>
  </si>
  <si>
    <t>fore(预先) + see(看见) → 预先看到未来的事情 → 预见</t>
  </si>
  <si>
    <t>预见；预知</t>
  </si>
  <si>
    <t>/fɔːˈsiː/</t>
  </si>
  <si>
    <t>No one could foresee the accident happening.</t>
  </si>
  <si>
    <t>没人能预见这场事故的发生。</t>
  </si>
  <si>
    <t>事故发生前，没人能foresee（预见），因为fore（预先）see（看）不到危险的来临。</t>
  </si>
  <si>
    <t>预先看见foresee</t>
  </si>
  <si>
    <t>forest</t>
  </si>
  <si>
    <t>森林</t>
  </si>
  <si>
    <t>/ˈfɒrɪst/</t>
  </si>
  <si>
    <t>There is a big forest near my hometown.</t>
  </si>
  <si>
    <t>我的家乡附近有一片大森林。</t>
  </si>
  <si>
    <t>周末去forest（森林）里野餐，看到高大的树木和可爱的小鸟，心情特别好。</t>
  </si>
  <si>
    <t>树木丛生forest</t>
  </si>
  <si>
    <t>forever</t>
  </si>
  <si>
    <t>fore(永远)+ever(一直)→永远持续的状态→永远；总是</t>
  </si>
  <si>
    <t>永远；总是</t>
  </si>
  <si>
    <t>/fəˈrevə(r)/</t>
  </si>
  <si>
    <t>I will love my parents forever.</t>
  </si>
  <si>
    <t>我会永远爱我的父母。</t>
  </si>
  <si>
    <t>我对父母说I love you forever（永远），fore（一直）ever（永远）的爱意藏在心底。</t>
  </si>
  <si>
    <t>fore加ever，永远记心间</t>
  </si>
  <si>
    <t>forget</t>
  </si>
  <si>
    <t>get</t>
  </si>
  <si>
    <t>for(否定)+get(得到)→无法得到记忆→忘记；遗忘</t>
  </si>
  <si>
    <t>忘记；遗忘</t>
  </si>
  <si>
    <t>/fəˈɡet/</t>
  </si>
  <si>
    <t>Don't forget to turn off the lights when you leave.</t>
  </si>
  <si>
    <t>离开时别忘了关灯。</t>
  </si>
  <si>
    <t>出门前妈妈提醒我don't forget（别忘了）关灯，for（否定）get（得到）记忆可就麻烦啦。</t>
  </si>
  <si>
    <t>否定得到forget</t>
  </si>
  <si>
    <t>forgetful</t>
  </si>
  <si>
    <t>forget(忘记)+-ful(充满...的)→充满忘记的状态→健忘的</t>
  </si>
  <si>
    <t>健忘的；好忘事的</t>
  </si>
  <si>
    <t>/fəˈɡetfl/</t>
  </si>
  <si>
    <t>My grandma is forgetful and often loses her keys.</t>
  </si>
  <si>
    <t>我奶奶很健忘，经常丢钥匙。</t>
  </si>
  <si>
    <t>奶奶很forgetful（健忘），经常forget（忘记）钥匙放哪，ful（充满）这种小迷糊。</t>
  </si>
  <si>
    <t>forget加ful，健忘就是它</t>
  </si>
  <si>
    <t>forgive</t>
  </si>
  <si>
    <t>give</t>
  </si>
  <si>
    <t>for(放弃)+give(给予)→放弃给予责备→原谅；宽恕</t>
  </si>
  <si>
    <t>/fəˈɡɪv/</t>
  </si>
  <si>
    <t>Please forgive me for my mistake.</t>
  </si>
  <si>
    <t>请原谅我的错误。</t>
  </si>
  <si>
    <t>我犯错后对朋友说please forgive（原谅）我，for（放弃）give（给予）批评吧。</t>
  </si>
  <si>
    <t>放弃给予forgive</t>
  </si>
  <si>
    <t>fork</t>
  </si>
  <si>
    <t>叉子；岔路</t>
  </si>
  <si>
    <t>/fɔːk/</t>
  </si>
  <si>
    <t>I used a fork to pick up the fruit.</t>
  </si>
  <si>
    <t>我用叉子捡起水果。</t>
  </si>
  <si>
    <t>吃饭时用fork（叉子）叉水果，比用手方便多了。</t>
  </si>
  <si>
    <t>吃饭工具是fork</t>
  </si>
  <si>
    <t>分叉；岔开</t>
  </si>
  <si>
    <t>The road forks ahead, so we need to choose one.</t>
  </si>
  <si>
    <t>前面的路分叉了，我们需要选一条。</t>
  </si>
  <si>
    <t>路到尽头会fork（分叉），我们得选左边还是右边呢？</t>
  </si>
  <si>
    <t>路分叉用fork</t>
  </si>
  <si>
    <t>form</t>
  </si>
  <si>
    <t>形式；形状；表格</t>
  </si>
  <si>
    <t>/fɔːm/</t>
  </si>
  <si>
    <t>Please fill out this application form.</t>
  </si>
  <si>
    <t>请填写这份申请表。</t>
  </si>
  <si>
    <t>填写form（表格）时，要注意它的form（形式）是否规范。</t>
  </si>
  <si>
    <t>形状形式是form</t>
  </si>
  <si>
    <t>形成；构成</t>
  </si>
  <si>
    <t>We formed a study group last month.</t>
  </si>
  <si>
    <t>我们上个月组成了一个学习小组。</t>
  </si>
  <si>
    <t>我们form（形成）学习小组，一起进步。</t>
  </si>
  <si>
    <t>构成形成用form</t>
  </si>
  <si>
    <t>format</t>
  </si>
  <si>
    <t>form（形状）+at（使...）→使具有特定形状或结构→格式；版式</t>
  </si>
  <si>
    <t>格式；版式</t>
  </si>
  <si>
    <t>/ˈfɔːmæt/</t>
  </si>
  <si>
    <t>The report has a clear format.</t>
  </si>
  <si>
    <t>这份报告格式清晰。</t>
  </si>
  <si>
    <t>report的format（格式）基于form（形状）设计，看起来很专业。</t>
  </si>
  <si>
    <t>form加at是format，文档格式记心间</t>
  </si>
  <si>
    <t>form（形状）+at（使...）→使内容具有特定形状→格式化</t>
  </si>
  <si>
    <t>格式化；使格式化</t>
  </si>
  <si>
    <t>You need to format the USB drive before using it.</t>
  </si>
  <si>
    <t>你需要先格式化U盘才能使用它。</t>
  </si>
  <si>
    <t>格式化U盘时，format（格式化）让它的form（形状）更规范。</t>
  </si>
  <si>
    <t>格式化用format，form加at来帮忙</t>
  </si>
  <si>
    <t>former</t>
  </si>
  <si>
    <t>form（形成）+er（...的）→已经形成过的状态→以前的；前者的</t>
  </si>
  <si>
    <t>以前的；前者的</t>
  </si>
  <si>
    <t>/ˈfɔːmə(r)/</t>
  </si>
  <si>
    <t>My former classmate is now a doctor.</t>
  </si>
  <si>
    <t>我以前的同学现在是医生。</t>
  </si>
  <si>
    <t>former（以前的）同学，form（形成）过我很多美好回忆。</t>
  </si>
  <si>
    <t>form加er是former，以前的人或事</t>
  </si>
  <si>
    <t>fortnight</t>
  </si>
  <si>
    <t>两周；十四天</t>
  </si>
  <si>
    <t>/ˈfɔːtnaɪt/</t>
  </si>
  <si>
    <t>I'll be on vacation for a fortnight.</t>
  </si>
  <si>
    <t>我将度假两周。</t>
  </si>
  <si>
    <t>fortnight（两周）谐音“佛特耐特”，想象佛特耐特过了十四天才回来。</t>
  </si>
  <si>
    <t>十四夜晚fortnight，两周时间记清楚</t>
  </si>
  <si>
    <t>fortunate</t>
  </si>
  <si>
    <t>fortun</t>
  </si>
  <si>
    <t>fortun(运气)+ate(形容词后缀)→有运气的→幸运的</t>
  </si>
  <si>
    <t>幸运的</t>
  </si>
  <si>
    <t>/ˈfɔːtʃənət/</t>
  </si>
  <si>
    <t>She is fortunate enough to win the prize.</t>
  </si>
  <si>
    <t>她足够幸运赢得了奖品。</t>
  </si>
  <si>
    <t>她很fortunate（幸运的），因为fortun（运气）加上ate变成形容词，刚好这次抽奖运气爆棚。</t>
  </si>
  <si>
    <t>运气加ate，幸运fortunate</t>
  </si>
  <si>
    <t>fortune</t>
  </si>
  <si>
    <t>运气；财富</t>
  </si>
  <si>
    <t>/ˈfɔːtʃuːn/</t>
  </si>
  <si>
    <t>He made a great fortune through hard work.</t>
  </si>
  <si>
    <t>他通过努力工作赚了一大笔财富。</t>
  </si>
  <si>
    <t>他赚了fortune（财富），这不仅是运气，更是每天的辛勤付出换来的。</t>
  </si>
  <si>
    <t>运气财富fortune</t>
  </si>
  <si>
    <t>forty</t>
  </si>
  <si>
    <t>四十</t>
  </si>
  <si>
    <t>/ˈfɔːti/</t>
  </si>
  <si>
    <t>There are forty books on the shelf.</t>
  </si>
  <si>
    <t>书架上有四十本书。</t>
  </si>
  <si>
    <t>书架上有forty（四十）本书，每本都很有趣，我每天看一本能看四十天。</t>
  </si>
  <si>
    <t>数字四十forty</t>
  </si>
  <si>
    <t>forward</t>
  </si>
  <si>
    <t>ward</t>
  </si>
  <si>
    <t>for(向前)+ward(方向)→朝着向前的方向→向前</t>
  </si>
  <si>
    <t>向前；前进</t>
  </si>
  <si>
    <t>/ˈfɔːwəd/</t>
  </si>
  <si>
    <t>Please step forward and introduce yourself.</t>
  </si>
  <si>
    <t>请走上前来介绍你自己。</t>
  </si>
  <si>
    <t>老师让大家forward（向前）走时，for（向前）ward（方向）很清晰，就是到讲台前介绍自己。</t>
  </si>
  <si>
    <t>向前方向forward</t>
  </si>
  <si>
    <t>found</t>
  </si>
  <si>
    <t>找到（find的过去式）</t>
  </si>
  <si>
    <t>/faʊnd/</t>
  </si>
  <si>
    <t>I found my lost pen in the classroom.</t>
  </si>
  <si>
    <t>我在教室里找到了丢失的钢笔。</t>
  </si>
  <si>
    <t>我found（找到）钢笔时，想起昨天把它落在教室了，真是幸运。</t>
  </si>
  <si>
    <t>找到过去是found</t>
  </si>
  <si>
    <t>fund</t>
  </si>
  <si>
    <t>fund(基础)→打下基础创建事物→建立</t>
  </si>
  <si>
    <t>建立；创办</t>
  </si>
  <si>
    <t>They founded a new hospital in the city.</t>
  </si>
  <si>
    <t>他们在这座城市建立了一家新医院。</t>
  </si>
  <si>
    <t>他们found（建立）医院时，特别注重fund（基础）设施的建设，确保病人得到好的治疗。</t>
  </si>
  <si>
    <t>打下基础found建</t>
  </si>
  <si>
    <t>fountain</t>
  </si>
  <si>
    <t>喷泉；源泉</t>
  </si>
  <si>
    <t>/ˈfaʊntən/</t>
  </si>
  <si>
    <t>The fountain in the square is always crowded with children.</t>
  </si>
  <si>
    <t>广场上的喷泉总是挤满了孩子。</t>
  </si>
  <si>
    <t>夏天，孩子们围着 fountain（喷泉）玩水，溅起的水花像小珍珠一样闪亮。</t>
  </si>
  <si>
    <t>喷泉源泉 fountain</t>
  </si>
  <si>
    <t>fox</t>
  </si>
  <si>
    <t>狐狸</t>
  </si>
  <si>
    <t>/fɒks/</t>
  </si>
  <si>
    <t>The fox ran quickly into the deep forest.</t>
  </si>
  <si>
    <t>狐狸飞快地跑进了深林里。</t>
  </si>
  <si>
    <t>故事里的 fox（狐狸）很狡猾，总能用计谋骗走乌鸦的食物。</t>
  </si>
  <si>
    <t>聪明狐狸是 fox</t>
  </si>
  <si>
    <t>fragile</t>
  </si>
  <si>
    <t>frag</t>
  </si>
  <si>
    <t>frag(打碎) + ile(易...的) → 易打碎的 → 易碎的；脆弱的</t>
  </si>
  <si>
    <t>易碎的；脆弱的</t>
  </si>
  <si>
    <t>/ˈfrædʒaɪl/</t>
  </si>
  <si>
    <t>Please handle the fragile glass with care.</t>
  </si>
  <si>
    <t>请小心处理这个易碎的玻璃杯。</t>
  </si>
  <si>
    <t>这个 fragile（易碎的）杯子，frag（打碎）的风险很高，ile（易）摔破，所以要轻拿轻放。</t>
  </si>
  <si>
    <t>易打碎的 fragile</t>
  </si>
  <si>
    <t>fragrant</t>
  </si>
  <si>
    <t>fragr</t>
  </si>
  <si>
    <t>fragr(香) + ant(的) → 散发香气的 → 芬芳的；香的</t>
  </si>
  <si>
    <t>芬芳的；香的</t>
  </si>
  <si>
    <t>/ˈfreɪɡrənt/</t>
  </si>
  <si>
    <t>The fragrant lilacs filled the garden with sweet smell.</t>
  </si>
  <si>
    <t>芬芳的丁香花让花园充满了甜味。</t>
  </si>
  <si>
    <t>花园里的丁香 fragrant（芬芳的），fragr（香）的气息飘来，ant（的）感觉让人心情愉悦。</t>
  </si>
  <si>
    <t>芬芳香气 fragrant</t>
  </si>
  <si>
    <t>framework</t>
  </si>
  <si>
    <t>frame</t>
  </si>
  <si>
    <t>work</t>
  </si>
  <si>
    <t>frame(框架) + work(结构) → 事物的基础框架结构 → 框架；体系</t>
  </si>
  <si>
    <t>框架；体系</t>
  </si>
  <si>
    <t>/ˈfreɪmwɜːk/</t>
  </si>
  <si>
    <t>We need to build a clear framework for the project.</t>
  </si>
  <si>
    <t>我们需要为项目建立清晰的框架。</t>
  </si>
  <si>
    <t>新项目启动前，先搭建 framework（框架），frame（框架）加上 work（结构），让所有步骤更有序。</t>
  </si>
  <si>
    <t>框架结构 framework</t>
  </si>
  <si>
    <t>franc</t>
  </si>
  <si>
    <t>法郎（法国等国的货币单位）</t>
  </si>
  <si>
    <t>/fræŋk/</t>
  </si>
  <si>
    <t>He paid 50 francs for the painting.</t>
  </si>
  <si>
    <t>他花了50法郎买这幅画。</t>
  </si>
  <si>
    <t>在巴黎旅行时，我用50 franc（法郎）买了一幅美丽的油画作为纪念。</t>
  </si>
  <si>
    <t>货币法郎是franc</t>
  </si>
  <si>
    <t>free</t>
  </si>
  <si>
    <t>自由的；免费的；空闲的</t>
  </si>
  <si>
    <t>/friː/</t>
  </si>
  <si>
    <t>This museum is free for students.</t>
  </si>
  <si>
    <t>这个博物馆对学生免费。</t>
  </si>
  <si>
    <t>周末我有空（free）时，常去免费的博物馆，享受自由的时光。</t>
  </si>
  <si>
    <t>自由免费空闲free</t>
  </si>
  <si>
    <t>释放；使自由</t>
  </si>
  <si>
    <t>They freed the bird from the cage.</t>
  </si>
  <si>
    <t>他们把鸟从笼子里释放出来。</t>
  </si>
  <si>
    <t>看到小鸟被困在笼子里，我忍不住把它free（释放），让它重获自由。</t>
  </si>
  <si>
    <t>释放自由用free</t>
  </si>
  <si>
    <t>freedom</t>
  </si>
  <si>
    <t>dom</t>
  </si>
  <si>
    <t>free（自由的）+ dom（表示状态）→ 自由的状态 → 自由</t>
  </si>
  <si>
    <t>自由</t>
  </si>
  <si>
    <t>/ˈfriːdəm/</t>
  </si>
  <si>
    <t>We all cherish freedom.</t>
  </si>
  <si>
    <t>我们都珍惜自由。</t>
  </si>
  <si>
    <t>每个人都渴望freedom（自由），它是free（自由）的状态，dom后缀帮你记住哦。</t>
  </si>
  <si>
    <t>free加dom变freedom，自由状态记心中</t>
  </si>
  <si>
    <t>freeway</t>
  </si>
  <si>
    <t>free（免费的）+ way（道路）→ 免费通行的道路 → 高速公路</t>
  </si>
  <si>
    <t>高速公路</t>
  </si>
  <si>
    <t>/ˈfriːweɪ/</t>
  </si>
  <si>
    <t>We drove on the freeway to the city.</t>
  </si>
  <si>
    <t>我们走高速公路去城里。</t>
  </si>
  <si>
    <t>周末开车走freeway（高速公路），free（免费）的道路让旅途更轻松。</t>
  </si>
  <si>
    <t>免费道路freeway，高速通行真快捷</t>
  </si>
  <si>
    <t>freeze</t>
  </si>
  <si>
    <t>结冰；冻结；冻僵</t>
  </si>
  <si>
    <t>/friːz/</t>
  </si>
  <si>
    <t>The river freezes in winter.</t>
  </si>
  <si>
    <t>这条河冬天结冰。</t>
  </si>
  <si>
    <t>冬天到了，河里的水freeze（结冰），小朋友们不能在上面玩耍哦。</t>
  </si>
  <si>
    <t>水结冰是freeze，天气冷了要注意</t>
  </si>
  <si>
    <t>冻结；结冰期；严寒</t>
  </si>
  <si>
    <t>The sudden freeze destroyed the crops.</t>
  </si>
  <si>
    <t>突如其来的严寒摧毁了农作物。</t>
  </si>
  <si>
    <t>今年的 winter freeze（冬季严寒）让农民伯伯的庄稼受损了。</t>
  </si>
  <si>
    <t>名词冻结freeze，动词结冰也freeze</t>
  </si>
  <si>
    <t>freezing</t>
  </si>
  <si>
    <t>freeze(冻结)+-ing(表状态)→处于冻结的状态→冷冻的；极冷的</t>
  </si>
  <si>
    <t>冷冻的；极冷的</t>
  </si>
  <si>
    <t>/ˈfriːzɪŋ/</t>
  </si>
  <si>
    <t>It's freezing outside today.</t>
  </si>
  <si>
    <t>今天外面极冷。</t>
  </si>
  <si>
    <t>外面freezing（极冷），我缩在屋里想，freeze（冻结）+ing（状态）就是这种冻得发抖的感觉呀。</t>
  </si>
  <si>
    <t>freeze加ing，极冷freezing</t>
  </si>
  <si>
    <t>frequent</t>
  </si>
  <si>
    <t>frequ</t>
  </si>
  <si>
    <t>frequ(多)+-ent(表性质)→表示多的性质→频繁的；经常的</t>
  </si>
  <si>
    <t>频繁的；经常的</t>
  </si>
  <si>
    <t>/ˈfriːkwənt/</t>
  </si>
  <si>
    <t>She makes frequent visits to her grandparents.</t>
  </si>
  <si>
    <t>她经常去看望祖父母。</t>
  </si>
  <si>
    <t>她frequent（经常）去看祖父母，frequ（多）ent（性质）就是次数多的意思呀。</t>
  </si>
  <si>
    <t>多的性质是frequent</t>
  </si>
  <si>
    <t>fresh</t>
  </si>
  <si>
    <t>新鲜的；新的</t>
  </si>
  <si>
    <t>/freʃ/</t>
  </si>
  <si>
    <t>I bought some fresh vegetables this morning.</t>
  </si>
  <si>
    <t>我今天早上买了些新鲜蔬菜。</t>
  </si>
  <si>
    <t>早上买的fresh（新鲜）蔬菜，咬一口脆生生的，直接记住这个词就好啦。</t>
  </si>
  <si>
    <t>新鲜蔬菜fresh记</t>
  </si>
  <si>
    <t>friction</t>
  </si>
  <si>
    <t>frict</t>
  </si>
  <si>
    <t>frict(摩擦)+-ion(表动作或结果)→摩擦的动作或结果→摩擦；摩擦力</t>
  </si>
  <si>
    <t>摩擦；摩擦力</t>
  </si>
  <si>
    <t>/ˈfrɪkʃn/</t>
  </si>
  <si>
    <t>Friction between two surfaces produces heat.</t>
  </si>
  <si>
    <t>两个表面之间的摩擦产生热量。</t>
  </si>
  <si>
    <t>摩擦friction时，frict（摩擦）+ion（结果）会生热，下次摸滑动的桌子腿就知道啦。</t>
  </si>
  <si>
    <t>摩擦生热friction</t>
  </si>
  <si>
    <t>fridge</t>
  </si>
  <si>
    <t>冰箱</t>
  </si>
  <si>
    <t>/frɪdʒ/</t>
  </si>
  <si>
    <t>Put the milk in the fridge, please.</t>
  </si>
  <si>
    <t>请把牛奶放进冰箱里。</t>
  </si>
  <si>
    <t>夏天热，把牛奶放进fridge（冰箱），凉丝丝的真好喝。</t>
  </si>
  <si>
    <t>冰箱fridge好记牢</t>
  </si>
  <si>
    <t>friend</t>
  </si>
  <si>
    <t>朋友</t>
  </si>
  <si>
    <t>/frend/</t>
  </si>
  <si>
    <t>She is my best friend.</t>
  </si>
  <si>
    <t>她是我最好的朋友。</t>
  </si>
  <si>
    <t>我和friend（朋友）一起上学，每天分享零食，关系特别亲密。</t>
  </si>
  <si>
    <t>朋友就是friend</t>
  </si>
  <si>
    <t>friendly</t>
  </si>
  <si>
    <t>friend(朋友) + ly(的) → 像朋友一样的 → 友好的</t>
  </si>
  <si>
    <t>友好的</t>
  </si>
  <si>
    <t>/ˈfrendli/</t>
  </si>
  <si>
    <t>The dog is very friendly to people.</t>
  </si>
  <si>
    <t>这只狗对人很友好。</t>
  </si>
  <si>
    <t>邻居家的狗很friendly（友好的），见人就摇尾巴，像friend（朋友）一样亲切。</t>
  </si>
  <si>
    <t>朋友加ly变友好</t>
  </si>
  <si>
    <t>friendship</t>
  </si>
  <si>
    <t>friend(朋友) + ship(关系) → 朋友之间的关系 → 友谊</t>
  </si>
  <si>
    <t>友谊</t>
  </si>
  <si>
    <t>/ˈfrendʃɪp/</t>
  </si>
  <si>
    <t>Our friendship will last forever.</t>
  </si>
  <si>
    <t>我们的友谊会永远持续下去。</t>
  </si>
  <si>
    <t>我和小明的friendship（友谊）很坚固，因为我们都是彼此的friend（朋友），这种ship（关系）超珍贵。</t>
  </si>
  <si>
    <t>朋友加ship是友谊</t>
  </si>
  <si>
    <t>frighten</t>
  </si>
  <si>
    <t>fright</t>
  </si>
  <si>
    <t>fright(恐惧) + en(使...) → 使感到恐惧 → 使害怕</t>
  </si>
  <si>
    <t>使害怕；惊吓</t>
  </si>
  <si>
    <t>/ˈfraɪtn/</t>
  </si>
  <si>
    <t>The loud noise frightened the little girl.</t>
  </si>
  <si>
    <t>巨大的噪音吓到了小女孩。</t>
  </si>
  <si>
    <t>突然的巨响frighten（吓到）了小女孩，她因为fright（恐惧）哭了，妈妈赶紧抱她安慰。</t>
  </si>
  <si>
    <t>恐惧加en使害怕</t>
  </si>
  <si>
    <t>frog</t>
  </si>
  <si>
    <t>青蛙</t>
  </si>
  <si>
    <t>/frɒɡ/</t>
  </si>
  <si>
    <t>The frog jumped into the pond.</t>
  </si>
  <si>
    <t>青蛙跳进了池塘里。</t>
  </si>
  <si>
    <t>夏天池塘里，frog（青蛙）呱呱叫，像在唱“frog frog，我是快乐的小青蛙”。</t>
  </si>
  <si>
    <t>青蛙叫声frog frog</t>
  </si>
  <si>
    <t>front</t>
  </si>
  <si>
    <t>前面；前部</t>
  </si>
  <si>
    <t>/frʌnt/</t>
  </si>
  <si>
    <t>The teacher stands at the front of the classroom.</t>
  </si>
  <si>
    <t>老师站在教室的前面。</t>
  </si>
  <si>
    <t>教室的front（前面）是老师常站的位置，每天上课都能看到同学们的笑脸。</t>
  </si>
  <si>
    <t>前面就是front</t>
  </si>
  <si>
    <t>前面的；前部的</t>
  </si>
  <si>
    <t>The front door is open.</t>
  </si>
  <si>
    <t>前门开着。</t>
  </si>
  <si>
    <t>front（前面的）门开了，妈妈正提着菜篮走进来。</t>
  </si>
  <si>
    <t>前面的门front adj.</t>
  </si>
  <si>
    <t>面向；朝着</t>
  </si>
  <si>
    <t>The house fronts the lake.</t>
  </si>
  <si>
    <t>这房子面朝湖。</t>
  </si>
  <si>
    <t>我们的房子front（面朝）湖，每天醒来都能看到波光粼粼的水面。</t>
  </si>
  <si>
    <t>面朝湖front v.</t>
  </si>
  <si>
    <t>frontier</t>
  </si>
  <si>
    <t>ier</t>
  </si>
  <si>
    <t>front（前面）+ ier（表地点）→ 国家前面的交界地点→边境</t>
  </si>
  <si>
    <t>边境；边疆</t>
  </si>
  <si>
    <t>/ˈfrʌntɪə(r)/</t>
  </si>
  <si>
    <t>They live near the frontier.</t>
  </si>
  <si>
    <t>他们住在边境附近。</t>
  </si>
  <si>
    <t>住在frontier（边境）的居民，每天能看到front（前面）的ier（地带）是两国的分界线。</t>
  </si>
  <si>
    <t>前面之地frontier</t>
  </si>
  <si>
    <t>frost</t>
  </si>
  <si>
    <t>霜</t>
  </si>
  <si>
    <t>/frɒst/</t>
  </si>
  <si>
    <t>The grass was covered with frost this morning.</t>
  </si>
  <si>
    <t>今天早上草上覆盖着霜。</t>
  </si>
  <si>
    <t>清晨看到frost（霜），像白糖撒在青青的草地上，亮晶晶的。</t>
  </si>
  <si>
    <t>草上白霜frost</t>
  </si>
  <si>
    <t>结霜</t>
  </si>
  <si>
    <t>The windows frosted over last night.</t>
  </si>
  <si>
    <t>昨晚窗户结霜了。</t>
  </si>
  <si>
    <t>昨晚天气冷，窗户frost（结霜），看不清外面的路灯。</t>
  </si>
  <si>
    <t>窗户结霜frost v.</t>
  </si>
  <si>
    <t>fruit</t>
  </si>
  <si>
    <t>水果</t>
  </si>
  <si>
    <t>/fruːt/</t>
  </si>
  <si>
    <t>I eat fruit every day.</t>
  </si>
  <si>
    <t>我每天吃水果。</t>
  </si>
  <si>
    <t>妈妈说多吃fruit（水果），补充维生素，身体会更健康。</t>
  </si>
  <si>
    <t>好吃水果fruit</t>
  </si>
  <si>
    <t>结果实</t>
  </si>
  <si>
    <t>The tree fruits in autumn.</t>
  </si>
  <si>
    <t>这棵树秋天结果实。</t>
  </si>
  <si>
    <t>秋天到了，院子里的苹果树开始fruit（结果实），挂满红彤彤的苹果。</t>
  </si>
  <si>
    <t>树结果实fruit v.</t>
  </si>
  <si>
    <t>fry</t>
  </si>
  <si>
    <t>油炸；油煎</t>
  </si>
  <si>
    <t>/fraɪ/</t>
  </si>
  <si>
    <t>She fries eggs for breakfast every morning.</t>
  </si>
  <si>
    <t>她每天早上煎鸡蛋当早餐。</t>
  </si>
  <si>
    <t>妈妈早上fry（煎）鸡蛋时，油滋滋响，香味飘满厨房。</t>
  </si>
  <si>
    <t>fry fry 煎鸡蛋</t>
  </si>
  <si>
    <t>油炸食品；鱼苗</t>
  </si>
  <si>
    <t>I like eating fish fries on weekends.</t>
  </si>
  <si>
    <t>我周末喜欢吃炸鱼块。</t>
  </si>
  <si>
    <t>周末去餐厅点fish fry（炸鱼块），咬一口酥脆可口，太美味了。</t>
  </si>
  <si>
    <t>fry作名词是炸物</t>
  </si>
  <si>
    <t>fuel</t>
  </si>
  <si>
    <t>燃料；能源</t>
  </si>
  <si>
    <t>/ˈfjuːəl/</t>
  </si>
  <si>
    <t>Cars use petrol as fuel.</t>
  </si>
  <si>
    <t>汽车用汽油作燃料。</t>
  </si>
  <si>
    <t>汽车需要fuel（燃料）才能跑，没有fuel就只能停在路边啦。</t>
  </si>
  <si>
    <t>汽车动力靠fuel</t>
  </si>
  <si>
    <t>给...加燃料；刺激</t>
  </si>
  <si>
    <t>We need to fuel the car before the trip.</t>
  </si>
  <si>
    <t>旅行前我们需要给汽车加油。</t>
  </si>
  <si>
    <t>出发前给车fuel（加油），这样才能顺利到达目的地。</t>
  </si>
  <si>
    <t>加燃料就是fuel动词</t>
  </si>
  <si>
    <t>full</t>
  </si>
  <si>
    <t>满的；饱的</t>
  </si>
  <si>
    <t>/fʊl/</t>
  </si>
  <si>
    <t>The bottle is full of water.</t>
  </si>
  <si>
    <t>瓶子里装满了水。</t>
  </si>
  <si>
    <t>瓶子full（满的）了，水都快溢出来啦。</t>
  </si>
  <si>
    <t>满饱状态是full</t>
  </si>
  <si>
    <t>fun</t>
  </si>
  <si>
    <t>乐趣；玩笑</t>
  </si>
  <si>
    <t>/fʌn/</t>
  </si>
  <si>
    <t>We had a lot of fun at the party.</t>
  </si>
  <si>
    <t>我们在派对上玩得很开心。</t>
  </si>
  <si>
    <t>派对上大家一起玩，充满了fun（乐趣），每个人都笑哈哈。</t>
  </si>
  <si>
    <t>开心乐趣就是fun</t>
  </si>
  <si>
    <t>有趣的；滑稽的</t>
  </si>
  <si>
    <t>That's a fun game.</t>
  </si>
  <si>
    <t>那是个有趣的游戏。</t>
  </si>
  <si>
    <t>这个game很fun（有趣），我们玩了一下午都不觉得累。</t>
  </si>
  <si>
    <t>有趣滑稽fun形容词</t>
  </si>
  <si>
    <t>function</t>
  </si>
  <si>
    <t>funct</t>
  </si>
  <si>
    <t>funct（做）+ ion（名词后缀）→ 做的事情或作用 → 功能；作用</t>
  </si>
  <si>
    <t>功能；作用；函数</t>
  </si>
  <si>
    <t>/ˈfʌŋkʃn/</t>
  </si>
  <si>
    <t>The function of a phone is to make calls.</t>
  </si>
  <si>
    <t>手机的功能是打电话。</t>
  </si>
  <si>
    <t>手机的function（功能）很多，funct（做）各种事情，ion是名词后缀，所以表示做的作用。</t>
  </si>
  <si>
    <t>做的作用是function</t>
  </si>
  <si>
    <t>funct（做）+ ion（后缀转动词）→ 执行做的动作 → 起作用；运转</t>
  </si>
  <si>
    <t>起作用；运转</t>
  </si>
  <si>
    <t>The machine functions well.</t>
  </si>
  <si>
    <t>这台机器运转良好。</t>
  </si>
  <si>
    <t>机器能function（运转），是因为内部部件都在funct（做）它们该做的事。</t>
  </si>
  <si>
    <t>运转作用function动词</t>
  </si>
  <si>
    <t>fundamental</t>
  </si>
  <si>
    <t>fund(基础)+ment(名词后缀)+al(形容词后缀)→与基础相关的→基本的；根本的</t>
  </si>
  <si>
    <t>基本的；根本的</t>
  </si>
  <si>
    <t>/ˌfʌndəˈmentl/</t>
  </si>
  <si>
    <t>Water is fundamental to life.</t>
  </si>
  <si>
    <t>水是生命的根本。</t>
  </si>
  <si>
    <t>水是 fundamental（基本的），因为 fund（基础）是生命的ment（核心部分），al（全都）离不开它。</t>
  </si>
  <si>
    <t>基础相关 fundamental</t>
  </si>
  <si>
    <t>fund(基础)+ment(名词后缀)+al(形容词后缀)→转化为名词指基础的东西→基本原则</t>
  </si>
  <si>
    <t>基本原则</t>
  </si>
  <si>
    <t>We must follow the fundamentals of science.</t>
  </si>
  <si>
    <t>我们必须遵循科学的基本原则。</t>
  </si>
  <si>
    <t>学习科学要掌握 fundamental（基本原则），fund（基础）+ment（内容）+al（都）是关键要点。</t>
  </si>
  <si>
    <t>基础原则 fundamental</t>
  </si>
  <si>
    <t>funeral</t>
  </si>
  <si>
    <t>葬礼</t>
  </si>
  <si>
    <t>/ˈfjuːnərəl/</t>
  </si>
  <si>
    <t>They held a funeral for their grandfather.</t>
  </si>
  <si>
    <t>他们为爷爷举行了葬礼。</t>
  </si>
  <si>
    <t>参加 funeral（葬礼）时，大家都低着头，默默送别亲爱的爷爷。</t>
  </si>
  <si>
    <t>悲伤送别 funeral</t>
  </si>
  <si>
    <t>funny</t>
  </si>
  <si>
    <t>fun(乐趣)+y(形容词后缀)→令人有乐趣的→滑稽的；有趣的</t>
  </si>
  <si>
    <t>滑稽的；有趣的</t>
  </si>
  <si>
    <t>/ˈfʌni/</t>
  </si>
  <si>
    <t>The clown is very funny.</t>
  </si>
  <si>
    <t>这个小丑很滑稽。</t>
  </si>
  <si>
    <t>小丑 funny（滑稽），因为 fun（乐趣）y（呀），总能逗得孩子们哈哈大笑。</t>
  </si>
  <si>
    <t>乐趣加y是 funny</t>
  </si>
  <si>
    <t>fur</t>
  </si>
  <si>
    <t>毛皮；软毛</t>
  </si>
  <si>
    <t>/fɜː(r)/</t>
  </si>
  <si>
    <t>The cat has soft fur.</t>
  </si>
  <si>
    <t>这只猫有柔软的毛皮。</t>
  </si>
  <si>
    <t>小猫的 fur（毛皮）摸起来像棉花糖，软乎乎的很舒服。</t>
  </si>
  <si>
    <t>小猫软毛是 fur</t>
  </si>
  <si>
    <t>furnished</t>
  </si>
  <si>
    <t>furnish</t>
  </si>
  <si>
    <t>furnish(布置)+ed(形容词后缀)→已布置好的→带家具的</t>
  </si>
  <si>
    <t>带家具的</t>
  </si>
  <si>
    <t>/ˈfɜːnɪʃt/</t>
  </si>
  <si>
    <t>The apartment is furnished with a bed and a desk.</t>
  </si>
  <si>
    <t>这个公寓带家具，有一张床和一张桌子。</t>
  </si>
  <si>
    <t>租的公寓 furnished（带家具），furnish（布置）得很温馨，我一住进去就喜欢上了。</t>
  </si>
  <si>
    <t>布置好的 furnished</t>
  </si>
  <si>
    <t>furniture</t>
  </si>
  <si>
    <t>家具</t>
  </si>
  <si>
    <t>/ˈfɜːnɪtʃə(r)/</t>
  </si>
  <si>
    <t>We need to buy some new furniture for the living room.</t>
  </si>
  <si>
    <t>我们需要给客厅买些新家具。</t>
  </si>
  <si>
    <t>家里添置 furniture（家具），让每个房间都变得舒适又温馨。</t>
  </si>
  <si>
    <t>家具furniture，生活好伴侣</t>
  </si>
  <si>
    <t>future</t>
  </si>
  <si>
    <t>fut</t>
  </si>
  <si>
    <t>fut（将要） + ure（名词后缀） → 将要到来的时间 → 未来</t>
  </si>
  <si>
    <t>未来；将来</t>
  </si>
  <si>
    <t>/ˈfjuːtʃə(r)/</t>
  </si>
  <si>
    <t>We should study hard to create a better future.</t>
  </si>
  <si>
    <t>我们应该努力学习创造更美好的未来。</t>
  </si>
  <si>
    <t>我们都向往 future（未来），fut（将要）来的日子充满无限可能，ure是名词后缀哦。</t>
  </si>
  <si>
    <t>将要来的是future</t>
  </si>
  <si>
    <t>gain</t>
  </si>
  <si>
    <t>获得；得到</t>
  </si>
  <si>
    <t>/ɡeɪn/</t>
  </si>
  <si>
    <t>He gained first place in the math competition.</t>
  </si>
  <si>
    <t>他在数学竞赛中获得了第一名。</t>
  </si>
  <si>
    <t>通过努力，他 gain（获得）了竞赛第一名，真是太棒了！</t>
  </si>
  <si>
    <t>努力获得是gain</t>
  </si>
  <si>
    <t>gallery</t>
  </si>
  <si>
    <t>gall</t>
  </si>
  <si>
    <t>gall（走廊） + ery（场所） → 展示艺术品的走廊 → 画廊；美术馆</t>
  </si>
  <si>
    <t>画廊；美术馆</t>
  </si>
  <si>
    <t>/ˈɡæləri/</t>
  </si>
  <si>
    <t>They visited the National Gallery in London last summer.</t>
  </si>
  <si>
    <t>他们去年夏天参观了伦敦国家美术馆。</t>
  </si>
  <si>
    <t>在 gallery（美术馆）里，gall（走廊）两侧挂满了珍贵画作，ery是场所后缀，这里艺术氛围浓厚。</t>
  </si>
  <si>
    <t>艺术走廊gallery，画作展览地</t>
  </si>
  <si>
    <t>gallon</t>
  </si>
  <si>
    <t>加仑（容量单位）</t>
  </si>
  <si>
    <t>/ˈɡælən/</t>
  </si>
  <si>
    <t>This car can run 50 miles per gallon of gasoline.</t>
  </si>
  <si>
    <t>这辆车每加仑汽油能跑50英里。</t>
  </si>
  <si>
    <t>买汽油时，gallon（加仑）是常用单位，记住它就能知道加油量啦。</t>
  </si>
  <si>
    <t>容量单位gallon，一加仑记清楚</t>
  </si>
  <si>
    <t>game</t>
  </si>
  <si>
    <t>游戏；比赛</t>
  </si>
  <si>
    <t>/ɡeɪm/</t>
  </si>
  <si>
    <t>We played a game of football after school.</t>
  </si>
  <si>
    <t>放学后我们踢了一场足球比赛。</t>
  </si>
  <si>
    <t>放学后我们玩game（游戏），踢足球比赛，大家都很开心。</t>
  </si>
  <si>
    <t>玩闹比赛是game</t>
  </si>
  <si>
    <t>garage</t>
  </si>
  <si>
    <t>gar</t>
  </si>
  <si>
    <t>gar(存放)+age(场所后缀)→存放汽车的场所→车库</t>
  </si>
  <si>
    <t>车库；汽车修理厂</t>
  </si>
  <si>
    <t>/ɡəˈrɑːʒ/</t>
  </si>
  <si>
    <t>My father parks his car in the garage every night.</t>
  </si>
  <si>
    <t>我爸爸每晚把车停在车库里。</t>
  </si>
  <si>
    <t>爸爸把车停在garage（车库），gar（存放）age（场所）就是放车的地方。</t>
  </si>
  <si>
    <t>存放汽车garage</t>
  </si>
  <si>
    <t>garbage</t>
  </si>
  <si>
    <t>垃圾；废物</t>
  </si>
  <si>
    <t>/ˈɡɑːbɪdʒ/</t>
  </si>
  <si>
    <t>Please throw the garbage into the bin.</t>
  </si>
  <si>
    <t>请把垃圾扔进垃圾桶。</t>
  </si>
  <si>
    <t>看到garbage（垃圾）要扔进垃圾桶，保持环境清洁。</t>
  </si>
  <si>
    <t>废物垃圾garbage</t>
  </si>
  <si>
    <t>garden</t>
  </si>
  <si>
    <t>gard</t>
  </si>
  <si>
    <t>gard(围场)+en(场所后缀)→围起来种植植物的地方→花园</t>
  </si>
  <si>
    <t>花园；菜园</t>
  </si>
  <si>
    <t>/ˈɡɑːdn/</t>
  </si>
  <si>
    <t>There are many flowers in my grandma's garden.</t>
  </si>
  <si>
    <t>我奶奶的花园里有很多花。</t>
  </si>
  <si>
    <t>奶奶的garden（花园）是gard（围场）en（场所），种满了漂亮的花。</t>
  </si>
  <si>
    <t>围场种花garden</t>
  </si>
  <si>
    <t>garlic</t>
  </si>
  <si>
    <t>gar(矛)+lic(葱属植物)→形状像矛的葱属植物→大蒜</t>
  </si>
  <si>
    <t>大蒜</t>
  </si>
  <si>
    <t>/ˈɡɑːlɪk/</t>
  </si>
  <si>
    <t>I don't like eating garlic because it has a strong taste.</t>
  </si>
  <si>
    <t>我不喜欢吃大蒜，因为它味道很重。</t>
  </si>
  <si>
    <t>garlic（大蒜）的形状像gar（矛），是lic（葱属）植物，味道辛辣。</t>
  </si>
  <si>
    <t>矛形葱属是garlic</t>
  </si>
  <si>
    <t>garment</t>
  </si>
  <si>
    <t>服装；衣服</t>
  </si>
  <si>
    <t>/ˈɡɑːmənt/</t>
  </si>
  <si>
    <t>She bought a new garment for the party.</t>
  </si>
  <si>
    <t>她为聚会买了一件新衣服。</t>
  </si>
  <si>
    <t>她穿上新garment（服装）参加聚会，大家都称赞她的品味。</t>
  </si>
  <si>
    <t>garment服装，穿身上</t>
  </si>
  <si>
    <t>gas</t>
  </si>
  <si>
    <t>气体；汽油</t>
  </si>
  <si>
    <t>/ɡæs/</t>
  </si>
  <si>
    <t>The car runs on gas.</t>
  </si>
  <si>
    <t>这辆车烧汽油。</t>
  </si>
  <si>
    <t>汽车加gas（汽油）才能跑，gas也是我们呼吸的气体的一种。</t>
  </si>
  <si>
    <t>gas气油，汽车少不了</t>
  </si>
  <si>
    <t>gate</t>
  </si>
  <si>
    <t>大门；门口</t>
  </si>
  <si>
    <t>/ɡeɪt/</t>
  </si>
  <si>
    <t>He opened the gate and walked into the garden.</t>
  </si>
  <si>
    <t>他打开大门走进了花园。</t>
  </si>
  <si>
    <t>他推开gate（大门），看到花园里盛开的花朵。</t>
  </si>
  <si>
    <t>gate大门，推开就能进</t>
  </si>
  <si>
    <t>gather</t>
  </si>
  <si>
    <t>聚集；收集</t>
  </si>
  <si>
    <t>/ˈɡæðə(r)/</t>
  </si>
  <si>
    <t>People gathered around the street performer.</t>
  </si>
  <si>
    <t>人们聚集在街头表演者周围。</t>
  </si>
  <si>
    <t>大家gather（聚集）起来看表演，每个人都看得很入迷。</t>
  </si>
  <si>
    <t>gather聚集，大家来相聚</t>
  </si>
  <si>
    <t>gay</t>
  </si>
  <si>
    <t>快乐的；愉快的</t>
  </si>
  <si>
    <t>/ɡeɪ/</t>
  </si>
  <si>
    <t>She has a gay personality and always smiles.</t>
  </si>
  <si>
    <t>她性格快乐，总是微笑着。</t>
  </si>
  <si>
    <t>她每天都gay（快乐）的样子，让身边的人也跟着开心。</t>
  </si>
  <si>
    <t>gay是快乐，心情真不错</t>
  </si>
  <si>
    <t>general</t>
  </si>
  <si>
    <t>gen</t>
  </si>
  <si>
    <t>gen（产生，种类）+ eral（形容词后缀）→ 涉及各种类别的→普遍的；总的</t>
  </si>
  <si>
    <t>普遍的；总的；一般的</t>
  </si>
  <si>
    <t>/ˈdʒenrəl/</t>
  </si>
  <si>
    <t>The general situation is good.</t>
  </si>
  <si>
    <t>总体情况很好。</t>
  </si>
  <si>
    <t>当前general（总体）情况不错，gen（产生）的积极因素让大家都充满信心。</t>
  </si>
  <si>
    <t>总体情况general</t>
  </si>
  <si>
    <t>eral</t>
  </si>
  <si>
    <t>gen（产生，种类）+ eral → 统领各种军队的人→将军</t>
  </si>
  <si>
    <t>将军</t>
  </si>
  <si>
    <t>He was promoted to general last year.</t>
  </si>
  <si>
    <t>他去年被晋升为将军。</t>
  </si>
  <si>
    <t>那位general（将军）gen（产生）的威严让士兵们都十分敬佩。</t>
  </si>
  <si>
    <t>统领军队是general</t>
  </si>
  <si>
    <t>generation</t>
  </si>
  <si>
    <t>gen（产生）+ er（人）+ ation（名词后缀）→ 产生的一批人→代；一代</t>
  </si>
  <si>
    <t>代；一代</t>
  </si>
  <si>
    <t>/ˌdʒenəˈreɪʃn/</t>
  </si>
  <si>
    <t>My parents and I belong to different generations.</t>
  </si>
  <si>
    <t>我和父母属于不同的代。</t>
  </si>
  <si>
    <t>我和爸妈是不同generation（代）的人，gen（产生）于不同的时代背景下。</t>
  </si>
  <si>
    <t>一代人群generation</t>
  </si>
  <si>
    <t>generous</t>
  </si>
  <si>
    <t>gen（产生）+ er + ous（形容词后缀）→ 产生很多善意的→慷慨的；大方的</t>
  </si>
  <si>
    <t>慷慨的；大方的</t>
  </si>
  <si>
    <t>/ˈdʒenərəs/</t>
  </si>
  <si>
    <t>She is generous to give us so many gifts.</t>
  </si>
  <si>
    <t>她很大方，给了我们很多礼物。</t>
  </si>
  <si>
    <t>她generous（大方）地送礼物，gen（产生）的善意让我们心里暖暖的。</t>
  </si>
  <si>
    <t>大方慷慨generous</t>
  </si>
  <si>
    <t>gentle</t>
  </si>
  <si>
    <t>gent</t>
  </si>
  <si>
    <t>gent（温和）+ le（形容词后缀）→ 温和的；轻柔的</t>
  </si>
  <si>
    <t>温和的；轻柔的</t>
  </si>
  <si>
    <t>/ˈdʒentl/</t>
  </si>
  <si>
    <t>The gentle rain is good for crops.</t>
  </si>
  <si>
    <t>轻柔的雨对庄稼有好处。</t>
  </si>
  <si>
    <t>gentle（轻柔）的雨落下，gent像“绅士”般温柔，le（了）滋润着田里的庄稼。</t>
  </si>
  <si>
    <t>轻柔温和是gentle</t>
  </si>
  <si>
    <t>gentleman</t>
  </si>
  <si>
    <t>gentle（温和的）+ man（人）→ 温和有礼的人→绅士；先生</t>
  </si>
  <si>
    <t>绅士；先生</t>
  </si>
  <si>
    <t>/ˈdʒentlmən/</t>
  </si>
  <si>
    <t>He is a polite gentleman.</t>
  </si>
  <si>
    <t>他是个有礼貌的绅士。</t>
  </si>
  <si>
    <t>这位gentleman（绅士）待人gentle（温和），man（人）品端正，大家都喜欢他。</t>
  </si>
  <si>
    <t>温和男士gentleman</t>
  </si>
  <si>
    <t>geography</t>
  </si>
  <si>
    <t>geo-</t>
  </si>
  <si>
    <t>geo(地球)+graph(记录)+y(名词后缀)→记录地球相关事物的学科→地理</t>
  </si>
  <si>
    <t>地理</t>
  </si>
  <si>
    <t>/dʒiˈɒɡrəfi/</t>
  </si>
  <si>
    <t>I like studying geography because it tells me about different countries.</t>
  </si>
  <si>
    <t>我喜欢学习地理，因为它告诉我关于不同国家的知识。</t>
  </si>
  <si>
    <t>学习geography（地理）时，geo（地球）graph（记录）地球的风貌，y是学科后缀，轻松记住这门课。</t>
  </si>
  <si>
    <t>地球记录是geography</t>
  </si>
  <si>
    <t>geometry</t>
  </si>
  <si>
    <t>metr</t>
  </si>
  <si>
    <t>geo(地球)+metr(测量)+y(名词后缀)→测量地球形状等的学科→几何</t>
  </si>
  <si>
    <t>几何</t>
  </si>
  <si>
    <t>/dʒiˈɒmətri/</t>
  </si>
  <si>
    <t>We learned about triangles in geometry class.</t>
  </si>
  <si>
    <t>我们在几何课上学了三角形。</t>
  </si>
  <si>
    <t>上geometry（几何）课，geo（地球）metr（测量）图形，y是学科，这门课和图形测量有关。</t>
  </si>
  <si>
    <t>地球测量是geometry</t>
  </si>
  <si>
    <t>gesture</t>
  </si>
  <si>
    <t>gest(做)+ure(名词后缀)→做出来的动作→手势；姿态</t>
  </si>
  <si>
    <t>手势；姿势</t>
  </si>
  <si>
    <t>/dʒestʃə(r)/</t>
  </si>
  <si>
    <t>She made a gesture of peace with her hands.</t>
  </si>
  <si>
    <t>她用手做了一个和平的手势。</t>
  </si>
  <si>
    <t>她gesture（手势）表达和平，gest（做）ure（动作），这个动作很直观。</t>
  </si>
  <si>
    <t>做的动作是gesture</t>
  </si>
  <si>
    <t>gest(做)+ure(动作)→做出动作示意→做手势</t>
  </si>
  <si>
    <t>做手势；用动作示意</t>
  </si>
  <si>
    <t>He gestured for me to come over.</t>
  </si>
  <si>
    <t>他做手势让我过去。</t>
  </si>
  <si>
    <t>他gesture（做手势）让我过去，gest（做）ure（动作），这个示意很清楚。</t>
  </si>
  <si>
    <t>做手势用gesture</t>
  </si>
  <si>
    <t>得到；获得；变得</t>
  </si>
  <si>
    <t>/ɡet/</t>
  </si>
  <si>
    <t>I get a gift on my birthday every year.</t>
  </si>
  <si>
    <t>我每年生日都得到一份礼物。</t>
  </si>
  <si>
    <t>生日时我get（得到）礼物，简单词汇，直接记忆无压力。</t>
  </si>
  <si>
    <t>得到东西用get</t>
  </si>
  <si>
    <t>gift</t>
  </si>
  <si>
    <t>礼物；天赋</t>
  </si>
  <si>
    <t>/ɡɪft/</t>
  </si>
  <si>
    <t>Her gift for music is amazing.</t>
  </si>
  <si>
    <t>她的音乐天赋令人惊叹。</t>
  </si>
  <si>
    <t>收到gift（礼物）开心，有gift（天赋）要发挥，两个意思都好记。</t>
  </si>
  <si>
    <t>礼物天赋都是gift</t>
  </si>
  <si>
    <t>gifted</t>
  </si>
  <si>
    <t>gift(天赋)+ed(形容词后缀)→具有天赋的→有天赋的</t>
  </si>
  <si>
    <t>有天赋的；天才的</t>
  </si>
  <si>
    <t>/ˈɡɪftɪd/</t>
  </si>
  <si>
    <t>She is a gifted painter who can draw beautiful pictures.</t>
  </si>
  <si>
    <t>她是一位能画出漂亮画作的有天赋的画家。</t>
  </si>
  <si>
    <t>那个gifted（有天赋的）画家，gift（天赋）加上ed（的），让她的作品总是很受欢迎。</t>
  </si>
  <si>
    <t>天赋加ed是gifted</t>
  </si>
  <si>
    <t>giraffe</t>
  </si>
  <si>
    <t>长颈鹿</t>
  </si>
  <si>
    <t>/dʒəˈræf/</t>
  </si>
  <si>
    <t>The giraffe is eating leaves from the tall tree.</t>
  </si>
  <si>
    <t>长颈鹿正在吃高树上的叶子。</t>
  </si>
  <si>
    <t>动物园里的giraffe（长颈鹿），脖子长长的，一眼就能认出来。</t>
  </si>
  <si>
    <t>长脖子动物giraffe</t>
  </si>
  <si>
    <t>girl</t>
  </si>
  <si>
    <t>女孩</t>
  </si>
  <si>
    <t>/ɡɜːl/</t>
  </si>
  <si>
    <t>The little girl is singing a song happily.</t>
  </si>
  <si>
    <t>小女孩正在开心地唱歌。</t>
  </si>
  <si>
    <t>那个可爱的girl（女孩），穿着粉色裙子，像个小天使。</t>
  </si>
  <si>
    <t>女孩就是girl</t>
  </si>
  <si>
    <t>给；给予</t>
  </si>
  <si>
    <t>/ɡɪv/</t>
  </si>
  <si>
    <t>Please give me a glass of water.</t>
  </si>
  <si>
    <t>请给我一杯水。</t>
  </si>
  <si>
    <t>妈妈说give（给）我一块蛋糕，我立刻跑过去接过。</t>
  </si>
  <si>
    <t>给予东西用give</t>
  </si>
  <si>
    <t>glad</t>
  </si>
  <si>
    <t>高兴的；乐意的</t>
  </si>
  <si>
    <t>/ɡlæd/</t>
  </si>
  <si>
    <t>I'm glad to help you with your homework.</t>
  </si>
  <si>
    <t>我很乐意帮你做作业。</t>
  </si>
  <si>
    <t>听到好消息，我大声说"I'm glad!"（我很高兴！），脸上笑开了花。</t>
  </si>
  <si>
    <t>高兴就是glad</t>
  </si>
  <si>
    <t>glance</t>
  </si>
  <si>
    <t>瞥一眼；扫视</t>
  </si>
  <si>
    <t>/ɡlæns/</t>
  </si>
  <si>
    <t>She glanced at the clock and realized she was late.</t>
  </si>
  <si>
    <t>她瞥了一眼时钟，意识到自己迟到了。</t>
  </si>
  <si>
    <t>她glance（瞥一眼）时钟，发现迟到了，赶紧抓起包跑出门。</t>
  </si>
  <si>
    <t>快速一瞥是glance</t>
  </si>
  <si>
    <t>一瞥；扫视</t>
  </si>
  <si>
    <t>He took a quick glance at the newspaper headlines.</t>
  </si>
  <si>
    <t>他快速扫了一眼报纸头条。</t>
  </si>
  <si>
    <t>他拿起报纸，take a glance（一瞥）头条，就放下了去上班。</t>
  </si>
  <si>
    <t>一眼扫视glance</t>
  </si>
  <si>
    <t>glare</t>
  </si>
  <si>
    <t>怒视；瞪眼</t>
  </si>
  <si>
    <t>/ɡleər/</t>
  </si>
  <si>
    <t>The two boys glared at each other after arguing.</t>
  </si>
  <si>
    <t>两个男孩争吵后互相怒视着对方。</t>
  </si>
  <si>
    <t>争吵后，男孩们glare（怒视）对方，眼神像要喷出火来。</t>
  </si>
  <si>
    <t>怒视瞪眼用glare</t>
  </si>
  <si>
    <t>强光；刺眼的光</t>
  </si>
  <si>
    <t>The glare from the sun made her wear sunglasses.</t>
  </si>
  <si>
    <t>阳光的强光让她戴上了太阳镜。</t>
  </si>
  <si>
    <t>太阳的glare（强光）太刺眼，她赶紧戴上墨镜保护眼睛。</t>
  </si>
  <si>
    <t>刺眼强光glare</t>
  </si>
  <si>
    <t>glass</t>
  </si>
  <si>
    <t>玻璃；玻璃杯</t>
  </si>
  <si>
    <t>/ɡlɑːs/</t>
  </si>
  <si>
    <t>She poured some milk into a glass.</t>
  </si>
  <si>
    <t>她往玻璃杯里倒了些牛奶。</t>
  </si>
  <si>
    <t>桌上的glass（玻璃杯）装着牛奶，透过glass（玻璃）能看到里面的液体。</t>
  </si>
  <si>
    <t>玻璃杯子glass</t>
  </si>
  <si>
    <t>globe</t>
  </si>
  <si>
    <t>地球仪；地球</t>
  </si>
  <si>
    <t>/ɡləʊb/</t>
  </si>
  <si>
    <t>The teacher showed us the globe and pointed to China.</t>
  </si>
  <si>
    <t>老师给我们展示地球仪，并指向了中国。</t>
  </si>
  <si>
    <t>老师拿着globe（地球仪），告诉我们这就是我们生活的globe（地球）。</t>
  </si>
  <si>
    <t>地球仪是globe</t>
  </si>
  <si>
    <t>glory</t>
  </si>
  <si>
    <t>光荣；荣耀</t>
  </si>
  <si>
    <t>/ˈɡlɔːri/</t>
  </si>
  <si>
    <t>Winning the championship brought him great glory.</t>
  </si>
  <si>
    <t>赢得冠军给他带来了极大的荣耀。</t>
  </si>
  <si>
    <t>运动员站在领奖台上，享受着glory（荣耀），观众们为他欢呼。</t>
  </si>
  <si>
    <t>光荣荣耀glory</t>
  </si>
  <si>
    <t>glove</t>
  </si>
  <si>
    <t>手套</t>
  </si>
  <si>
    <t>/ɡlʌv/</t>
  </si>
  <si>
    <t>I wear a warm glove on my left hand.</t>
  </si>
  <si>
    <t>我在左手上戴了一只暖和的手套。</t>
  </si>
  <si>
    <t>冬天出门前，我会戴上glove（手套），这样手就不会冻得通红了。</t>
  </si>
  <si>
    <t>glove手套，保暖好</t>
  </si>
  <si>
    <t>glue</t>
  </si>
  <si>
    <t>胶水</t>
  </si>
  <si>
    <t>/ɡluː/</t>
  </si>
  <si>
    <t>She used some glue to stick the paper.</t>
  </si>
  <si>
    <t>她用了些胶水把纸粘起来。</t>
  </si>
  <si>
    <t>手工课上，我用glue（胶水）把彩纸粘成了一朵花，好看极了。</t>
  </si>
  <si>
    <t>glue胶水，粘东西</t>
  </si>
  <si>
    <t>粘合；粘贴</t>
  </si>
  <si>
    <t>Glue the two pieces of cardboard together.</t>
  </si>
  <si>
    <t>把这两块硬纸板粘在一起。</t>
  </si>
  <si>
    <t>把照片glue（粘贴）在相册里，留住美好的回忆。</t>
  </si>
  <si>
    <t>glue粘合，不分离</t>
  </si>
  <si>
    <t>go</t>
  </si>
  <si>
    <t>去；走</t>
  </si>
  <si>
    <t>/ɡəʊ/</t>
  </si>
  <si>
    <t>We go to the park every Sunday.</t>
  </si>
  <si>
    <t>我们每周日都去公园。</t>
  </si>
  <si>
    <t>周末和朋友go（去）公园玩，大家都很开心。</t>
  </si>
  <si>
    <t>go去走，天天有</t>
  </si>
  <si>
    <t>goal</t>
  </si>
  <si>
    <t>/ɡəʊl/</t>
  </si>
  <si>
    <t>My goal is to finish homework before dinner.</t>
  </si>
  <si>
    <t>我的目标是晚饭前完成作业。</t>
  </si>
  <si>
    <t>我的goal（目标）是每天早睡早起，保持健康。</t>
  </si>
  <si>
    <t>goal目标，努力找</t>
  </si>
  <si>
    <t>球门</t>
  </si>
  <si>
    <t>He kicked the ball into the goal.</t>
  </si>
  <si>
    <t>他把球踢进了球门。</t>
  </si>
  <si>
    <t>足球比赛中，球员们都想把球踢进goal（球门）得分。</t>
  </si>
  <si>
    <t>goal球门，进球门</t>
  </si>
  <si>
    <t>goat</t>
  </si>
  <si>
    <t>山羊</t>
  </si>
  <si>
    <t>/ɡəʊt/</t>
  </si>
  <si>
    <t>The goat is climbing the hill.</t>
  </si>
  <si>
    <t>山羊正在爬山。</t>
  </si>
  <si>
    <t>山上的goat（山羊）吃着青草，样子很可爱。</t>
  </si>
  <si>
    <t>goat山羊，山上逛</t>
  </si>
  <si>
    <t>god</t>
  </si>
  <si>
    <t>神；上帝</t>
  </si>
  <si>
    <t>/ɡɒd/</t>
  </si>
  <si>
    <t>God helps those who help themselves.</t>
  </si>
  <si>
    <t>自助者天助。</t>
  </si>
  <si>
    <t>常说god（神）帮助自助的人，我们要学会自己努力，不依赖他人。</t>
  </si>
  <si>
    <t>神或上帝是god</t>
  </si>
  <si>
    <t>gold</t>
  </si>
  <si>
    <t>金子；黄金</t>
  </si>
  <si>
    <t>/ɡəʊld/</t>
  </si>
  <si>
    <t>The ring is made of gold.</t>
  </si>
  <si>
    <t>这个戒指是金子做的。</t>
  </si>
  <si>
    <t>妈妈的戒指是gold（金子）做的，闪闪发亮，她很珍惜它。</t>
  </si>
  <si>
    <t>黄金就是gold</t>
  </si>
  <si>
    <t>金色的</t>
  </si>
  <si>
    <t>The leaves turn gold in autumn.</t>
  </si>
  <si>
    <t>秋天树叶变成金色。</t>
  </si>
  <si>
    <t>秋天的树叶变成gold（金色的），像给大地铺上了一层温暖的地毯。</t>
  </si>
  <si>
    <t>金色的是gold adj.</t>
  </si>
  <si>
    <t>golden</t>
  </si>
  <si>
    <t>gold（金子）+ en（使…的）→ 具有金子特征的 → 金色的；金质的</t>
  </si>
  <si>
    <t>金色的；金质的</t>
  </si>
  <si>
    <t>/ˈɡəʊldən/</t>
  </si>
  <si>
    <t>She wore a golden necklace.</t>
  </si>
  <si>
    <t>她戴了一条金项链。</t>
  </si>
  <si>
    <t>她脖子上的golden（金质的）项链，是用gold（金子）做的，en（使）它显得特别精致。</t>
  </si>
  <si>
    <t>gold加en变golden，金色金质都能用</t>
  </si>
  <si>
    <t>golf</t>
  </si>
  <si>
    <t>高尔夫球</t>
  </si>
  <si>
    <t>/ɡɒlf/</t>
  </si>
  <si>
    <t>He plays golf every Sunday.</t>
  </si>
  <si>
    <t>他每周日打高尔夫球。</t>
  </si>
  <si>
    <t>爸爸周末喜欢去打golf（高尔夫球），每次回来都笑着说很开心。</t>
  </si>
  <si>
    <t>高尔夫球叫golf，挥杆乐无穷</t>
  </si>
  <si>
    <t>打高尔夫球</t>
  </si>
  <si>
    <t>They golf together every weekend.</t>
  </si>
  <si>
    <t>他们每周一起打高尔夫球。</t>
  </si>
  <si>
    <t>周末朋友约我golf（打高尔夫），我们在绿茵场上挥杆，享受阳光。</t>
  </si>
  <si>
    <t>打高尔夫是golf v.</t>
  </si>
  <si>
    <t>good</t>
  </si>
  <si>
    <t>好的；优良的</t>
  </si>
  <si>
    <t>/ɡʊd/</t>
  </si>
  <si>
    <t>She is a good student.</t>
  </si>
  <si>
    <t>她是一个好学生。</t>
  </si>
  <si>
    <t>这个同学成绩good（好的），老师经常表扬她，说她是大家的榜样。</t>
  </si>
  <si>
    <t>好的就是good，简单易记牢</t>
  </si>
  <si>
    <t>goods</t>
  </si>
  <si>
    <t>商品；货物</t>
  </si>
  <si>
    <t>/ɡʊdz/</t>
  </si>
  <si>
    <t>The shop sells various goods.</t>
  </si>
  <si>
    <t>这家商店出售各种各样的商品。</t>
  </si>
  <si>
    <t>妈妈去商店买goods（商品），看到货架上摆满了零食，开心地选了好几样。</t>
  </si>
  <si>
    <t>商品货物是goods</t>
  </si>
  <si>
    <t>goose</t>
  </si>
  <si>
    <t>鹅</t>
  </si>
  <si>
    <t>/ɡuːs/</t>
  </si>
  <si>
    <t>A white goose is swimming in the pond.</t>
  </si>
  <si>
    <t>一只白鹅在池塘里游泳。</t>
  </si>
  <si>
    <t>湖边有只goose（鹅），嘎嘎叫着追蝴蝶，逗得小朋友哈哈大笑。</t>
  </si>
  <si>
    <t>嘎嘎白鹅goose</t>
  </si>
  <si>
    <t>govern</t>
  </si>
  <si>
    <t>统治；管理；支配</t>
  </si>
  <si>
    <t>/ˈɡʌvən/</t>
  </si>
  <si>
    <t>He governed the small town wisely.</t>
  </si>
  <si>
    <t>他明智地管理着这个小镇。</t>
  </si>
  <si>
    <t>镇长govern（管理）小镇时，经常走访村民，解决大家的问题。</t>
  </si>
  <si>
    <t>统治管理govern</t>
  </si>
  <si>
    <t>government</t>
  </si>
  <si>
    <t>govern（统治）+ment（名词后缀）→执行统治的机构→政府</t>
  </si>
  <si>
    <t>政府</t>
  </si>
  <si>
    <t>/ˈɡʌvənmənt/</t>
  </si>
  <si>
    <t>The government builds new roads every year.</t>
  </si>
  <si>
    <t>政府每年都修建新公路。</t>
  </si>
  <si>
    <t>government（政府）是govern加ment，为人民提供很多公共服务。</t>
  </si>
  <si>
    <t>统治加ment，政府government</t>
  </si>
  <si>
    <t>grad（步；级）+e→表示等级或年级→年级；分数；等级</t>
  </si>
  <si>
    <t>年级；分数；等级</t>
  </si>
  <si>
    <t>/ɡreɪd/</t>
  </si>
  <si>
    <t>She is in Grade 7 now.</t>
  </si>
  <si>
    <t>她现在上七年级。</t>
  </si>
  <si>
    <t>小明在Grade 7（七年级），努力学习想拿高grade（分数），一步一步提升自己。</t>
  </si>
  <si>
    <t>步级加e是grade，年级分数都记牢</t>
  </si>
  <si>
    <t>grad（步；级）+e→按等级划分→评分；分级</t>
  </si>
  <si>
    <t>评分；分级</t>
  </si>
  <si>
    <t>The teacher graded our essays carefully.</t>
  </si>
  <si>
    <t>老师仔细批改了我们的作文。</t>
  </si>
  <si>
    <t>老师grade（评分）作文时，按grad（级）别给分，公平又公正。</t>
  </si>
  <si>
    <t>划分等级grade，评分分级快</t>
  </si>
  <si>
    <t>gradual</t>
  </si>
  <si>
    <t>grad(步，走) + ual(形容词后缀) → 逐步进行的 → 逐渐的；逐步的</t>
  </si>
  <si>
    <t>逐渐的；逐步的</t>
  </si>
  <si>
    <t>/ˈɡrædʒuəl/</t>
  </si>
  <si>
    <t>The change in temperature was gradual.</t>
  </si>
  <si>
    <t>温度的变化是逐渐的。</t>
  </si>
  <si>
    <t>早上气温 gradual（逐渐）升高，grad（步）步 ual（地）变暖，让人感觉很舒服。</t>
  </si>
  <si>
    <t>逐步变化 gradual</t>
  </si>
  <si>
    <t>graduate</t>
  </si>
  <si>
    <t>grad(步) + uate(动词后缀) → 走完学业步骤 → 毕业</t>
  </si>
  <si>
    <t>毕业</t>
  </si>
  <si>
    <t>/ˈɡrædʒueɪt/</t>
  </si>
  <si>
    <t>She plans to graduate from college next year.</t>
  </si>
  <si>
    <t>她计划明年大学毕业。</t>
  </si>
  <si>
    <t>她每天坚持学习，终于要 graduate（毕业）了，grad（步）步 uate（完成）学业，太开心啦。</t>
  </si>
  <si>
    <t>走完学业 graduate（动）</t>
  </si>
  <si>
    <t>grad(步) + uate(后缀) → 完成学业步骤的人 → 毕业生</t>
  </si>
  <si>
    <t>毕业生</t>
  </si>
  <si>
    <t>/ˈɡrædʒuət/</t>
  </si>
  <si>
    <t>He is a high school graduate.</t>
  </si>
  <si>
    <t>他是一名高中毕业生。</t>
  </si>
  <si>
    <t>作为 graduate（毕业生），他 grad（步）步走来，终于完成学业，准备开启新篇章。</t>
  </si>
  <si>
    <t>学业完成 graduate（名）</t>
  </si>
  <si>
    <t>graduation</t>
  </si>
  <si>
    <t>grad(步) + uation(名词后缀) → 毕业的过程或仪式 → 毕业；毕业典礼</t>
  </si>
  <si>
    <t>毕业；毕业典礼</t>
  </si>
  <si>
    <t>/ˌɡrædʒuˈeɪʃn/</t>
  </si>
  <si>
    <t>We will attend her graduation ceremony tomorrow.</t>
  </si>
  <si>
    <t>我们明天将参加她的毕业典礼。</t>
  </si>
  <si>
    <t>毕业典礼 graduation 上，大家庆祝 grad（步）完学业的时刻，笑声不断。</t>
  </si>
  <si>
    <t>毕业仪式 graduation</t>
  </si>
  <si>
    <t>grain</t>
  </si>
  <si>
    <t>谷物；颗粒</t>
  </si>
  <si>
    <t>/ɡreɪn/</t>
  </si>
  <si>
    <t>The farmer harvested a lot of grain this year.</t>
  </si>
  <si>
    <t>农民今年收获了很多谷物。</t>
  </si>
  <si>
    <t>农民伯伯看着满仓的 grain（谷物），每一粒都凝聚着他的汗水，露出了笑容。</t>
  </si>
  <si>
    <t>谷物颗粒是 grain</t>
  </si>
  <si>
    <t>克（重量单位）</t>
  </si>
  <si>
    <t>/ɡræm/</t>
  </si>
  <si>
    <t>This bread weighs 200 grams.</t>
  </si>
  <si>
    <t>这个面包重200克。</t>
  </si>
  <si>
    <t>妈妈买面包时，店员说这个200 gram（克），刚好够我们一家人吃。</t>
  </si>
  <si>
    <t>重量单位叫 gram</t>
  </si>
  <si>
    <t>grand</t>
  </si>
  <si>
    <t>宏伟的；壮丽的；重大的</t>
  </si>
  <si>
    <t>/ɡrænd/</t>
  </si>
  <si>
    <t>The Grand Canyon is one of the natural wonders.</t>
  </si>
  <si>
    <t>大峡谷是自然奇观之一。</t>
  </si>
  <si>
    <t>站在grand（宏伟的）大峡谷前，我被它的壮丽景色深深吸引，感叹大自然的鬼斧神工。</t>
  </si>
  <si>
    <t>宏伟壮丽grand记</t>
  </si>
  <si>
    <t>grandchild</t>
  </si>
  <si>
    <t>grand-</t>
  </si>
  <si>
    <t>grand（隔代的）+ child（孩子）→ 隔代的孩子→孙辈</t>
  </si>
  <si>
    <t>孙子；孙女；外孙；外孙女</t>
  </si>
  <si>
    <t>/ˈɡrændtʃaɪld/</t>
  </si>
  <si>
    <t>Her grandchild visits her every Sunday.</t>
  </si>
  <si>
    <t>她的孙辈每周日都来看她。</t>
  </si>
  <si>
    <t>奶奶看到grandchild（孙辈）跑来，立刻放下手中的活，脸上露出欣慰的笑容。</t>
  </si>
  <si>
    <t>隔代孩子grandchild</t>
  </si>
  <si>
    <t>granddaughter</t>
  </si>
  <si>
    <t>grand（隔代的）+ daughter（女儿）→ 隔代的女儿→孙女</t>
  </si>
  <si>
    <t>孙女；外孙女</t>
  </si>
  <si>
    <t>/ˈɡrænddɔːtə(r)/</t>
  </si>
  <si>
    <t>My granddaughter likes reading storybooks.</t>
  </si>
  <si>
    <t>我的孙女喜欢读故事书。</t>
  </si>
  <si>
    <t>孙女granddaughter（隔代女儿）坐在沙发上，认真地读着奶奶给她买的故事书。</t>
  </si>
  <si>
    <t>隔代女儿granddaughter</t>
  </si>
  <si>
    <t>grandma</t>
  </si>
  <si>
    <t>grand（隔代的）+ ma（妈妈）→ 隔代的妈妈→奶奶</t>
  </si>
  <si>
    <t>奶奶；外婆</t>
  </si>
  <si>
    <t>/ˈɡrænmɑː/</t>
  </si>
  <si>
    <t>Grandma always makes me delicious cookies.</t>
  </si>
  <si>
    <t>奶奶总是给我做美味的饼干。</t>
  </si>
  <si>
    <t>每次放学回家，grandma（奶奶）都会拿出刚烤好的饼干，让我感受到满满的爱。</t>
  </si>
  <si>
    <t>隔代妈妈是grandma</t>
  </si>
  <si>
    <t>grandpa</t>
  </si>
  <si>
    <t>pa</t>
  </si>
  <si>
    <t>grand(祖辈的)+pa(爸爸)→祖辈的爸爸→爷爷；外公</t>
  </si>
  <si>
    <t>爷爷；外公</t>
  </si>
  <si>
    <t>/ˈɡrændpɑː/</t>
  </si>
  <si>
    <t>My grandpa likes to play chess with me.</t>
  </si>
  <si>
    <t>我的爷爷喜欢和我下棋。</t>
  </si>
  <si>
    <t>周末我陪grandpa（爷爷）下棋，他说grand（祖辈的）pa（爸爸）就是家里的老宝贝。</t>
  </si>
  <si>
    <t>祖辈爸爸grandpa</t>
  </si>
  <si>
    <t>grandparents</t>
  </si>
  <si>
    <t>parent</t>
  </si>
  <si>
    <t>grand(祖辈的)+parent(父母)+s(复数)→祖辈的父母们→祖父母；外祖父母</t>
  </si>
  <si>
    <t>祖父母；外祖父母</t>
  </si>
  <si>
    <t>/ˈɡrændpeərənts/</t>
  </si>
  <si>
    <t>We go to see our grandparents every Sunday.</t>
  </si>
  <si>
    <t>我们每个周日都去看望祖父母。</t>
  </si>
  <si>
    <t>周日全家去看grandparents（祖父母），grand（祖辈的）parents（父母）总是准备很多零食等着我们。</t>
  </si>
  <si>
    <t>祖辈父母grandparents</t>
  </si>
  <si>
    <t>grandson</t>
  </si>
  <si>
    <t>son</t>
  </si>
  <si>
    <t>grand(祖辈的)+son(儿子)→祖辈的儿子的儿子→孙子；外孙</t>
  </si>
  <si>
    <t>孙子；外孙</t>
  </si>
  <si>
    <t>/ˈɡrændsʌn/</t>
  </si>
  <si>
    <t>His grandson won the first prize in the competition.</t>
  </si>
  <si>
    <t>他的孙子在比赛中获得了一等奖。</t>
  </si>
  <si>
    <t>弟弟作为家里的grandson（孙子），grand（祖辈的）son（儿子）让全家人都为他骄傲。</t>
  </si>
  <si>
    <t>祖辈儿子grandson</t>
  </si>
  <si>
    <t>granny</t>
  </si>
  <si>
    <t>/ˈɡræni/</t>
  </si>
  <si>
    <t>Granny often makes delicious cakes for me.</t>
  </si>
  <si>
    <t>奶奶经常给我做美味的蛋糕。</t>
  </si>
  <si>
    <t>每次回家，granny（奶奶）都会端出刚烤好的蛋糕，她的手艺比蛋糕店还棒。</t>
  </si>
  <si>
    <t>亲切奶奶叫granny</t>
  </si>
  <si>
    <t>grape</t>
  </si>
  <si>
    <t>葡萄</t>
  </si>
  <si>
    <t>/ɡreɪp/</t>
  </si>
  <si>
    <t>She bought a kilo of grapes from the market.</t>
  </si>
  <si>
    <t>她从市场买了一公斤葡萄。</t>
  </si>
  <si>
    <t>夏天吃grape（葡萄），一颗接一颗停不下来，酸甜的味道让人难忘。</t>
  </si>
  <si>
    <t>酸甜葡萄grape</t>
  </si>
  <si>
    <t>图表；图形</t>
  </si>
  <si>
    <t>/ɡræf/</t>
  </si>
  <si>
    <t>The student drew a graph to display the results.</t>
  </si>
  <si>
    <t>学生画了一个图表来展示结果。</t>
  </si>
  <si>
    <t>画graph（图表）时，记得它的词根是graph（写画），所以图表就是画出来的东西。</t>
  </si>
  <si>
    <t>画图表用graph</t>
  </si>
  <si>
    <t>grasp</t>
  </si>
  <si>
    <t>抓住；理解</t>
  </si>
  <si>
    <t>/ɡrɑːsp/</t>
  </si>
  <si>
    <t>He grasped the main idea of the story quickly.</t>
  </si>
  <si>
    <t>他很快理解了故事的主旨。</t>
  </si>
  <si>
    <t>当我想grasp（抓住）某个东西，或者grasp（理解）某个概念时，就会想起这个词的发音和意思。</t>
  </si>
  <si>
    <t>抓住理解grasp</t>
  </si>
  <si>
    <t>grass</t>
  </si>
  <si>
    <t>草</t>
  </si>
  <si>
    <t>/ɡrɑːs/</t>
  </si>
  <si>
    <t>Cows eat grass every day.</t>
  </si>
  <si>
    <t>牛每天吃草。</t>
  </si>
  <si>
    <t>草地上的grass（草）绿油油的，踩上去很舒服。</t>
  </si>
  <si>
    <t>绿色小草grass</t>
  </si>
  <si>
    <t>grateful</t>
  </si>
  <si>
    <t>grate</t>
  </si>
  <si>
    <t>grate（感激） + ful（...的） → 表示感激的状态 → 感激的</t>
  </si>
  <si>
    <t>感激的</t>
  </si>
  <si>
    <t>/ˈɡreɪtfl/</t>
  </si>
  <si>
    <t>We are grateful for your kindness.</t>
  </si>
  <si>
    <t>我们感激你的善意。</t>
  </si>
  <si>
    <t>收到帮助后，我感到grateful（感激的），因为grate加ful就是这个词呀。</t>
  </si>
  <si>
    <t>grate加ful，感激grateful</t>
  </si>
  <si>
    <t>gravity</t>
  </si>
  <si>
    <t>grav</t>
  </si>
  <si>
    <t>grav（重） + ity（名词后缀） → 重的性质 → 重力；严重性</t>
  </si>
  <si>
    <t>重力；严重性</t>
  </si>
  <si>
    <t>/ˈɡrævəti/</t>
  </si>
  <si>
    <t>Gravity makes apples fall from trees.</t>
  </si>
  <si>
    <t>重力让苹果从树上掉下来。</t>
  </si>
  <si>
    <t>苹果掉下来是因为gravity（重力），grav（重）加ity就是它，很好记。</t>
  </si>
  <si>
    <t>重力grav加ity</t>
  </si>
  <si>
    <t>great</t>
  </si>
  <si>
    <t>伟大的；极好的；大的</t>
  </si>
  <si>
    <t>/ɡreɪt/</t>
  </si>
  <si>
    <t>He is a great writer.</t>
  </si>
  <si>
    <t>他是一位伟大的作家。</t>
  </si>
  <si>
    <t>这位作家的作品很 great（极好的），大家都称赞他是 great（伟大的）人。</t>
  </si>
  <si>
    <t>伟大极好 great 记</t>
  </si>
  <si>
    <t>greedy</t>
  </si>
  <si>
    <t>greed</t>
  </si>
  <si>
    <t>greed(贪婪) + y(形容词后缀) → 具有贪婪性质的 → 贪婪的</t>
  </si>
  <si>
    <t>贪婪的；贪心的</t>
  </si>
  <si>
    <t>/ˈɡriːdi/</t>
  </si>
  <si>
    <t>The greedy boy took all the candies.</t>
  </si>
  <si>
    <t>那个贪心的男孩拿走了所有的糖果。</t>
  </si>
  <si>
    <t>贪心的男孩 greedy，因为 greed（贪婪）加 y 变形容词，把糖果都抢走啦。</t>
  </si>
  <si>
    <t>greed加y greedy，贪心抢糖吃</t>
  </si>
  <si>
    <t>green</t>
  </si>
  <si>
    <t>绿色的；未成熟的</t>
  </si>
  <si>
    <t>/ɡriːn/</t>
  </si>
  <si>
    <t>The leaves turn green in spring.</t>
  </si>
  <si>
    <t>春天叶子变绿了。</t>
  </si>
  <si>
    <t>春天到，叶子 green（绿色的），小鸟在枝头唱歌。</t>
  </si>
  <si>
    <t>春天叶子 green 绿</t>
  </si>
  <si>
    <t>绿色；绿色蔬菜</t>
  </si>
  <si>
    <t>We should eat more greens for health.</t>
  </si>
  <si>
    <t>我们应该多吃绿色蔬菜保持健康。</t>
  </si>
  <si>
    <t>妈妈说 greens（绿色蔬菜）富含营养，都是 green（绿色的）哦。</t>
  </si>
  <si>
    <t>绿色蔬菜叫 greens</t>
  </si>
  <si>
    <t>greengrocer</t>
  </si>
  <si>
    <t>green(蔬菜水果) + grocer(零售商) → 卖蔬菜水果的零售商 → 蔬菜水果商</t>
  </si>
  <si>
    <t>蔬菜水果商</t>
  </si>
  <si>
    <t>/ˈɡriːnɡrəʊsə(r)/</t>
  </si>
  <si>
    <t>I bought some tomatoes from the greengrocer.</t>
  </si>
  <si>
    <t>我从蔬菜水果商那里买了一些西红柿。</t>
  </si>
  <si>
    <t>去 greengrocer（蔬菜水果商）买西红柿，他的摊位上摆满了 green（绿色的）蔬菜和水果。</t>
  </si>
  <si>
    <t>卖果蔬的 greengrocer</t>
  </si>
  <si>
    <t>greet</t>
  </si>
  <si>
    <t>问候；打招呼</t>
  </si>
  <si>
    <t>/ɡriːt/</t>
  </si>
  <si>
    <t>He greeted his teacher politely.</t>
  </si>
  <si>
    <t>他礼貌地向老师打招呼。</t>
  </si>
  <si>
    <t>见到老师时，我会 greet（打招呼），老师也微笑回应。</t>
  </si>
  <si>
    <t>礼貌问候是 greet</t>
  </si>
  <si>
    <t>greeting</t>
  </si>
  <si>
    <t>greet(问候)+-ing(名词后缀)→表示问候的行为或话语→问候；招呼</t>
  </si>
  <si>
    <t>问候；招呼</t>
  </si>
  <si>
    <t>/ˈɡriːtɪŋ/</t>
  </si>
  <si>
    <t>He waved and called out a greeting.</t>
  </si>
  <si>
    <t>他挥挥手并大声打招呼。</t>
  </si>
  <si>
    <t>路上遇到朋友，他wave并说greeting（问候），其实就是greet加ing呀。</t>
  </si>
  <si>
    <t>greet加ing，问候greeting</t>
  </si>
  <si>
    <t>grey</t>
  </si>
  <si>
    <t>灰色的</t>
  </si>
  <si>
    <t>/ɡreɪ/</t>
  </si>
  <si>
    <t>Her cat has grey fur.</t>
  </si>
  <si>
    <t>她的猫有灰色的毛。</t>
  </si>
  <si>
    <t>猫咪的fur是grey（灰色）的，摸起来软软的。</t>
  </si>
  <si>
    <t>灰色的猫，grey fur</t>
  </si>
  <si>
    <t>灰色</t>
  </si>
  <si>
    <t>Grey is my favorite color.</t>
  </si>
  <si>
    <t>灰色是我最喜欢的颜色。</t>
  </si>
  <si>
    <t>我最爱的color是grey（灰色），安静又舒服。</t>
  </si>
  <si>
    <t>喜欢的颜色是grey</t>
  </si>
  <si>
    <t>grill</t>
  </si>
  <si>
    <t>烤；炙烤</t>
  </si>
  <si>
    <t>/ɡrɪl/</t>
  </si>
  <si>
    <t>My dad likes to grill steak on weekends.</t>
  </si>
  <si>
    <t>我爸爸喜欢周末烤牛排。</t>
  </si>
  <si>
    <t>周末dad grill（烤）steak，香味飘满厨房。</t>
  </si>
  <si>
    <t>烤牛排，用grill</t>
  </si>
  <si>
    <t>烤架</t>
  </si>
  <si>
    <t>We bought a new grill for the backyard.</t>
  </si>
  <si>
    <t>我们给后院买了一个新烤架。</t>
  </si>
  <si>
    <t>后院的new grill（烤架），是dad烤steak的好帮手。</t>
  </si>
  <si>
    <t>烤架就是grill</t>
  </si>
  <si>
    <t>grocer</t>
  </si>
  <si>
    <t>杂货商</t>
  </si>
  <si>
    <t>/ˈɡrəʊsə(r)/</t>
  </si>
  <si>
    <t>The grocer knows all his customers well.</t>
  </si>
  <si>
    <t>杂货商很了解他所有的顾客。</t>
  </si>
  <si>
    <t>杂货商grocer（杂货商）总是笑着和顾客打招呼。</t>
  </si>
  <si>
    <t>卖杂货，grocer</t>
  </si>
  <si>
    <t>grocery</t>
  </si>
  <si>
    <t>grocer(杂货商)+-y(表示场所)→杂货商经营的场所→杂货店</t>
  </si>
  <si>
    <t>杂货店；杂货</t>
  </si>
  <si>
    <t>/ˈɡrəʊsəri/</t>
  </si>
  <si>
    <t>Let's stop by the grocery on the way home.</t>
  </si>
  <si>
    <t>回家路上我们顺便去杂货店吧。</t>
  </si>
  <si>
    <t>回家路过grocery（杂货店），进去买些snack，方便又快捷。</t>
  </si>
  <si>
    <t>杂货商店grocery</t>
  </si>
  <si>
    <t>ground</t>
  </si>
  <si>
    <t>地面</t>
  </si>
  <si>
    <t>/ɡraʊnd/</t>
  </si>
  <si>
    <t>We sat on the ground and chatted.</t>
  </si>
  <si>
    <t>我们坐在地上聊天。</t>
  </si>
  <si>
    <t>我们坐在ground（地面）上聊天，阳光暖暖地照在身上，很惬意。</t>
  </si>
  <si>
    <t>脚下的地是ground</t>
  </si>
  <si>
    <t>group</t>
  </si>
  <si>
    <t>组；群</t>
  </si>
  <si>
    <t>/ɡruːp/</t>
  </si>
  <si>
    <t>A group of birds flew over the sky.</t>
  </si>
  <si>
    <t>一群鸟飞过天空。</t>
  </si>
  <si>
    <t>天空中一群（group）鸟儿飞过，它们的翅膀拍得扑扑响。</t>
  </si>
  <si>
    <t>一群一伙是group</t>
  </si>
  <si>
    <t>grow</t>
  </si>
  <si>
    <t>生长；成长</t>
  </si>
  <si>
    <t>/ɡrəʊ/</t>
  </si>
  <si>
    <t>Children grow quickly when they eat well.</t>
  </si>
  <si>
    <t>孩子们吃得好就长得快。</t>
  </si>
  <si>
    <t>小朋友吃得多，grow（生长）得快，妈妈看着笑开了花。</t>
  </si>
  <si>
    <t>植物成长用grow</t>
  </si>
  <si>
    <t>growth</t>
  </si>
  <si>
    <t>grow（生长）+ th（名词后缀）→ 生长的名词形式 → 生长；增长</t>
  </si>
  <si>
    <t>生长；增长</t>
  </si>
  <si>
    <t>/ɡrəʊθ/</t>
  </si>
  <si>
    <t>The growth of population is a big problem.</t>
  </si>
  <si>
    <t>人口增长是个大问题。</t>
  </si>
  <si>
    <t>人口的growth（增长）需要关注，grow加th变成名词很好记。</t>
  </si>
  <si>
    <t>grow加th变growth</t>
  </si>
  <si>
    <t>guarantee</t>
  </si>
  <si>
    <t>保证</t>
  </si>
  <si>
    <t>/ˌɡærənˈtiː/</t>
  </si>
  <si>
    <t>The company guarantees to refund your money.</t>
  </si>
  <si>
    <t>公司保证给你退款。</t>
  </si>
  <si>
    <t>公司 guarantee（保证）退款，让顾客购物更安心。</t>
  </si>
  <si>
    <t>保证承诺guarantee</t>
  </si>
  <si>
    <t>guard</t>
  </si>
  <si>
    <t>守卫；警戒</t>
  </si>
  <si>
    <t>/ɡɑːd/</t>
  </si>
  <si>
    <t>He works as a guard at the gate.</t>
  </si>
  <si>
    <t>他在门口当守卫。</t>
  </si>
  <si>
    <t>门口的 guard（守卫）每天都很负责，没有复杂词素，直接记住它的样子就好。</t>
  </si>
  <si>
    <t>门口守卫是guard</t>
  </si>
  <si>
    <t>保卫；看守</t>
  </si>
  <si>
    <t>We must guard our country from enemies.</t>
  </si>
  <si>
    <t>我们必须保卫国家免受敌人侵害。</t>
  </si>
  <si>
    <t>战士们 guard（看守）边境，时刻准备保卫祖国，这个词读起来很有力。</t>
  </si>
  <si>
    <t>保卫看守是guard</t>
  </si>
  <si>
    <t>guess</t>
  </si>
  <si>
    <t>猜测；推测</t>
  </si>
  <si>
    <t>/ɡes/</t>
  </si>
  <si>
    <t>Can you guess how old she is?</t>
  </si>
  <si>
    <t>你能猜出她多大了吗？</t>
  </si>
  <si>
    <t>朋友出谜语，我 guess（推测）了半天，终于答对了，开心极了。</t>
  </si>
  <si>
    <t>推测答案用guess</t>
  </si>
  <si>
    <t>猜测；猜想</t>
  </si>
  <si>
    <t>My guess is that it will rain tomorrow.</t>
  </si>
  <si>
    <t>我的猜测是明天会下雨。</t>
  </si>
  <si>
    <t>我的 guess（猜想）居然成真了，今天真的下雨了！</t>
  </si>
  <si>
    <t>猜想一下叫guess</t>
  </si>
  <si>
    <t>guest</t>
  </si>
  <si>
    <t>客人；宾客</t>
  </si>
  <si>
    <t>/ɡest/</t>
  </si>
  <si>
    <t>They invited many guests to their wedding.</t>
  </si>
  <si>
    <t>他们邀请了很多客人参加婚礼。</t>
  </si>
  <si>
    <t>家里来 guest（客人）时，妈妈总会做一大桌菜招待他们。</t>
  </si>
  <si>
    <t>家里宾客是guest</t>
  </si>
  <si>
    <t>guidance</t>
  </si>
  <si>
    <t>guid</t>
  </si>
  <si>
    <t>guid（引导）+ ance（名词后缀）→ 引导的行为 → 指导；引导</t>
  </si>
  <si>
    <t>指导；引导</t>
  </si>
  <si>
    <t>/ˈɡaɪdns/</t>
  </si>
  <si>
    <t>The teacher gave me some guidance on my homework.</t>
  </si>
  <si>
    <t>老师在我的作业上给了我一些指导。</t>
  </si>
  <si>
    <t>老师的 guidance（指导）帮我解决了难题，guid 是引导，加ance变成名词哦。</t>
  </si>
  <si>
    <t>引导加ance是guidance</t>
  </si>
  <si>
    <t>guide</t>
  </si>
  <si>
    <t>引导；指导</t>
  </si>
  <si>
    <t>/ɡaɪd/</t>
  </si>
  <si>
    <t>The tour guide guided us around the museum.</t>
  </si>
  <si>
    <t>导游引导我们参观了博物馆。</t>
  </si>
  <si>
    <t>导游 guide（引导）我们逛博物馆，讲解得非常详细。</t>
  </si>
  <si>
    <t>引导方向用guide</t>
  </si>
  <si>
    <t>向导；指南</t>
  </si>
  <si>
    <t>This travel guide is very helpful.</t>
  </si>
  <si>
    <t>这本旅游指南非常有用。</t>
  </si>
  <si>
    <t>这本 guide（指南）告诉我很多好玩的景点，让旅行更顺利。</t>
  </si>
  <si>
    <t>向导指南叫guide</t>
  </si>
  <si>
    <t>guilty</t>
  </si>
  <si>
    <t>有罪的；内疚的</t>
  </si>
  <si>
    <t>/ˈɡɪlti/</t>
  </si>
  <si>
    <t>He felt guilty for lying to his parents.</t>
  </si>
  <si>
    <t>他因为对父母撒谎而感到内疚。</t>
  </si>
  <si>
    <t>撒谎后，他心里总觉得 guilty（内疚的），不敢正视父母的眼睛。</t>
  </si>
  <si>
    <t>内心愧疚guilty</t>
  </si>
  <si>
    <t>guitar</t>
  </si>
  <si>
    <t>吉他</t>
  </si>
  <si>
    <t>/ɡɪˈtɑː(r)/</t>
  </si>
  <si>
    <t>She plays the guitar for her friends every weekend.</t>
  </si>
  <si>
    <t>她每个周末都给朋友们弹吉他。</t>
  </si>
  <si>
    <t>她抱着 guitar（吉他），指尖划过琴弦，美妙的旋律响起。</t>
  </si>
  <si>
    <t>乐器吉他guitar</t>
  </si>
  <si>
    <t>gun</t>
  </si>
  <si>
    <t>枪；炮</t>
  </si>
  <si>
    <t>/ɡʌn/</t>
  </si>
  <si>
    <t>The police officer kept his gun in a safe place.</t>
  </si>
  <si>
    <t>警察把枪放在安全的地方。</t>
  </si>
  <si>
    <t>警察腰间的 gun（枪）是保护人民安全的工具。</t>
  </si>
  <si>
    <t>武器枪支是gun</t>
  </si>
  <si>
    <t>gym</t>
  </si>
  <si>
    <t>体育馆；健身房</t>
  </si>
  <si>
    <t>/dʒɪm/</t>
  </si>
  <si>
    <t>I go to the gym to exercise three times a week.</t>
  </si>
  <si>
    <t>我每周去健身房锻炼三次。</t>
  </si>
  <si>
    <t>周末我常去 gym（健身房）跑步，让身体更健康。</t>
  </si>
  <si>
    <t>健身场所是gym</t>
  </si>
  <si>
    <t>gymnastics</t>
  </si>
  <si>
    <t>gymn-</t>
  </si>
  <si>
    <t>gymn(锻炼)+astics(技艺)→锻炼的技艺→体操</t>
  </si>
  <si>
    <t>体操；体操运动</t>
  </si>
  <si>
    <t>/dʒɪmˈnæstɪks/</t>
  </si>
  <si>
    <t>She won first place in the school gymnastics competition.</t>
  </si>
  <si>
    <t>她在学校体操比赛中获得第一名。</t>
  </si>
  <si>
    <t>她练习 gymnastics（体操）时，gymn（锻炼）出的技艺让观众鼓掌欢呼。</t>
  </si>
  <si>
    <t>锻炼技艺gymnastics</t>
  </si>
  <si>
    <t>habit</t>
  </si>
  <si>
    <t>习惯</t>
  </si>
  <si>
    <t>/ˈhæbɪt/</t>
  </si>
  <si>
    <t>She has a habit of getting up early.</t>
  </si>
  <si>
    <t>她有早起的习惯。</t>
  </si>
  <si>
    <t>她每天坚持habit（习惯）早起，出门前还会喝一杯温水。</t>
  </si>
  <si>
    <t>日常习惯是habit</t>
  </si>
  <si>
    <t>hair</t>
  </si>
  <si>
    <t>头发</t>
  </si>
  <si>
    <t>/heə(r)/</t>
  </si>
  <si>
    <t>Her hair is long and shiny.</t>
  </si>
  <si>
    <t>她的头发又长又亮。</t>
  </si>
  <si>
    <t>她的hair（头发）柔顺光滑，每次梳头都很轻松。</t>
  </si>
  <si>
    <t>头上毛发叫hair</t>
  </si>
  <si>
    <t>haircut</t>
  </si>
  <si>
    <t>hair（头发）+ cut（剪）→剪头发的行为或结果→理发；发型</t>
  </si>
  <si>
    <t>理发；发型</t>
  </si>
  <si>
    <t>/ˈheəkʌt/</t>
  </si>
  <si>
    <t>I got a new haircut yesterday.</t>
  </si>
  <si>
    <t>我昨天剪了个新发型。</t>
  </si>
  <si>
    <t>昨天我去做haircut（理发），剪完后朋友们都说这个发型很好看。</t>
  </si>
  <si>
    <t>剪发造型haircut</t>
  </si>
  <si>
    <t>half</t>
  </si>
  <si>
    <t>一半；半数</t>
  </si>
  <si>
    <t>/hɑːf/</t>
  </si>
  <si>
    <t>Half of the students are girls.</t>
  </si>
  <si>
    <t>一半的学生是女生。</t>
  </si>
  <si>
    <t>教室里half（一半）的座位坐着女生，另一半是男生。</t>
  </si>
  <si>
    <t>分成两半half</t>
  </si>
  <si>
    <t>一半的；半个的</t>
  </si>
  <si>
    <t>He ate a half apple for breakfast.</t>
  </si>
  <si>
    <t>他早餐吃了半个苹果。</t>
  </si>
  <si>
    <t>他早餐只吃了half（半个）苹果，说要保持身材。</t>
  </si>
  <si>
    <t>半个物品用half</t>
  </si>
  <si>
    <t>hall</t>
  </si>
  <si>
    <t>大厅；礼堂</t>
  </si>
  <si>
    <t>/hɔːl/</t>
  </si>
  <si>
    <t>We will meet in the school hall.</t>
  </si>
  <si>
    <t>我们将在学校大厅见面。</t>
  </si>
  <si>
    <t>学校hall（大厅）里挂满了奖状，看起来很壮观。</t>
  </si>
  <si>
    <t>学校大厅是hall</t>
  </si>
  <si>
    <t>ham</t>
  </si>
  <si>
    <t>火腿</t>
  </si>
  <si>
    <t>/hæm/</t>
  </si>
  <si>
    <t>I like eating ham for breakfast.</t>
  </si>
  <si>
    <t>我早餐喜欢吃火腿。</t>
  </si>
  <si>
    <t>早餐吃ham（火腿），味道鲜美，让我充满活力。</t>
  </si>
  <si>
    <t>ham是火腿，好吃又营养</t>
  </si>
  <si>
    <t>hamburger</t>
  </si>
  <si>
    <t>ham（火腿） + burger（夹饼） → 夹有火腿的夹饼 → 汉堡包</t>
  </si>
  <si>
    <t>汉堡包</t>
  </si>
  <si>
    <t>/ˈhæmbɜːɡə(r)/</t>
  </si>
  <si>
    <t>She bought a hamburger at the fast food restaurant.</t>
  </si>
  <si>
    <t>她在快餐店买了一个汉堡包。</t>
  </si>
  <si>
    <t>去快餐店买hamburger（汉堡包），里面夹着ham（火腿）和burger（肉饼），吃起来很满足。</t>
  </si>
  <si>
    <t>ham加burger，就是hamburger</t>
  </si>
  <si>
    <t>hammer</t>
  </si>
  <si>
    <t>锤子</t>
  </si>
  <si>
    <t>/ˈhæmə(r)/</t>
  </si>
  <si>
    <t>He used a hammer to fix the chair.</t>
  </si>
  <si>
    <t>他用锤子修理椅子。</t>
  </si>
  <si>
    <t>修理椅子时，他拿起hammer（锤子），一下下敲钉子，很快就修好了。</t>
  </si>
  <si>
    <t>hammer是锤子，敲敲打打少不了</t>
  </si>
  <si>
    <t>hand</t>
  </si>
  <si>
    <t>手</t>
  </si>
  <si>
    <t>/hænd/</t>
  </si>
  <si>
    <t>She raised her hand to answer the question.</t>
  </si>
  <si>
    <t>她举手回答问题。</t>
  </si>
  <si>
    <t>课堂上，她hand（举手）回答问题，老师表扬了她。</t>
  </si>
  <si>
    <t>hand是手，日常用途多</t>
  </si>
  <si>
    <t>handbag</t>
  </si>
  <si>
    <t>hand（手） + bag（包） → 手提的包 → 手提包</t>
  </si>
  <si>
    <t>手提包</t>
  </si>
  <si>
    <t>/ˈhændbæɡ/</t>
  </si>
  <si>
    <t>Her handbag is very beautiful.</t>
  </si>
  <si>
    <t>她的手提包很漂亮。</t>
  </si>
  <si>
    <t>她的handbag（手提包）里装着手机和钱包，hand（手）提着bag（包），逛街很方便。</t>
  </si>
  <si>
    <t>hand加bag，就是handbag</t>
  </si>
  <si>
    <t>handful</t>
  </si>
  <si>
    <t>hand（手）+ ful（充满...的量）→ 一只手能握住的量 → 一把；少数</t>
  </si>
  <si>
    <t>一把；少数几个</t>
  </si>
  <si>
    <t>/ˈhændfʊl/</t>
  </si>
  <si>
    <t>She gave me a handful of candies.</t>
  </si>
  <si>
    <t>她给了我一把糖果。</t>
  </si>
  <si>
    <t>妈妈给我a handful of糖果，hand（手）ful（满的），正好是一只手能拿的量。</t>
  </si>
  <si>
    <t>手满一把handful</t>
  </si>
  <si>
    <t>handkerchief</t>
  </si>
  <si>
    <t>hand（手）+ kerchief（头巾）→ 可握在手中的小块织物 → 手帕</t>
  </si>
  <si>
    <t>手帕</t>
  </si>
  <si>
    <t>/ˈhændkətʃɪf/</t>
  </si>
  <si>
    <t>He took out a handkerchief to wipe his sweat.</t>
  </si>
  <si>
    <t>他拿出一块手帕擦汗。</t>
  </si>
  <si>
    <t>夏天出汗，他用handkerchief（手帕）擦，hand（手）kerchief（头巾），小巧方便握手里。</t>
  </si>
  <si>
    <t>手中头巾handkerchief</t>
  </si>
  <si>
    <t>handle</t>
  </si>
  <si>
    <t>hand（手）+ le（表动作）→ 用手进行操作 → 处理；拿</t>
  </si>
  <si>
    <t>处理；拿；握住</t>
  </si>
  <si>
    <t>/ˈhændl/</t>
  </si>
  <si>
    <t>Can you handle this problem alone?</t>
  </si>
  <si>
    <t>你能独自处理这个问题吗？</t>
  </si>
  <si>
    <t>遇到难题时，我try to handle（处理）它，hand（手）le（做），用手去解决。</t>
  </si>
  <si>
    <t>用手处理是handle</t>
  </si>
  <si>
    <t>hand（手）+ le（表物品）→ 用手抓握的物品 → 把手；柄</t>
  </si>
  <si>
    <t>把手；柄</t>
  </si>
  <si>
    <t>The handle of the door is broken.</t>
  </si>
  <si>
    <t>门的把手坏了。</t>
  </si>
  <si>
    <t>门的handle（把手）坏了，hand（手）le（物品），没法用手抓了。</t>
  </si>
  <si>
    <t>手抓之物是handle</t>
  </si>
  <si>
    <t>handsome</t>
  </si>
  <si>
    <t>hand（手）+ some（表特征）→ 原指手大健壮的男子 → 英俊的</t>
  </si>
  <si>
    <t>英俊的；帅气的</t>
  </si>
  <si>
    <t>/ˈhænsəm/</t>
  </si>
  <si>
    <t>He is a handsome boy.</t>
  </si>
  <si>
    <t>他是一个英俊的男孩。</t>
  </si>
  <si>
    <t>那个handsome男孩，hand（手）some（一些），大家都说他手好看人也帅。</t>
  </si>
  <si>
    <t>手加some是英俊handsome</t>
  </si>
  <si>
    <t>handwriting</t>
  </si>
  <si>
    <t>hand（手）+ write（写）+ ing（表名词）→ 手写出的字迹 → 笔迹；书法</t>
  </si>
  <si>
    <t>笔迹；书法</t>
  </si>
  <si>
    <t>/ˈhændraɪtɪŋ/</t>
  </si>
  <si>
    <t>Her handwriting is very neat.</t>
  </si>
  <si>
    <t>她的笔迹非常工整。</t>
  </si>
  <si>
    <t>她的handwriting（笔迹）很漂亮，hand（手）write（写）ing，用手写出来的字就是笔迹。</t>
  </si>
  <si>
    <t>手写笔迹handwriting</t>
  </si>
  <si>
    <t>handy</t>
  </si>
  <si>
    <t>hand（手）+y（...的）→在手边的→方便的；手边的</t>
  </si>
  <si>
    <t>方便的；手边的</t>
  </si>
  <si>
    <t>/ˈhændi/</t>
  </si>
  <si>
    <t>I keep a pen handy for taking notes.</t>
  </si>
  <si>
    <t>我手边放着一支笔方便记笔记。</t>
  </si>
  <si>
    <t>我把笔放在hand（手）边，handy（方便的）随时能用，不用到处找。</t>
  </si>
  <si>
    <t>手边方便是handy</t>
  </si>
  <si>
    <t>hang</t>
  </si>
  <si>
    <t>悬挂；垂下；吊死</t>
  </si>
  <si>
    <t>/hæŋ/</t>
  </si>
  <si>
    <t>She hung her coat on the hook.</t>
  </si>
  <si>
    <t>她把外套挂在钩子上。</t>
  </si>
  <si>
    <t>她把外套hang（悬挂）在钩子上，挂得整整齐齐，不会掉下来。</t>
  </si>
  <si>
    <t>东西挂起用hang</t>
  </si>
  <si>
    <t>happen</t>
  </si>
  <si>
    <t>hap</t>
  </si>
  <si>
    <t>hap（机会）+en（使...）→使机会出现→发生；碰巧</t>
  </si>
  <si>
    <t>发生；碰巧</t>
  </si>
  <si>
    <t>/ˈhæpən/</t>
  </si>
  <si>
    <t>What happened to you yesterday?</t>
  </si>
  <si>
    <t>你昨天发生什么事了？</t>
  </si>
  <si>
    <t>昨天我happen（碰巧）遇到老朋友，这真是个好hap（机会）呀，我们聊了很久。</t>
  </si>
  <si>
    <t>机会出现是happen</t>
  </si>
  <si>
    <t>happiness</t>
  </si>
  <si>
    <t>hap（运气）+py（...的）+ness（状态）→有好运的状态→幸福；快乐</t>
  </si>
  <si>
    <t>幸福；快乐</t>
  </si>
  <si>
    <t>/ˈhæpinəs/</t>
  </si>
  <si>
    <t>Money doesn't always bring happiness.</t>
  </si>
  <si>
    <t>金钱并不总能带来幸福。</t>
  </si>
  <si>
    <t>拥有hap（运气）+py（...的）+ness（状态），就是happiness（幸福），它比金钱更重要。</t>
  </si>
  <si>
    <t>hap加py加ness，幸福快乐happiness</t>
  </si>
  <si>
    <t>py</t>
  </si>
  <si>
    <t>ness</t>
  </si>
  <si>
    <t>happy</t>
  </si>
  <si>
    <t>hap（运气）+py（...的）→有好运的→快乐的；幸福的</t>
  </si>
  <si>
    <t>快乐的；幸福的</t>
  </si>
  <si>
    <t>/ˈhæpi/</t>
  </si>
  <si>
    <t>We had a happy day together.</t>
  </si>
  <si>
    <t>我们一起度过了快乐的一天。</t>
  </si>
  <si>
    <t>今天hap（运气）特别好，所以我feel happy（快乐的），做什么都很顺利。</t>
  </si>
  <si>
    <t>有好运的是happy</t>
  </si>
  <si>
    <t>harbour</t>
  </si>
  <si>
    <t>港口</t>
  </si>
  <si>
    <t>/ˈhɑːbə(r)/</t>
  </si>
  <si>
    <t>The ship entered the harbour safely.</t>
  </si>
  <si>
    <t>那艘船安全驶入港口。</t>
  </si>
  <si>
    <t>船驶入harbour（港口）时，船员们终于松了口气，这里是他们远航后的避风港。</t>
  </si>
  <si>
    <t>港湾就是harbour</t>
  </si>
  <si>
    <t>庇护；藏有</t>
  </si>
  <si>
    <t>She harboured a secret for years.</t>
  </si>
  <si>
    <t>她多年来藏着一个秘密。</t>
  </si>
  <si>
    <t>她心里harbour（藏有）秘密，不愿告诉任何人，就像港口庇护船只一样。</t>
  </si>
  <si>
    <t>藏起秘密harbour</t>
  </si>
  <si>
    <t>hard</t>
  </si>
  <si>
    <t>硬的；困难的</t>
  </si>
  <si>
    <t>/hɑːd/</t>
  </si>
  <si>
    <t>The math problem is too hard for me.</t>
  </si>
  <si>
    <t>这道数学题对我来说太难了。</t>
  </si>
  <si>
    <t>这道题hard（困难）得像块hard（硬）石头，我怎么也解不开。</t>
  </si>
  <si>
    <t>石头硬，问题难，都是hard</t>
  </si>
  <si>
    <t>努力地；猛烈地</t>
  </si>
  <si>
    <t>He studies hard every night.</t>
  </si>
  <si>
    <t>他每晚都努力学习。</t>
  </si>
  <si>
    <t>他hard（努力地）学习到深夜，窗外的雨也下得很hard（猛烈地）。</t>
  </si>
  <si>
    <t>努力猛烈用hard</t>
  </si>
  <si>
    <t>hardly</t>
  </si>
  <si>
    <t>hard（努力的）+ ly（副词后缀）→ 引申为几乎不能做到→几乎不</t>
  </si>
  <si>
    <t>几乎不</t>
  </si>
  <si>
    <t>/ˈhɑːdli/</t>
  </si>
  <si>
    <t>I can hardly hear you.</t>
  </si>
  <si>
    <t>我几乎听不到你说话。</t>
  </si>
  <si>
    <t>你声音太小，我hardly（几乎不）能听见，就算hard（努力）听也没用。</t>
  </si>
  <si>
    <t>hard加ly变hardly，几乎不做记心里</t>
  </si>
  <si>
    <t>hardship</t>
  </si>
  <si>
    <t>ship</t>
  </si>
  <si>
    <t>hard（困难的）+ ship（状态后缀）→ 困难的状态→苦难</t>
  </si>
  <si>
    <t>苦难；困难</t>
  </si>
  <si>
    <t>/ˈhɑːdʃɪp/</t>
  </si>
  <si>
    <t>They faced many hardships during the war.</t>
  </si>
  <si>
    <t>他们在战争中面临许多苦难。</t>
  </si>
  <si>
    <t>战争中的hardship（苦难）让他们学会坚强，hard（困难）的ship（状态）压不垮他们。</t>
  </si>
  <si>
    <t>困难状态hardship，苦难面前不低头</t>
  </si>
  <si>
    <t>hardworking</t>
  </si>
  <si>
    <t>hard（努力地）+ working（工作的）→ 努力工作的→勤奋的</t>
  </si>
  <si>
    <t>勤奋的</t>
  </si>
  <si>
    <t>/ˈhɑːdwɜːkɪŋ/</t>
  </si>
  <si>
    <t>She is a hardworking student in our class.</t>
  </si>
  <si>
    <t>她是我们班的一个勤奋学生。</t>
  </si>
  <si>
    <t>她每天hardworking（勤奋）学习，hard（努力）working（工作）的样子感染了全班同学。</t>
  </si>
  <si>
    <t>努力工作hardworking，勤奋好学人人夸</t>
  </si>
  <si>
    <t>harm</t>
  </si>
  <si>
    <t>伤害；损害</t>
  </si>
  <si>
    <t>/hɑːm/</t>
  </si>
  <si>
    <t>Smoking does great harm to health.</t>
  </si>
  <si>
    <t>吸烟对健康有很大伤害。</t>
  </si>
  <si>
    <t>吸烟会harm（伤害）健康，这是人人都该知道的健康常识。</t>
  </si>
  <si>
    <t>harm表伤害，健康要避开</t>
  </si>
  <si>
    <t>He would never harm any living creature.</t>
  </si>
  <si>
    <t>他绝不会伤害任何生物。</t>
  </si>
  <si>
    <t>善良的他从不harm（伤害）小动物，大家都喜欢他。</t>
  </si>
  <si>
    <t>harm作动词，伤害要记清</t>
  </si>
  <si>
    <t>harmful</t>
  </si>
  <si>
    <t>harm(伤害)+ful(充满...的)→充满伤害的→有害的</t>
  </si>
  <si>
    <t>有害的</t>
  </si>
  <si>
    <t>/ˈhɑːmfl/</t>
  </si>
  <si>
    <t>Drinking too much alcohol is harmful to your liver.</t>
  </si>
  <si>
    <t>过量饮酒对你的肝脏有害。</t>
  </si>
  <si>
    <t>过量饮酒harmful（有害的），因为它full of harm（充满伤害），肝脏会受伤。</t>
  </si>
  <si>
    <t>harm加ful变有害，形容词性要记牢</t>
  </si>
  <si>
    <t>harmony</t>
  </si>
  <si>
    <t>和谐；融洽</t>
  </si>
  <si>
    <t>/ˈhɑːməni/</t>
  </si>
  <si>
    <t>The family lives in perfect harmony.</t>
  </si>
  <si>
    <t>这家人生活得非常融洽。</t>
  </si>
  <si>
    <t>一家人harmony（和谐）相处，每天都充满欢声笑语。</t>
  </si>
  <si>
    <t>harmony是和谐，家庭融洽乐无边</t>
  </si>
  <si>
    <t>harvest</t>
  </si>
  <si>
    <t>收获；收割</t>
  </si>
  <si>
    <t>/ˈhɑːvɪst/</t>
  </si>
  <si>
    <t>The harvest this year is very good.</t>
  </si>
  <si>
    <t>今年的收成很好。</t>
  </si>
  <si>
    <t>秋天到了，农民伯伯忙着harvest（收割）庄稼，脸上满是喜悦。</t>
  </si>
  <si>
    <t>harvest是收获，秋天丰收乐陶陶</t>
  </si>
  <si>
    <t>They harvest the apples in October.</t>
  </si>
  <si>
    <t>他们在十月收获苹果。</t>
  </si>
  <si>
    <t>十月里，他们harvest（收获）苹果，一筐筐苹果堆满了仓库。</t>
  </si>
  <si>
    <t>harvest作动词，收割苹果忙不停</t>
  </si>
  <si>
    <t>hat</t>
  </si>
  <si>
    <t>帽子</t>
  </si>
  <si>
    <t>/hæt/</t>
  </si>
  <si>
    <t>She bought a new hat yesterday.</t>
  </si>
  <si>
    <t>她昨天买了一顶新帽子。</t>
  </si>
  <si>
    <t>她戴着新买的hat（帽子），在阳光下显得格外漂亮。</t>
  </si>
  <si>
    <t>hat就是帽子，戴在头上真时髦</t>
  </si>
  <si>
    <t>hatch</t>
  </si>
  <si>
    <t>孵化；策划</t>
  </si>
  <si>
    <t>/hætʃ/</t>
  </si>
  <si>
    <t>The hen hatches eggs in the nest.</t>
  </si>
  <si>
    <t>母鸡在巢里孵蛋。</t>
  </si>
  <si>
    <t>母鸡hatch（孵化）蛋时，耐心等待小鸡破壳，场景温馨又治愈。</t>
  </si>
  <si>
    <t>母鸡孵蛋hatch记牢</t>
  </si>
  <si>
    <t>hate</t>
  </si>
  <si>
    <t>讨厌；憎恨</t>
  </si>
  <si>
    <t>/heɪt/</t>
  </si>
  <si>
    <t>I hate rainy days because I can't play outside.</t>
  </si>
  <si>
    <t>我讨厌下雨天，因为不能出去玩。</t>
  </si>
  <si>
    <t>下雨天不能出门玩，我hate（讨厌）这种闷闷的感觉。</t>
  </si>
  <si>
    <t>讨厌憎恨就是hate</t>
  </si>
  <si>
    <t>有；吃；喝</t>
  </si>
  <si>
    <t>/hæv/</t>
  </si>
  <si>
    <t>We have three classes in the morning.</t>
  </si>
  <si>
    <t>我们上午有三节课。</t>
  </si>
  <si>
    <t>上午我们have（有）三节课，每节课都很有趣。</t>
  </si>
  <si>
    <t>拥有吃喝have记清</t>
  </si>
  <si>
    <t>he</t>
  </si>
  <si>
    <t>他</t>
  </si>
  <si>
    <t>/hiː/</t>
  </si>
  <si>
    <t>He runs fast in the playground.</t>
  </si>
  <si>
    <t>他在操场上跑得很快。</t>
  </si>
  <si>
    <t>He（他）是运动小能手，操场跑步总是第一名。</t>
  </si>
  <si>
    <t>男性代词就是he</t>
  </si>
  <si>
    <t>头；头部</t>
  </si>
  <si>
    <t>/hed/</t>
  </si>
  <si>
    <t>She nodded her head to show agreement.</t>
  </si>
  <si>
    <t>她点头表示同意。</t>
  </si>
  <si>
    <t>老师提问时，她点了点head（头），表示自己会回答。</t>
  </si>
  <si>
    <t>身体顶端是head</t>
  </si>
  <si>
    <t>headache</t>
  </si>
  <si>
    <t>head（头）+ ache（痛）→ 头部的疼痛 → 头痛</t>
  </si>
  <si>
    <t>头痛</t>
  </si>
  <si>
    <t>/ˈhedeɪk/</t>
  </si>
  <si>
    <t>I have a headache because I stayed up late.</t>
  </si>
  <si>
    <t>我因为熬夜而头痛。</t>
  </si>
  <si>
    <t>昨晚熬夜到很晚，今早起来 head（头）ache（痛），原来是 headache（头痛）找上门了。</t>
  </si>
  <si>
    <t>头加痛，headache</t>
  </si>
  <si>
    <t>headline</t>
  </si>
  <si>
    <t>head（顶部）+ line（行）→ 报纸顶部的行 → 大字标题</t>
  </si>
  <si>
    <t>大字标题；新闻标题</t>
  </si>
  <si>
    <t>/ˈhedlaɪn/</t>
  </si>
  <si>
    <t>The headline of today's newspaper is about the sports meeting.</t>
  </si>
  <si>
    <t>今天报纸的标题是关于运动会的。</t>
  </si>
  <si>
    <t>报纸的 head（顶部）line（行）就是 headline（标题），一眼就能抓住重要新闻。</t>
  </si>
  <si>
    <t>顶部行，headline</t>
  </si>
  <si>
    <t>headmaster</t>
  </si>
  <si>
    <t>head（首领）+ master（主人）→ 学校的首领 → 男校长</t>
  </si>
  <si>
    <t>（男）校长</t>
  </si>
  <si>
    <t>/ˈhedmɑːstə(r)/</t>
  </si>
  <si>
    <t>Our headmaster is a kind man.</t>
  </si>
  <si>
    <t>我们的校长是个和蔼的人。</t>
  </si>
  <si>
    <t>学校里 head（首领）master（主人）就是 headmaster（男校长），他总爱和学生聊天。</t>
  </si>
  <si>
    <t>男校长，headmaster</t>
  </si>
  <si>
    <t>headmistress</t>
  </si>
  <si>
    <t>head（首领）+ mistress（女主人）→ 学校的女首领 → 女校长</t>
  </si>
  <si>
    <t>（女）校长</t>
  </si>
  <si>
    <t>/ˈhedmɪstrəs/</t>
  </si>
  <si>
    <t>The headmistress gave a speech at the opening ceremony.</t>
  </si>
  <si>
    <t>女校长在开幕式上发表了演讲。</t>
  </si>
  <si>
    <t>学校的女首领 head（头）mistress（女主人）就是 headmistress（女校长），她的演讲很鼓舞人。</t>
  </si>
  <si>
    <t>女校长，headmistress</t>
  </si>
  <si>
    <t>health</t>
  </si>
  <si>
    <t>健康</t>
  </si>
  <si>
    <t>/helθ/</t>
  </si>
  <si>
    <t>Eating vegetables is good for our health.</t>
  </si>
  <si>
    <t>每天吃蔬菜，health（健康）就会常伴你，身体越来越棒。</t>
  </si>
  <si>
    <t>健康就是 health</t>
  </si>
  <si>
    <t>healthy</t>
  </si>
  <si>
    <t>health(健康) + y(形容词后缀) → 具有健康性质的 → 健康的</t>
  </si>
  <si>
    <t>健康的</t>
  </si>
  <si>
    <t>/ˈhelθi/</t>
  </si>
  <si>
    <t>She is a healthy girl who exercises every day.</t>
  </si>
  <si>
    <t>她是一个每天锻炼的健康女孩。</t>
  </si>
  <si>
    <t>每天锻炼的她很 healthy (健康的)，health加y变成形容词，这个规律要记牢。</t>
  </si>
  <si>
    <t>健康加y healthy</t>
  </si>
  <si>
    <t>hear</t>
  </si>
  <si>
    <t>听见；听到</t>
  </si>
  <si>
    <t>/hɪə(r)/</t>
  </si>
  <si>
    <t>Can you hear the music from the next room?</t>
  </si>
  <si>
    <t>你能听到隔壁房间的音乐吗？</t>
  </si>
  <si>
    <t>隔壁传来音乐，我能 hear (听见) 它，发音像“希尔”但意思是听到。</t>
  </si>
  <si>
    <t>耳朵听见是hear</t>
  </si>
  <si>
    <t>hearing</t>
  </si>
  <si>
    <t>hear(听) + ing(名词后缀) → 听的能力 → 听力；听觉</t>
  </si>
  <si>
    <t>听力；听觉</t>
  </si>
  <si>
    <t>/ˈhɪərɪŋ/</t>
  </si>
  <si>
    <t>We should protect our hearing from loud noise.</t>
  </si>
  <si>
    <t>我们应该保护听力免受噪音伤害。</t>
  </si>
  <si>
    <t>噪音会伤害 hearing (听力)，它是hear加ing变成的名词，记住这个变化。</t>
  </si>
  <si>
    <t>听加ing变听力</t>
  </si>
  <si>
    <t>heart</t>
  </si>
  <si>
    <t>心；心脏；内心</t>
  </si>
  <si>
    <t>/hɑːt/</t>
  </si>
  <si>
    <t>Her heart is full of kindness.</t>
  </si>
  <si>
    <t>她的内心充满善良。</t>
  </si>
  <si>
    <t>善良的她内心充满爱，这里的“心”就是 heart，是情感的中心。</t>
  </si>
  <si>
    <t>情感中心是heart</t>
  </si>
  <si>
    <t>heat</t>
  </si>
  <si>
    <t>热；热量；炎热</t>
  </si>
  <si>
    <t>/hiːt/</t>
  </si>
  <si>
    <t>The heat of the sun makes me feel tired.</t>
  </si>
  <si>
    <t>太阳的炎热让我感到疲惫。</t>
  </si>
  <si>
    <t>夏天的 heat (炎热) 让人想躲凉，它的发音简单，记住是热。</t>
  </si>
  <si>
    <t>太阳炎热是heat</t>
  </si>
  <si>
    <t>加热；变热</t>
  </si>
  <si>
    <t>Please heat the soup before serving.</t>
  </si>
  <si>
    <t>上菜前请把汤加热。</t>
  </si>
  <si>
    <t>妈妈做饭时会 heat (加热) 汤，让它变得温暖好喝。</t>
  </si>
  <si>
    <t>让物变热是heat</t>
  </si>
  <si>
    <t>heaven</t>
  </si>
  <si>
    <t>天堂；天空</t>
  </si>
  <si>
    <t>/ˈhevn/</t>
  </si>
  <si>
    <t>Many people believe there is a heaven above the clouds.</t>
  </si>
  <si>
    <t>很多人相信云层之上有天堂。</t>
  </si>
  <si>
    <t>抬头望向heaven（天堂），想象那里有洁白的云朵和温暖的阳光，让人向往。</t>
  </si>
  <si>
    <t>天堂天空heaven</t>
  </si>
  <si>
    <t>heavy</t>
  </si>
  <si>
    <t>重的；沉重的</t>
  </si>
  <si>
    <t>/ˈhevi/</t>
  </si>
  <si>
    <t>This schoolbag is too heavy for the little girl.</t>
  </si>
  <si>
    <t>这个书包对小女孩来说太重了。</t>
  </si>
  <si>
    <t>小女孩背着heavy（重）的书包，走路都摇摇晃晃，看起来很吃力。</t>
  </si>
  <si>
    <t>东西沉就是heavy</t>
  </si>
  <si>
    <t>heel</t>
  </si>
  <si>
    <t>脚后跟；鞋跟</t>
  </si>
  <si>
    <t>/hiːl/</t>
  </si>
  <si>
    <t>Her new shoes have broken heels.</t>
  </si>
  <si>
    <t>她的新鞋鞋跟断了。</t>
  </si>
  <si>
    <t>她不小心崴了heel（脚后跟），因为鞋跟太高，走路不稳。</t>
  </si>
  <si>
    <t>鞋后跟是heel</t>
  </si>
  <si>
    <t>height</t>
  </si>
  <si>
    <t>high</t>
  </si>
  <si>
    <t>high（高） + -th（名词后缀）→ 表示高度或身高</t>
  </si>
  <si>
    <t>高度；身高</t>
  </si>
  <si>
    <t>/haɪt/</t>
  </si>
  <si>
    <t>The height of this building is 100 meters.</t>
  </si>
  <si>
    <t>这座楼的高度是100米。</t>
  </si>
  <si>
    <t>问身高时说height，其实是high（高）加-th变名词，简单好记。</t>
  </si>
  <si>
    <t>高变名词height</t>
  </si>
  <si>
    <t>helicopter</t>
  </si>
  <si>
    <t>helico-</t>
  </si>
  <si>
    <t>pter</t>
  </si>
  <si>
    <t>helico（螺旋） + pter（翅膀）→ 带螺旋翅膀的飞行器→直升机</t>
  </si>
  <si>
    <t>直升机</t>
  </si>
  <si>
    <t>/ˈhelɪkɒptə(r)/</t>
  </si>
  <si>
    <t>We took a helicopter to see the mountains.</t>
  </si>
  <si>
    <t>我们乘直升机去看山。</t>
  </si>
  <si>
    <t>helicopter（直升机）的helico螺旋桨转得飞快，pter像翅膀一样带它升空，太酷了。</t>
  </si>
  <si>
    <t>螺旋翅膀直升机，helicopter轻松记</t>
  </si>
  <si>
    <t>hello</t>
  </si>
  <si>
    <t>你好；喂</t>
  </si>
  <si>
    <t>/həˈləʊ/</t>
  </si>
  <si>
    <t>Hello! How are you today?</t>
  </si>
  <si>
    <t>你好！你今天怎么样？</t>
  </si>
  <si>
    <t>见面时挥手说hello（你好），简单又亲切，就像“哈喽”的谐音一样好记。</t>
  </si>
  <si>
    <t>见面问好hello</t>
  </si>
  <si>
    <t>helmet</t>
  </si>
  <si>
    <t>头盔；防护帽</t>
  </si>
  <si>
    <t>/ˈhelmɪt/</t>
  </si>
  <si>
    <t>He wore a helmet when riding his bike.</t>
  </si>
  <si>
    <t>他骑自行车时戴了头盔。</t>
  </si>
  <si>
    <t>骑车要戴helmet（头盔），保护头部安全，记住这个场景就不会忘啦。</t>
  </si>
  <si>
    <t>骑车防护helmet</t>
  </si>
  <si>
    <t>help</t>
  </si>
  <si>
    <t>帮助；帮忙</t>
  </si>
  <si>
    <t>/help/</t>
  </si>
  <si>
    <t>Can you help me carry this bag?</t>
  </si>
  <si>
    <t>你能帮我拿这个袋子吗？</t>
  </si>
  <si>
    <t>朋友喊“help（帮助）我”，我马上过去帮忙，这个词用得超频繁。</t>
  </si>
  <si>
    <t>需要帮忙就help</t>
  </si>
  <si>
    <t>Thank you for your help.</t>
  </si>
  <si>
    <t>谢谢你的帮助。</t>
  </si>
  <si>
    <t>收到别人的help（帮助），真诚说谢谢，这个名词用法很常见。</t>
  </si>
  <si>
    <t>别人援助是help</t>
  </si>
  <si>
    <t>helpful</t>
  </si>
  <si>
    <t>help（帮助）+ful（充满...的）→充满帮助的→有帮助的；乐于助人的</t>
  </si>
  <si>
    <t>有帮助的；乐于助人的</t>
  </si>
  <si>
    <t>/ˈhelpfl/</t>
  </si>
  <si>
    <t>She is a helpful girl who often helps others.</t>
  </si>
  <si>
    <t>她是个乐于助人的女孩，经常帮助别人。</t>
  </si>
  <si>
    <t>这个girl很helpful（乐于助人），因为她总给别人help，ful（充满）爱心的样子很可爱。</t>
  </si>
  <si>
    <t>help加ful变helpful（乐于助人）</t>
  </si>
  <si>
    <t>hen</t>
  </si>
  <si>
    <t>母鸡</t>
  </si>
  <si>
    <t>/hen/</t>
  </si>
  <si>
    <t>The hen in the yard lays an egg every day.</t>
  </si>
  <si>
    <t>院子里的母鸡每天下一个蛋。</t>
  </si>
  <si>
    <t>院子里的hen（母鸡）咯咯叫，每天下蛋，记住这个小动物的样子。</t>
  </si>
  <si>
    <t>下蛋母鸡是hen</t>
  </si>
  <si>
    <t>her</t>
  </si>
  <si>
    <t>她（宾格）；她的（形容词性物主代词）</t>
  </si>
  <si>
    <t>/hɜː(r)/</t>
  </si>
  <si>
    <t>I gave her a gift yesterday.</t>
  </si>
  <si>
    <t>我昨天给了她一份礼物。</t>
  </si>
  <si>
    <t>我把礼物递给her（她），her（她的）脸上露出开心的笑容。</t>
  </si>
  <si>
    <t>宾格物主都用her</t>
  </si>
  <si>
    <t>herb</t>
  </si>
  <si>
    <t>草本植物；药草</t>
  </si>
  <si>
    <t>/hɜːb/</t>
  </si>
  <si>
    <t>Many herbs are used in cooking.</t>
  </si>
  <si>
    <t>很多草本植物用于烹饪。</t>
  </si>
  <si>
    <t>奶奶喜欢在汤里加herb（药草），说herb能让汤更美味。</t>
  </si>
  <si>
    <t>草本药草是herb</t>
  </si>
  <si>
    <t>here</t>
  </si>
  <si>
    <t>在这里；这儿</t>
  </si>
  <si>
    <t>The book is here on the table.</t>
  </si>
  <si>
    <t>书在这里的桌子上。</t>
  </si>
  <si>
    <t>我指着here（这里）说，我的笔就放在here。</t>
  </si>
  <si>
    <t>此地就是here</t>
  </si>
  <si>
    <t>hero</t>
  </si>
  <si>
    <t>英雄；男主角</t>
  </si>
  <si>
    <t>/ˈhɪərəʊ/</t>
  </si>
  <si>
    <t>Superman is a famous hero.</t>
  </si>
  <si>
    <t>超人是一个著名的英雄。</t>
  </si>
  <si>
    <t>电影里的hero（英雄）总能拯救世界，大家都爱这个hero。</t>
  </si>
  <si>
    <t>救人英雄是hero</t>
  </si>
  <si>
    <t>hers</t>
  </si>
  <si>
    <t>her（她的）+s（名词性后缀）→ 指代她的物品 → 她的（名词性物主代词）</t>
  </si>
  <si>
    <t>她的（名词性物主代词）</t>
  </si>
  <si>
    <t>/hɜːz/</t>
  </si>
  <si>
    <t>The blue dress is hers, not mine.</t>
  </si>
  <si>
    <t>这条蓝色连衣裙是她的，不是我的。</t>
  </si>
  <si>
    <t>这条裙子是hers（她的），比her（她的）另一条更漂亮。</t>
  </si>
  <si>
    <t>名词性物主用hers</t>
  </si>
  <si>
    <t>herself</t>
  </si>
  <si>
    <t>her(她的) + self(自己) → 她自己；她本身</t>
  </si>
  <si>
    <t>她自己；她本身</t>
  </si>
  <si>
    <t>/hɜːˈself/</t>
  </si>
  <si>
    <t>She finished the task by herself.</t>
  </si>
  <si>
    <t>她自己完成了任务。</t>
  </si>
  <si>
    <t>她做任务时从不依赖他人，总是相信herself（她自己）能做好。</t>
  </si>
  <si>
    <t>her加self是herself</t>
  </si>
  <si>
    <t>hesitate</t>
  </si>
  <si>
    <t>hes</t>
  </si>
  <si>
    <t>hes(黏附) + -itate(使...) → 使脚步黏住难以行动→犹豫；迟疑</t>
  </si>
  <si>
    <t>犹豫；迟疑</t>
  </si>
  <si>
    <t>/ˈhezɪteɪt/</t>
  </si>
  <si>
    <t>Don't hesitate to call me when you need help.</t>
  </si>
  <si>
    <t>需要帮助时别犹豫给我打电话。</t>
  </si>
  <si>
    <t>遇到困难别hesitate（犹豫），hes（黏）住脚步会错过解决机会，赶紧行动。</t>
  </si>
  <si>
    <t>脚步黏住hesitate</t>
  </si>
  <si>
    <t>hi</t>
  </si>
  <si>
    <t>嗨；你好</t>
  </si>
  <si>
    <t>/haɪ/</t>
  </si>
  <si>
    <t>Hi, could you pass me the book?</t>
  </si>
  <si>
    <t>嗨，你能把那本书递给我吗？</t>
  </si>
  <si>
    <t>见到同学时说hi（嗨），简单问候让关系更亲近。</t>
  </si>
  <si>
    <t>见面问候说hi</t>
  </si>
  <si>
    <t>hide</t>
  </si>
  <si>
    <t>隐藏；躲藏</t>
  </si>
  <si>
    <t>/haɪd/</t>
  </si>
  <si>
    <t>The rabbit hid in the grass.</t>
  </si>
  <si>
    <t>兔子藏在草丛里。</t>
  </si>
  <si>
    <t>兔子遇到危险就hide（躲藏），生怕被天敌发现。</t>
  </si>
  <si>
    <t>藏起来用hide</t>
  </si>
  <si>
    <t>高的；高级的</t>
  </si>
  <si>
    <t>The plane flies high above the clouds.</t>
  </si>
  <si>
    <t>飞机在云层上方飞得很高。</t>
  </si>
  <si>
    <t>飞机飞得high（高），穿透云层看到蓝天。</t>
  </si>
  <si>
    <t>天空高处用high</t>
  </si>
  <si>
    <t>highway</t>
  </si>
  <si>
    <t>high(高的) + way(道路) → 高等级的道路 → 公路</t>
  </si>
  <si>
    <t>公路</t>
  </si>
  <si>
    <t>/ˈhaɪweɪ/</t>
  </si>
  <si>
    <t>I take the highway to work every day.</t>
  </si>
  <si>
    <t>我每天走公路上班。</t>
  </si>
  <si>
    <t>每天上班走highway（公路），high（高）way（路），这条高等级的路让通勤更快。</t>
  </si>
  <si>
    <t>high路way，就是公路</t>
  </si>
  <si>
    <t>hill</t>
  </si>
  <si>
    <t>小山；丘陵</t>
  </si>
  <si>
    <t>/hɪl/</t>
  </si>
  <si>
    <t>We climbed the hill yesterday.</t>
  </si>
  <si>
    <t>昨天我们爬了小山。</t>
  </si>
  <si>
    <t>昨天爬hill（小山），山顶风景美，hill谐音“嗨哦”，爬上去就想喊嗨哦！</t>
  </si>
  <si>
    <t>小山小山是hill</t>
  </si>
  <si>
    <t>him</t>
  </si>
  <si>
    <t>他（宾格）</t>
  </si>
  <si>
    <t>/hɪm/</t>
  </si>
  <si>
    <t>I gave him a book.</t>
  </si>
  <si>
    <t>我给了他一本书。</t>
  </si>
  <si>
    <t>我给him（他）一本书，him是宾格，要放在动词后面哦。</t>
  </si>
  <si>
    <t>宾格他就是him</t>
  </si>
  <si>
    <t>himself</t>
  </si>
  <si>
    <t>him（他） + self（自己） → 他自己</t>
  </si>
  <si>
    <t>他自己</t>
  </si>
  <si>
    <t>/hɪmˈself/</t>
  </si>
  <si>
    <t>He did the homework by himself.</t>
  </si>
  <si>
    <t>他自己做了作业。</t>
  </si>
  <si>
    <t>他himself（自己）做作业，不用别人帮忙，him加self就是独立的意思。</t>
  </si>
  <si>
    <t>him加self，就是他自己</t>
  </si>
  <si>
    <t>hire</t>
  </si>
  <si>
    <t>雇佣；租用</t>
  </si>
  <si>
    <t>/ˈhaɪə(r)/</t>
  </si>
  <si>
    <t>They hired a new worker last month.</t>
  </si>
  <si>
    <t>他们上个月雇佣了一个新工人。</t>
  </si>
  <si>
    <t>他们hire（雇佣）新工人，谐音“嗨哦”，新工人来的时候大家嗨哦欢迎他。</t>
  </si>
  <si>
    <t>雇佣工人就hire</t>
  </si>
  <si>
    <t>雇佣；租金</t>
  </si>
  <si>
    <t>The hire of the car is 100 yuan a day.</t>
  </si>
  <si>
    <t>租车一天的租金是100元。</t>
  </si>
  <si>
    <t>租车的hire（租金）是100元，记住hire既是雇佣也是租金哦。</t>
  </si>
  <si>
    <t>租车租金也是hire</t>
  </si>
  <si>
    <t>his</t>
  </si>
  <si>
    <t>他的；他的（东西）</t>
  </si>
  <si>
    <t>/hɪz/</t>
  </si>
  <si>
    <t>His book is on the desk.</t>
  </si>
  <si>
    <t>他的书在桌子上。</t>
  </si>
  <si>
    <t>看到桌子上的书，我知道是his（他的），不用再询问别人了。</t>
  </si>
  <si>
    <t>他的所有用his</t>
  </si>
  <si>
    <t>history</t>
  </si>
  <si>
    <t>hist</t>
  </si>
  <si>
    <t>hist（记录过去）+ ory（表学科）→记录过去的学科→历史</t>
  </si>
  <si>
    <t>历史；历史学</t>
  </si>
  <si>
    <t>/ˈhɪstri/</t>
  </si>
  <si>
    <t>We learn history at school.</t>
  </si>
  <si>
    <t>我们在学校学习历史。</t>
  </si>
  <si>
    <t>在学校学history（历史），hist（记录）过去的故事，ory（学科）让我们了解先辈的经历。</t>
  </si>
  <si>
    <t>记录过去history</t>
  </si>
  <si>
    <t>hit</t>
  </si>
  <si>
    <t>打；击中</t>
  </si>
  <si>
    <t>/hɪt/</t>
  </si>
  <si>
    <t>他用球棒击中了球。</t>
  </si>
  <si>
    <t>他挥棒hit（击中）球，球瞬间飞出场外。</t>
  </si>
  <si>
    <t>击打击中就是hit</t>
  </si>
  <si>
    <t>击打；热门歌曲</t>
  </si>
  <si>
    <t>The song is a big hit this year.</t>
  </si>
  <si>
    <t>这首歌今年是一首热门歌曲。</t>
  </si>
  <si>
    <t>这首歌成为hit（热门歌曲），大街小巷都在播放。</t>
  </si>
  <si>
    <t>热门歌曲叫hit</t>
  </si>
  <si>
    <t>hobby</t>
  </si>
  <si>
    <t>爱好；嗜好</t>
  </si>
  <si>
    <t>/ˈhɒbi/</t>
  </si>
  <si>
    <t>My hobby is collecting stamps.</t>
  </si>
  <si>
    <t>我的爱好是集邮。</t>
  </si>
  <si>
    <t>我的hobby（爱好）是集邮，每次收到新邮票都很开心。</t>
  </si>
  <si>
    <t>个人爱好hobby</t>
  </si>
  <si>
    <t>hold</t>
  </si>
  <si>
    <t>握住；拿；举行</t>
  </si>
  <si>
    <t>/həʊld/</t>
  </si>
  <si>
    <t>Please hold the door open for me.</t>
  </si>
  <si>
    <t>请帮我扶住门。</t>
  </si>
  <si>
    <t>请hold（握住）门，让后面的人也能进来。</t>
  </si>
  <si>
    <t>握住拿住是hold</t>
  </si>
  <si>
    <t>hole</t>
  </si>
  <si>
    <t>洞；孔</t>
  </si>
  <si>
    <t>/həʊl/</t>
  </si>
  <si>
    <t>There is a hole in the wall.</t>
  </si>
  <si>
    <t>墙上有个洞。</t>
  </si>
  <si>
    <t>墙上有个 hole（洞），风从里面钻进来，让人忍不住打了个喷嚏。</t>
  </si>
  <si>
    <t>h-o-l-e，墙上有个洞</t>
  </si>
  <si>
    <t>holiday</t>
  </si>
  <si>
    <t>holi; day</t>
  </si>
  <si>
    <t>holi(神圣的，来自holy) + day(日子) → 神圣的日子→节日，后引申为假期</t>
  </si>
  <si>
    <t>假期；节日</t>
  </si>
  <si>
    <t>/ˈhɒlədeɪ/</t>
  </si>
  <si>
    <t>We are going to travel during the holiday.</t>
  </si>
  <si>
    <t>我们打算假期去旅行。</t>
  </si>
  <si>
    <t>holiday（假期）原本是 holy（神圣）的 day（日子），现在成了我们放松游玩的好时光。</t>
  </si>
  <si>
    <t>神圣日子变 holiday（假期）</t>
  </si>
  <si>
    <t>holy</t>
  </si>
  <si>
    <t>神圣的；圣洁的</t>
  </si>
  <si>
    <t>/ˈhəʊli/</t>
  </si>
  <si>
    <t>The church is a holy place.</t>
  </si>
  <si>
    <t>教堂是一个神圣的地方。</t>
  </si>
  <si>
    <t>教堂里的 holy（神圣）雕像，让每个进来的人都心怀敬畏。</t>
  </si>
  <si>
    <t>h-o-l-y，神圣圣洁记心里</t>
  </si>
  <si>
    <t>home</t>
  </si>
  <si>
    <t>家；住宅</t>
  </si>
  <si>
    <t>/həʊm/</t>
  </si>
  <si>
    <t>My home is near the school.</t>
  </si>
  <si>
    <t>我的家离学校很近。</t>
  </si>
  <si>
    <t>我的 home（家）很温馨，每天放学都想快点回到这里。</t>
  </si>
  <si>
    <t>温馨港湾是 home（家）</t>
  </si>
  <si>
    <t>家庭的；家用的</t>
  </si>
  <si>
    <t>We bought a home appliance yesterday.</t>
  </si>
  <si>
    <t>我们昨天买了一台家用电器。</t>
  </si>
  <si>
    <t>这台 home（家用）电器，让家里的家务变得轻松多了。</t>
  </si>
  <si>
    <t>家用家庭是 home（adj.）</t>
  </si>
  <si>
    <t>回家；到家</t>
  </si>
  <si>
    <t>She went home immediately after class.</t>
  </si>
  <si>
    <t>她下课后立刻回家了。</t>
  </si>
  <si>
    <t>下课铃响，她就 go home（回家），想早点见到妈妈。</t>
  </si>
  <si>
    <t>回家到家是 home（adv.）</t>
  </si>
  <si>
    <t>homeland</t>
  </si>
  <si>
    <t>home; land</t>
  </si>
  <si>
    <t>home(家) + land(土地) → 家所在的土地→祖国；故乡</t>
  </si>
  <si>
    <t>祖国；故乡</t>
  </si>
  <si>
    <t>/ˈhəʊmlænd/</t>
  </si>
  <si>
    <t>We should protect our homeland.</t>
  </si>
  <si>
    <t>我们应该保护我们的祖国。</t>
  </si>
  <si>
    <t>homeland（祖国）是 home（家）和 land（土地）的结合，是我们永远的根。</t>
  </si>
  <si>
    <t>家的土地 homeland（祖国）</t>
  </si>
  <si>
    <t>hometown</t>
  </si>
  <si>
    <t>home（家）+town（城镇）→ 家所在的城镇 → 家乡</t>
  </si>
  <si>
    <t>家乡</t>
  </si>
  <si>
    <t>/ˈhəʊmtaʊn/</t>
  </si>
  <si>
    <t>I miss my hometown very much.</t>
  </si>
  <si>
    <t>我非常想念我的家乡。</t>
  </si>
  <si>
    <t>每次想起hometown（家乡），就想到home（家）旁边的town（城镇），那里有熟悉的街道。</t>
  </si>
  <si>
    <t>家的城镇hometown</t>
  </si>
  <si>
    <t>homework</t>
  </si>
  <si>
    <t>home（家）+work（工作）→ 在家完成的学习任务 → 家庭作业</t>
  </si>
  <si>
    <t>家庭作业</t>
  </si>
  <si>
    <t>/ˈhəʊmwɜːk/</t>
  </si>
  <si>
    <t>She spends two hours on homework every day.</t>
  </si>
  <si>
    <t>她每天花两小时做家庭作业。</t>
  </si>
  <si>
    <t>放学回家，homework（作业）就是home（家）里的work（任务），得认真做完才能玩。</t>
  </si>
  <si>
    <t>家中任务homework</t>
  </si>
  <si>
    <t>honest</t>
  </si>
  <si>
    <t>诚实的；老实的</t>
  </si>
  <si>
    <t>/ˈɒnɪst/</t>
  </si>
  <si>
    <t>An honest person always tells the truth.</t>
  </si>
  <si>
    <t>诚实的人总是说实话。</t>
  </si>
  <si>
    <t>honest（诚实）的孩子，从不撒谎，大家都喜欢和他玩。</t>
  </si>
  <si>
    <t>坦荡诚实honest</t>
  </si>
  <si>
    <t>honey</t>
  </si>
  <si>
    <t>蜂蜜；亲爱的</t>
  </si>
  <si>
    <t>/ˈhʌni/</t>
  </si>
  <si>
    <t>Honey is good for our health.</t>
  </si>
  <si>
    <t>蜂蜜对我们的健康有益。</t>
  </si>
  <si>
    <t>honey（蜂蜜）甜甜的，像妈妈叫我'亲爱的'一样温暖。</t>
  </si>
  <si>
    <t>甜甜蜜蜜是honey</t>
  </si>
  <si>
    <t>honour</t>
  </si>
  <si>
    <t>荣誉；尊敬</t>
  </si>
  <si>
    <t>/ˈɒnə(r)/</t>
  </si>
  <si>
    <t>It's an honour to meet you.</t>
  </si>
  <si>
    <t>见到你很荣幸。</t>
  </si>
  <si>
    <t>获得honour（荣誉）是对努力的肯定，值得我们尊敬。</t>
  </si>
  <si>
    <t>光荣尊敬honour</t>
  </si>
  <si>
    <t>hook</t>
  </si>
  <si>
    <t>钩子</t>
  </si>
  <si>
    <t>/hʊk/</t>
  </si>
  <si>
    <t>The hook on the wall is for hanging coats.</t>
  </si>
  <si>
    <t>墙上的钩子是用来挂外套的</t>
  </si>
  <si>
    <t>墙上的hook（钩子）可以挂外套，每次出门前我都会把帽子挂在上面</t>
  </si>
  <si>
    <t>墙上挂衣用hook</t>
  </si>
  <si>
    <t>钩住</t>
  </si>
  <si>
    <t>She hooked her bag onto the chair.</t>
  </si>
  <si>
    <t>她把包钩在椅子上</t>
  </si>
  <si>
    <t>她hook（钩住）包在椅子扶手上，这样就不会弄丢了</t>
  </si>
  <si>
    <t>钩住物品是hook</t>
  </si>
  <si>
    <t>hope</t>
  </si>
  <si>
    <t>希望</t>
  </si>
  <si>
    <t>/həʊp/</t>
  </si>
  <si>
    <t>I hope you can come to my birthday party.</t>
  </si>
  <si>
    <t>我希望你能来我的生日派对</t>
  </si>
  <si>
    <t>我hope（希望）你能来派对，一起吹蜡烛吃蛋糕</t>
  </si>
  <si>
    <t>心中希望是hope</t>
  </si>
  <si>
    <t>There is still hope for us to win the game.</t>
  </si>
  <si>
    <t>我们还有赢这场比赛的希望</t>
  </si>
  <si>
    <t>比赛还剩最后一分钟，我们仍有hope（希望）逆转局势</t>
  </si>
  <si>
    <t>心中期望是hope</t>
  </si>
  <si>
    <t>hopeful</t>
  </si>
  <si>
    <t>hope（希望）+ ful（充满...的）→充满希望的→有希望的</t>
  </si>
  <si>
    <t>有希望的</t>
  </si>
  <si>
    <t>/ˈhəʊpfl/</t>
  </si>
  <si>
    <t>The young man is hopeful about his future.</t>
  </si>
  <si>
    <t>这个年轻人对他的未来有希望</t>
  </si>
  <si>
    <t>年轻人努力奋斗，对未来hopeful（有希望），因为hope加ful就是充满希望</t>
  </si>
  <si>
    <t>hope加ful有希望</t>
  </si>
  <si>
    <t>hopeless</t>
  </si>
  <si>
    <t>less</t>
  </si>
  <si>
    <t>hope（希望）+ less（无...的）→没有希望的→无望的</t>
  </si>
  <si>
    <t>无望的；没有希望的</t>
  </si>
  <si>
    <t>/ˈhəʊpləs/</t>
  </si>
  <si>
    <t>It's hopeless to finish the task in one hour.</t>
  </si>
  <si>
    <t>一小时内完成这项任务是无望的</t>
  </si>
  <si>
    <t>一小时要做完这么多任务，真是hopeless（无望），hope加less就是没希望</t>
  </si>
  <si>
    <t>hope加less无希望</t>
  </si>
  <si>
    <t>horrible</t>
  </si>
  <si>
    <t>horr</t>
  </si>
  <si>
    <t>horr（害怕）+ ible（可...的）→可害怕的→可怕的</t>
  </si>
  <si>
    <t>/ˈhɒrəbl/</t>
  </si>
  <si>
    <t>The movie was so horrible that I couldn't watch it.</t>
  </si>
  <si>
    <t>这部电影太可怕了，我没法看下去</t>
  </si>
  <si>
    <t>这部电影horrible（可怕），horr让我害怕得闭上眼睛</t>
  </si>
  <si>
    <t>可怕糟糕horrible</t>
  </si>
  <si>
    <t>horse</t>
  </si>
  <si>
    <t>马</t>
  </si>
  <si>
    <t>/hɔːs/</t>
  </si>
  <si>
    <t>I rode a horse yesterday.</t>
  </si>
  <si>
    <t>我昨天骑了一匹马。</t>
  </si>
  <si>
    <t>草原上，一匹horse（马）奔跑着，鬃毛随风飘动，样子特别精神。</t>
  </si>
  <si>
    <t>草原奔跑horse马</t>
  </si>
  <si>
    <t>hospital</t>
  </si>
  <si>
    <t>hospit</t>
  </si>
  <si>
    <t>hospit（客人/招待） + al（表场所）→ 招待病人的场所 → 医院</t>
  </si>
  <si>
    <t>医院</t>
  </si>
  <si>
    <t>/ˈhɒspɪtl/</t>
  </si>
  <si>
    <t>She went to the hospital to visit her grandma.</t>
  </si>
  <si>
    <t>她去医院看望奶奶。</t>
  </si>
  <si>
    <t>妈妈说去hospital（医院）看奶奶，那里是hospit（招待）病人的地方，护士都很亲切。</t>
  </si>
  <si>
    <t>招待病人hospital医院</t>
  </si>
  <si>
    <t>host</t>
  </si>
  <si>
    <t>主人；主持人</t>
  </si>
  <si>
    <t>/həʊst/</t>
  </si>
  <si>
    <t>He is the host of the evening party.</t>
  </si>
  <si>
    <t>他是晚会的主持人。</t>
  </si>
  <si>
    <t>晚会上，host（主持人）幽默风趣，带动了全场的气氛，大家都很开心。</t>
  </si>
  <si>
    <t>晚会主持是host</t>
  </si>
  <si>
    <t>hostess</t>
  </si>
  <si>
    <t>host（主人） + ess（表女性）→ 女性主人 → 女主人；女主持人</t>
  </si>
  <si>
    <t>女主人；女主持人</t>
  </si>
  <si>
    <t>/ˈhəʊstəs/</t>
  </si>
  <si>
    <t>The hostess welcomed us with a smile.</t>
  </si>
  <si>
    <t>女主人微笑着欢迎我们。</t>
  </si>
  <si>
    <t>派对上，hostess（女主人）是host（主人）的妻子，ess（女性后缀）让她显得优雅大方。</t>
  </si>
  <si>
    <t>女性主人hostess</t>
  </si>
  <si>
    <t>hot</t>
  </si>
  <si>
    <t>热的；辣的</t>
  </si>
  <si>
    <t>/hɒt/</t>
  </si>
  <si>
    <t>The weather is very hot today.</t>
  </si>
  <si>
    <t>今天天气非常热。</t>
  </si>
  <si>
    <t>夏天的太阳很毒，天气hot（热的），吃一口hot（辣的）火锅，汗流浃背却很过瘾。</t>
  </si>
  <si>
    <t>天气热辣是hot</t>
  </si>
  <si>
    <t>hotel</t>
  </si>
  <si>
    <t>旅馆；酒店</t>
  </si>
  <si>
    <t>/həʊˈtel/</t>
  </si>
  <si>
    <t>We stayed at a nice hotel during our vacation.</t>
  </si>
  <si>
    <t>我们度假时住在一家不错的酒店里。</t>
  </si>
  <si>
    <t>度假时我们住hotel（旅馆），每天早上在hotel吃早餐，感觉很惬意。</t>
  </si>
  <si>
    <t>度假住店是hotel</t>
  </si>
  <si>
    <t>hour</t>
  </si>
  <si>
    <t>小时；时间</t>
  </si>
  <si>
    <t>/ˈaʊə(r)/</t>
  </si>
  <si>
    <t>It takes me an hour to finish my homework.</t>
  </si>
  <si>
    <t>我花了一个小时完成作业。</t>
  </si>
  <si>
    <t>每天写作业要花one hour（一小时），写完就能和朋友出去玩啦。</t>
  </si>
  <si>
    <t>计时单位叫hour</t>
  </si>
  <si>
    <t>house</t>
  </si>
  <si>
    <t>房子；住宅</t>
  </si>
  <si>
    <t>/haʊs/</t>
  </si>
  <si>
    <t>There is a big garden in front of our house.</t>
  </si>
  <si>
    <t>我们房子前面有一个大花园。</t>
  </si>
  <si>
    <t>我们的house（房子）很温馨，里面摆满了家人的照片。</t>
  </si>
  <si>
    <t>居住之地是house</t>
  </si>
  <si>
    <t>housewife</t>
  </si>
  <si>
    <t>house（家）+ wife（妻子）→ 家里的妻子，负责家庭事务 → 家庭主妇</t>
  </si>
  <si>
    <t>家庭主妇</t>
  </si>
  <si>
    <t>/ˈhaʊswaɪf/</t>
  </si>
  <si>
    <t>My mother is a hard-working housewife.</t>
  </si>
  <si>
    <t>我妈妈是一位勤劳的家庭主妇。</t>
  </si>
  <si>
    <t>妈妈是housewife（家庭主妇），每天在house（家）里做wife（妻子）该做的事，把家打理得井井有条。</t>
  </si>
  <si>
    <t>家里妻子housewife</t>
  </si>
  <si>
    <t>housework</t>
  </si>
  <si>
    <t>house（家）+ work（工作）→ 家里的工作 → 家务</t>
  </si>
  <si>
    <t>家务</t>
  </si>
  <si>
    <t>/ˈhaʊswɜːk/</t>
  </si>
  <si>
    <t>I help my mom do housework every weekend.</t>
  </si>
  <si>
    <t>我每个周末帮妈妈做家务。</t>
  </si>
  <si>
    <t>周末我帮妈妈做housework（家务），这些house（家）里的work（工作）让家变得更整洁舒适。</t>
  </si>
  <si>
    <t>家里工作是housework</t>
  </si>
  <si>
    <t>怎样；如何；多么</t>
  </si>
  <si>
    <t>/haʊ/</t>
  </si>
  <si>
    <t>How do you go to school every day?</t>
  </si>
  <si>
    <t>你每天怎样去上学？</t>
  </si>
  <si>
    <t>想知道朋友每天how（怎样）上学，就问“How do you go？”，简单又好记。</t>
  </si>
  <si>
    <t>问方式用how</t>
  </si>
  <si>
    <t>however</t>
  </si>
  <si>
    <t>how（怎样）+ ever（无论）→ 不管怎样 → 然而；可是</t>
  </si>
  <si>
    <t>然而；可是；无论如何</t>
  </si>
  <si>
    <t>/haʊˈevə(r)/</t>
  </si>
  <si>
    <t>She is very tired, however, she still finishes her homework.</t>
  </si>
  <si>
    <t>她很累，然而她还是完成了作业。</t>
  </si>
  <si>
    <t>虽然累，但however（然而）还是要写作业，how（怎样）ever（无论）都得做完。</t>
  </si>
  <si>
    <t>how加ever，然而可是记</t>
  </si>
  <si>
    <t>howl</t>
  </si>
  <si>
    <t>嚎叫；怒吼</t>
  </si>
  <si>
    <t>/haʊl/</t>
  </si>
  <si>
    <t>The wolf howled at the moon.</t>
  </si>
  <si>
    <t>狼对着月亮嚎叫。</t>
  </si>
  <si>
    <t>狼在月下howl（嚎叫），声音像“嚎呜”，很好联想。</t>
  </si>
  <si>
    <t>狼嚎月，howl howl叫</t>
  </si>
  <si>
    <t>嚎叫；吼声</t>
  </si>
  <si>
    <t>We heard a howl from the forest.</t>
  </si>
  <si>
    <t>我们听到森林里传来一声嚎叫。</t>
  </si>
  <si>
    <t>听到森林里的howl（吼声），让人想起狼的嚎叫场景。</t>
  </si>
  <si>
    <t>狼的吼声是howl</t>
  </si>
  <si>
    <t>hug</t>
  </si>
  <si>
    <t>拥抱；搂抱</t>
  </si>
  <si>
    <t>/hʌɡ/</t>
  </si>
  <si>
    <t>She hugged her mother tightly.</t>
  </si>
  <si>
    <t>她紧紧地拥抱了妈妈。</t>
  </si>
  <si>
    <t>见到妈妈，她开心地hug（拥抱），像“哈格”一声扑进怀里。</t>
  </si>
  <si>
    <t>拥抱就是hug hug hug</t>
  </si>
  <si>
    <t>拥抱</t>
  </si>
  <si>
    <t>Give me a hug, please.</t>
  </si>
  <si>
    <t>请给我一个拥抱。</t>
  </si>
  <si>
    <t>朋友说“Give me a hug”，我立刻给他一个温暖的hug（拥抱）。</t>
  </si>
  <si>
    <t>一个拥抱a hug</t>
  </si>
  <si>
    <t>huge</t>
  </si>
  <si>
    <t>巨大的；庞大的</t>
  </si>
  <si>
    <t>/hjuːdʒ/</t>
  </si>
  <si>
    <t>There is a huge tree in front of the house.</t>
  </si>
  <si>
    <t>房子前面有一棵巨大的树。</t>
  </si>
  <si>
    <t>看到那棵huge（巨大的）树，像“雨果”一样高大，让人印象深刻。</t>
  </si>
  <si>
    <t>巨大的树是huge</t>
  </si>
  <si>
    <t>human</t>
  </si>
  <si>
    <t>hum</t>
  </si>
  <si>
    <t>hum(土) → 人类由土创造（神话传说）→ 人类</t>
  </si>
  <si>
    <t>人类</t>
  </si>
  <si>
    <t>/hjuːmən/</t>
  </si>
  <si>
    <t>Humans live on Earth.</t>
  </si>
  <si>
    <t>人类生活在地球上。</t>
  </si>
  <si>
    <t>传说human（人类）来自hum（土），所以我们要珍惜脚下的每一寸土地。</t>
  </si>
  <si>
    <t>土生土长human，人类本是一家</t>
  </si>
  <si>
    <t>hum(土) → 属于人类的 → 人的</t>
  </si>
  <si>
    <t>人的；人类的</t>
  </si>
  <si>
    <t>We should protect human rights.</t>
  </si>
  <si>
    <t>我们应该保护人权。</t>
  </si>
  <si>
    <t>human（人类的）权利需要大家维护，hum（土）一样的根基不能动摇。</t>
  </si>
  <si>
    <t>人类的是human adj.，人权保护要记住</t>
  </si>
  <si>
    <t>humorous</t>
  </si>
  <si>
    <t>humor</t>
  </si>
  <si>
    <t>humor(幽默) + ous(形容词后缀) → 具有幽默性质的 → 幽默的</t>
  </si>
  <si>
    <t>幽默的；滑稽的</t>
  </si>
  <si>
    <t>/hjuːmərəs/</t>
  </si>
  <si>
    <t>She told a humorous story.</t>
  </si>
  <si>
    <t>她讲了一个幽默的故事。</t>
  </si>
  <si>
    <t>那个humorous（幽默的）老师，用humor（笑话）逗得大家笑，ous（哦是的），太有趣啦。</t>
  </si>
  <si>
    <t>幽默加ous变humorous，滑稽有趣记心间</t>
  </si>
  <si>
    <t>hunger</t>
  </si>
  <si>
    <t>hung</t>
  </si>
  <si>
    <t>hung(饥饿) + er(名词后缀) → 饥饿的状态 → 饥饿</t>
  </si>
  <si>
    <t>饥饿；渴望</t>
  </si>
  <si>
    <t>/ˈhʌŋɡə(r)/</t>
  </si>
  <si>
    <t>The little boy felt hunger after playing.</t>
  </si>
  <si>
    <t>小男孩玩完后感到饥饿。</t>
  </si>
  <si>
    <t>小男孩hunger（饥饿）时，hung（饿）得直哭，er（儿）子需要赶紧吃东西啦。</t>
  </si>
  <si>
    <t>hung加er是hunger，饥饿来袭要吃饭</t>
  </si>
  <si>
    <t>hung(饥饿) → 引申为迫切想要 → 渴望</t>
  </si>
  <si>
    <t>渴望</t>
  </si>
  <si>
    <t>He hungers for success.</t>
  </si>
  <si>
    <t>他渴望成功。</t>
  </si>
  <si>
    <t>他hunger（渴望）成功，就像hung（饿）了想吃美食一样迫切。</t>
  </si>
  <si>
    <t>渴望成功hunger v.，迫切心情记心里</t>
  </si>
  <si>
    <t>hungry</t>
  </si>
  <si>
    <t>hung(饥饿) + y(形容词后缀) → 处于饥饿状态的 → 饥饿的</t>
  </si>
  <si>
    <t>饥饿的；渴望的</t>
  </si>
  <si>
    <t>/ˈhʌŋɡri/</t>
  </si>
  <si>
    <t>I'm hungry, let's have dinner.</t>
  </si>
  <si>
    <t>我饿了，我们吃晚饭吧。</t>
  </si>
  <si>
    <t>hungry（饿）的时候，hung（饿）得肚子咕咕叫，y（呀），赶紧吃饭！</t>
  </si>
  <si>
    <t>hung加y变hungry，饿了就说I'm hungry</t>
  </si>
  <si>
    <t>hunt</t>
  </si>
  <si>
    <t>打猎；搜寻</t>
  </si>
  <si>
    <t>/hʌnt/</t>
  </si>
  <si>
    <t>They hunt deer in the forest.</t>
  </si>
  <si>
    <t>他们在森林里猎鹿。</t>
  </si>
  <si>
    <t>猎人hunt（打猎）时，hunt的发音像‘夯特’，好像在用工具夯猎物呢。</t>
  </si>
  <si>
    <t>打猎搜寻hunt v.，发音像夯特要记住</t>
  </si>
  <si>
    <t>The hunt for the lost dog lasted all day.</t>
  </si>
  <si>
    <t>寻找丢失的狗的行动持续了一整天。</t>
  </si>
  <si>
    <t>那次hunt（搜寻）丢失的狗，大家找了一整天，hunt的场景至今难忘。</t>
  </si>
  <si>
    <t>搜寻行动是hunt n.，找东西时想起它</t>
  </si>
  <si>
    <t>hunter</t>
  </si>
  <si>
    <t>hunt(打猎)+er(人)→打猎的人→猎人</t>
  </si>
  <si>
    <t>猎人</t>
  </si>
  <si>
    <t>/ˈhʌntə(r)/</t>
  </si>
  <si>
    <t>A hunter caught a rabbit yesterday.</t>
  </si>
  <si>
    <t>猎人昨天抓了一只兔子。</t>
  </si>
  <si>
    <t>猎人hunter每天带着狗hunt（打猎），在森林里总能找到猎物。</t>
  </si>
  <si>
    <t>打猎之人hunter</t>
  </si>
  <si>
    <t>hurricane</t>
  </si>
  <si>
    <t>飓风</t>
  </si>
  <si>
    <t>/ˈhʌrɪkən/</t>
  </si>
  <si>
    <t>The hurricane destroyed many houses.</t>
  </si>
  <si>
    <t>飓风摧毁了很多房屋。</t>
  </si>
  <si>
    <t>听到hurricane（飓风）要来的消息，大家hurry（匆忙）收拾东西躲起来，呼呼的风声很吓人。</t>
  </si>
  <si>
    <t>狂风呼啸hurricane</t>
  </si>
  <si>
    <t>hurry</t>
  </si>
  <si>
    <t>匆忙；赶快</t>
  </si>
  <si>
    <t>/ˈhʌri/</t>
  </si>
  <si>
    <t>Don't hurry, we have enough time.</t>
  </si>
  <si>
    <t>别着急，我们有足够的时间。</t>
  </si>
  <si>
    <t>妈妈喊我hurry（赶快）出门，不然上学要迟到了，我hurry着背上书包跑了。</t>
  </si>
  <si>
    <t>赶快行动是hurry</t>
  </si>
  <si>
    <t>hurt</t>
  </si>
  <si>
    <t>伤害；受伤</t>
  </si>
  <si>
    <t>/hɜːt/</t>
  </si>
  <si>
    <t>He hurt his leg in the accident.</t>
  </si>
  <si>
    <t>他在事故中伤了腿。</t>
  </si>
  <si>
    <t>不小心摔倒后，我的腿hurt（受伤）了，疼得眼泪都流出来了。</t>
  </si>
  <si>
    <t>受伤疼痛是hurt</t>
  </si>
  <si>
    <t>husband</t>
  </si>
  <si>
    <t>丈夫</t>
  </si>
  <si>
    <t>/ˈhʌzbənd/</t>
  </si>
  <si>
    <t>Her husband is a kind man.</t>
  </si>
  <si>
    <t>她的丈夫是个善良的人。</t>
  </si>
  <si>
    <t>她的husband（丈夫）每天下班回家都会帮她做饭，两人生活很幸福。</t>
  </si>
  <si>
    <t>妻子伴侣husband</t>
  </si>
  <si>
    <t>hydrogen</t>
  </si>
  <si>
    <t>hydro-</t>
  </si>
  <si>
    <t>hydro(水) + gen(产生) → 产生水的物质 → 氢</t>
  </si>
  <si>
    <t>氢</t>
  </si>
  <si>
    <t>/ˈhaɪdrədʒən/</t>
  </si>
  <si>
    <t>Hydrogen is the lightest element in the periodic table.</t>
  </si>
  <si>
    <t>氢是元素周期表中最轻的元素。</t>
  </si>
  <si>
    <t>科学家发现hydrogen（氢）是hydro（水）gen（产生）的关键元素，燃烧后会生成水呢。</t>
  </si>
  <si>
    <t>水产生氢hydrogen</t>
  </si>
  <si>
    <t>ice</t>
  </si>
  <si>
    <t>冰</t>
  </si>
  <si>
    <t>/aɪs/</t>
  </si>
  <si>
    <t>The lake is covered with ice in winter.</t>
  </si>
  <si>
    <t>冬天湖面结满了冰。</t>
  </si>
  <si>
    <t>冬天湖面结了ice（冰），小朋友们穿着棉袄在上面滑冰，笑声特别甜。</t>
  </si>
  <si>
    <t>ice ice是冰块</t>
  </si>
  <si>
    <t>idea</t>
  </si>
  <si>
    <t>想法；主意</t>
  </si>
  <si>
    <t>/aɪˈdɪə/</t>
  </si>
  <si>
    <t>She had a good idea to solve the problem.</t>
  </si>
  <si>
    <t>她有个解决问题的好主意。</t>
  </si>
  <si>
    <t>我突然有个idea（主意），用这个小技巧能快速完成作业，妈妈夸我超厉害。</t>
  </si>
  <si>
    <t>idea idea是主意</t>
  </si>
  <si>
    <t>identity</t>
  </si>
  <si>
    <t>ident</t>
  </si>
  <si>
    <t>ident(相同) + ity(名词后缀) → 表示相同的身份 → 身份；本身</t>
  </si>
  <si>
    <t>身份；本身</t>
  </si>
  <si>
    <t>/aɪˈdentəti/</t>
  </si>
  <si>
    <t>He lost his identity card yesterday.</t>
  </si>
  <si>
    <t>他昨天丢了身份证。</t>
  </si>
  <si>
    <t>身份证上的identity（身份）信息，能证明你是ident（相同）的那个你，ity是名词后缀哦。</t>
  </si>
  <si>
    <t>ident加ity，身份identity</t>
  </si>
  <si>
    <t>identification</t>
  </si>
  <si>
    <t>ify</t>
  </si>
  <si>
    <t>cation</t>
  </si>
  <si>
    <t>ident(相同) + ify(使...) + cation(名词后缀) → 使确认相同性的行为 → 识别；身份证明</t>
  </si>
  <si>
    <t>识别；身份证明</t>
  </si>
  <si>
    <t>/aɪˌdentɪfɪˈkeɪʃn/</t>
  </si>
  <si>
    <t>The identification of the suspect took a long time.</t>
  </si>
  <si>
    <t>识别嫌疑人花了很长时间。</t>
  </si>
  <si>
    <t>警察进行identification（识别）时，会通过ident（相同）特征ify（使）确认，cation是名词后缀呀。</t>
  </si>
  <si>
    <t>ident加ify加cation，识别identification</t>
  </si>
  <si>
    <t>idiom</t>
  </si>
  <si>
    <t>idio</t>
  </si>
  <si>
    <t>idio（独特的）+ -m（表示事物）→ 独特的表达方式 → 成语；习语</t>
  </si>
  <si>
    <t>成语；习语</t>
  </si>
  <si>
    <t>/ˈɪdiəm/</t>
  </si>
  <si>
    <t>We should learn some English idioms to improve our language skills.</t>
  </si>
  <si>
    <t>我们应该学习一些英语习语来提高语言技能。</t>
  </si>
  <si>
    <t>学习英语时遇到 idiom（成语），它是idio（独特）的表达，要用心记下来。</t>
  </si>
  <si>
    <t>独特表达是idiom</t>
  </si>
  <si>
    <t>if</t>
  </si>
  <si>
    <t>如果；假如</t>
  </si>
  <si>
    <t>/ɪf/</t>
  </si>
  <si>
    <t>If it rains tomorrow, we will stay at home.</t>
  </si>
  <si>
    <t>如果明天下雨，我们就待在家里。</t>
  </si>
  <si>
    <t>妈妈说 if（如果）下雨，就不让我出去玩，我好希望晴天。</t>
  </si>
  <si>
    <t>假设条件用if</t>
  </si>
  <si>
    <t>ignore</t>
  </si>
  <si>
    <t>ig-</t>
  </si>
  <si>
    <t>nor</t>
  </si>
  <si>
    <t>ig（不）+ nor（知道）→ 假装不知道 → 忽视；不理睬</t>
  </si>
  <si>
    <t>忽视；不理睬</t>
  </si>
  <si>
    <t>/ɪɡˈnɔː(r)/</t>
  </si>
  <si>
    <t>She ignored his rude comments and kept working.</t>
  </si>
  <si>
    <t>她不理睬他粗鲁的评论，继续工作。</t>
  </si>
  <si>
    <t>他对我说话，我 ignore（忽视）他，因为ig（不）nor（知道）他在说什么（假装不知道）。</t>
  </si>
  <si>
    <t>假装不知是ignore</t>
  </si>
  <si>
    <t>ill</t>
  </si>
  <si>
    <t>生病的；坏的</t>
  </si>
  <si>
    <t>/ɪl/</t>
  </si>
  <si>
    <t>He is ill and can't go to school today.</t>
  </si>
  <si>
    <t>他生病了，今天不能去上学。</t>
  </si>
  <si>
    <t>小明 ill（生病）了，躺在床上不想动，妈妈给他端来热水。</t>
  </si>
  <si>
    <t>生病状态是ill</t>
  </si>
  <si>
    <t>illegal</t>
  </si>
  <si>
    <t>il-</t>
  </si>
  <si>
    <t>legal</t>
  </si>
  <si>
    <t>il（不）+ legal（合法的）→ 不合法的 → 非法的</t>
  </si>
  <si>
    <t>非法的；违法的</t>
  </si>
  <si>
    <t>/ɪˈliːɡl/</t>
  </si>
  <si>
    <t>It is illegal to drive without a license.</t>
  </si>
  <si>
    <t>无证驾驶是非法的。</t>
  </si>
  <si>
    <t>警察说 illegal（非法）的事不能做，il（不）legal（合法）就是违法，要牢记。</t>
  </si>
  <si>
    <t>不合法的是illegal</t>
  </si>
  <si>
    <t>illness</t>
  </si>
  <si>
    <t>ill(生病的)+ness(名词后缀)→生病的状态→疾病</t>
  </si>
  <si>
    <t>疾病；生病</t>
  </si>
  <si>
    <t>/ˈɪlnəs/</t>
  </si>
  <si>
    <t>She is absent because of illness.</t>
  </si>
  <si>
    <t>她因为生病缺席了。</t>
  </si>
  <si>
    <t>她因为illness（疾病）请假，ill（生病）加上ness（名词后缀）就是生病的状态啦。</t>
  </si>
  <si>
    <t>ill加ness变疾病</t>
  </si>
  <si>
    <t>imagine</t>
  </si>
  <si>
    <t>im-</t>
  </si>
  <si>
    <t>agin</t>
  </si>
  <si>
    <t>im(使)+agin(形象)→使形成形象→想象</t>
  </si>
  <si>
    <t>想象；设想</t>
  </si>
  <si>
    <t>/ɪˈmædʒɪn/</t>
  </si>
  <si>
    <t>I can imagine the scene clearly.</t>
  </si>
  <si>
    <t>我能清晰地想象那个场景。</t>
  </si>
  <si>
    <t>我imagine（想象）海边场景时，im（使）agin（形象）在脑海浮现，海浪声仿佛在耳边。</t>
  </si>
  <si>
    <t>使成形象是imagine</t>
  </si>
  <si>
    <t>immediately</t>
  </si>
  <si>
    <t>medi</t>
  </si>
  <si>
    <t>im(不)+medi(中间)+ate(形容词后缀)+ly(副词后缀)→无中间间隔→立即</t>
  </si>
  <si>
    <t>立即；马上</t>
  </si>
  <si>
    <t>/ɪˈmiːdiətli/</t>
  </si>
  <si>
    <t>He called me immediately after arriving.</t>
  </si>
  <si>
    <t>他到达后立即给我打了电话。</t>
  </si>
  <si>
    <t>他到后immediately（立即）打电话，im（不）medi（中间）ate（的）ly（副词），一点没耽搁。</t>
  </si>
  <si>
    <t>无中间耽搁是immediately</t>
  </si>
  <si>
    <t>immigration</t>
  </si>
  <si>
    <t>migr</t>
  </si>
  <si>
    <t>im(进入)+migr(迁移)+ation(名词后缀)→进入某地迁移→移民</t>
  </si>
  <si>
    <t>移民；移居</t>
  </si>
  <si>
    <t>/ˌɪmɪˈɡreɪʃn/</t>
  </si>
  <si>
    <t>His immigration to Canada was successful.</t>
  </si>
  <si>
    <t>他移民加拿大成功了。</t>
  </si>
  <si>
    <t>他immigration（移民）到加拿大，im（进入）migr（迁移）ation（名词），开启新生活。</t>
  </si>
  <si>
    <t>进入迁移是immigration</t>
  </si>
  <si>
    <t>import</t>
  </si>
  <si>
    <t>im(进入)+port(搬运)→搬运进入→进口</t>
  </si>
  <si>
    <t>进口；输入</t>
  </si>
  <si>
    <t>/ɪmˈpɔːt/</t>
  </si>
  <si>
    <t>China imports many goods from other countries.</t>
  </si>
  <si>
    <t>中国从其他国家进口很多商品。</t>
  </si>
  <si>
    <t>中国import（进口）商品，im（进入）port（搬运）货物到国内，丰富市场。</t>
  </si>
  <si>
    <t>进入搬运是import（动）</t>
  </si>
  <si>
    <t>im(进入)+port(搬运)→进入的搬运物→进口商品</t>
  </si>
  <si>
    <t>进口；进口商品</t>
  </si>
  <si>
    <t>/ˈɪmpɔːt/</t>
  </si>
  <si>
    <t>The import of cars has increased this year.</t>
  </si>
  <si>
    <t>今年汽车的进口量增加了。</t>
  </si>
  <si>
    <t>今年汽车import（进口商品）增多，im（进入）port（搬运）来的车堆满港口。</t>
  </si>
  <si>
    <t>进入搬运物是import（名）</t>
  </si>
  <si>
    <t>importance</t>
  </si>
  <si>
    <t>im(进入)+port(携带)+ance(名词后缀)→携带进入核心事务→重要性</t>
  </si>
  <si>
    <t>重要性；重要</t>
  </si>
  <si>
    <t>/ɪmˈpɔːtns/</t>
  </si>
  <si>
    <t>Her work is of great importance.</t>
  </si>
  <si>
    <t>她的工作非常重要。</t>
  </si>
  <si>
    <t>这个项目的importance（重要性），源于它im（进入）port（携带）了成功的关键，ance是名词后缀哦。</t>
  </si>
  <si>
    <t>im port ance，名词重要性</t>
  </si>
  <si>
    <t>important</t>
  </si>
  <si>
    <t>im(进入)+port(携带)+ant(形容词后缀)→携带进入核心的→重要的</t>
  </si>
  <si>
    <t>重要的</t>
  </si>
  <si>
    <t>/ɪmˈpɔːtnt/</t>
  </si>
  <si>
    <t>It's important to learn English well.</t>
  </si>
  <si>
    <t>学好英语很重要。</t>
  </si>
  <si>
    <t>这个任务很important（重要的），因为它im（进入）port（携带）了我们的目标，ant是形容词后缀呢。</t>
  </si>
  <si>
    <t>im port ant，形容词重要</t>
  </si>
  <si>
    <t>impossible</t>
  </si>
  <si>
    <t>poss</t>
  </si>
  <si>
    <t>im(不)+poss(能)+ible(可...的)→不能做到的→不可能的</t>
  </si>
  <si>
    <t>不可能的</t>
  </si>
  <si>
    <t>/ɪmˈpɒsəbl/</t>
  </si>
  <si>
    <t>It's impossible to finish the work in one day.</t>
  </si>
  <si>
    <t>一天内完成这项工作是不可能的。</t>
  </si>
  <si>
    <t>想一天做完？impossible（不可能）！因为im（不）poss（能）ible（可）做到啊，别做梦啦。</t>
  </si>
  <si>
    <t>不能做到impossible</t>
  </si>
  <si>
    <t>impress</t>
  </si>
  <si>
    <t>im(进入)+press(压)→压入心中→给...留下深刻印象</t>
  </si>
  <si>
    <t>给...留下深刻印象</t>
  </si>
  <si>
    <t>/ɪmˈpres/</t>
  </si>
  <si>
    <t>She impressed the teacher with her good grades.</t>
  </si>
  <si>
    <t>她的好成绩给老师留下了深刻印象。</t>
  </si>
  <si>
    <t>她的成绩impress（打动）老师，是因为im（进入）press（压）在老师心里的是努力的印记。</t>
  </si>
  <si>
    <t>压入心中是impress</t>
  </si>
  <si>
    <t>impression</t>
  </si>
  <si>
    <t>im(进入)+press(压)+ion(名词后缀)→压入心中的东西→印象</t>
  </si>
  <si>
    <t>印象</t>
  </si>
  <si>
    <t>/ɪmˈpreʃn/</t>
  </si>
  <si>
    <t>He left a good impression on us.</t>
  </si>
  <si>
    <t>他给我们留下了好印象。</t>
  </si>
  <si>
    <t>他的微笑留下impression（印象），im（进入）press（压）ion（名词），就像压在脑海里的温暖画面。</t>
  </si>
  <si>
    <t>压入心中的名词是impression</t>
  </si>
  <si>
    <t>improve</t>
  </si>
  <si>
    <t>prove</t>
  </si>
  <si>
    <t>im(使...) + prove(变好) → 使变得更好 → 改善；提高</t>
  </si>
  <si>
    <t>改善；提高</t>
  </si>
  <si>
    <t>/ɪmˈpruːv/</t>
  </si>
  <si>
    <t>I want to improve my English.</t>
  </si>
  <si>
    <t>我想要提高我的英语。</t>
  </si>
  <si>
    <t>我每天im(努力) prove(进步)，就是为了improve(提高)英语水平，争取下次考试拿高分。</t>
  </si>
  <si>
    <t>使变好是improve</t>
  </si>
  <si>
    <t>in</t>
  </si>
  <si>
    <t>在...里面；在...内</t>
  </si>
  <si>
    <t>/ɪn/</t>
  </si>
  <si>
    <t>There is a book in the bag.</t>
  </si>
  <si>
    <t>包里有一本书。</t>
  </si>
  <si>
    <t>包里in(在里面)放着一本书，我一眼就看到了它。</t>
  </si>
  <si>
    <t>在里面就是in</t>
  </si>
  <si>
    <t>inch</t>
  </si>
  <si>
    <t>英寸</t>
  </si>
  <si>
    <t>/ɪntʃ/</t>
  </si>
  <si>
    <t>The pencil is about 6 inches long.</t>
  </si>
  <si>
    <t>这支铅笔大约6英寸长。</t>
  </si>
  <si>
    <t>这支铅笔inch(英寸)长，刚好可以放进我的小笔筒里。</t>
  </si>
  <si>
    <t>长度单位是inch</t>
  </si>
  <si>
    <t>incident</t>
  </si>
  <si>
    <t>in(在...中) + cid(发生) + ent(名词后缀) → 在某事中发生的事件 → 事件；事变</t>
  </si>
  <si>
    <t>事件；事变</t>
  </si>
  <si>
    <t>/ˈɪnsɪdənt/</t>
  </si>
  <si>
    <t>There was an incident on the street yesterday.</t>
  </si>
  <si>
    <t>昨天街上发生了一起事件。</t>
  </si>
  <si>
    <t>街上发生的incident(事件)，in(在) cid(发生)的事情让大家都围了过去。</t>
  </si>
  <si>
    <t>发生的事件是incident</t>
  </si>
  <si>
    <t>include</t>
  </si>
  <si>
    <t>in(进入) + clud(关闭) → 把...关进去 → 包含；包括</t>
  </si>
  <si>
    <t>包含；包括</t>
  </si>
  <si>
    <t>/ɪnˈkluːd/</t>
  </si>
  <si>
    <t>The price includes breakfast.</t>
  </si>
  <si>
    <t>这个价格包含早餐。</t>
  </si>
  <si>
    <t>这个套餐include(包含)早餐，in(进入) clud(关闭)在价格里，很划算。</t>
  </si>
  <si>
    <t>关进去是include</t>
  </si>
  <si>
    <t>income</t>
  </si>
  <si>
    <t>in(进入)+come(来)→进来的钱→收入</t>
  </si>
  <si>
    <t>收入</t>
  </si>
  <si>
    <t>/ˈɪnkʌm/</t>
  </si>
  <si>
    <t>My family has a monthly income of 5000 yuan.</t>
  </si>
  <si>
    <t>我家每月有5000元的收入。</t>
  </si>
  <si>
    <t>我家的income（收入）是in（进入）come（来）的钱，足够支付日常开销。</t>
  </si>
  <si>
    <t>进来的钱叫income</t>
  </si>
  <si>
    <t>increase</t>
  </si>
  <si>
    <t>cre</t>
  </si>
  <si>
    <t>ase</t>
  </si>
  <si>
    <t>in(使)+cre(生长)→使生长→增加；增长</t>
  </si>
  <si>
    <t>增加；增长</t>
  </si>
  <si>
    <t>/ɪnˈkriːs/</t>
  </si>
  <si>
    <t>The temperature will increase tomorrow.</t>
  </si>
  <si>
    <t>明天温度会上升。</t>
  </si>
  <si>
    <t>明天温度increase（增加），in（使）cre（生长）得更高，记得添衣服哦。</t>
  </si>
  <si>
    <t>使生长就是increase(v.)</t>
  </si>
  <si>
    <t>in(使)+cre(生长)→生长的结果→增加量；增长</t>
  </si>
  <si>
    <t>/ˈɪnkriːs/</t>
  </si>
  <si>
    <t>There was an increase in the number of tourists.</t>
  </si>
  <si>
    <t>游客数量有所增加。</t>
  </si>
  <si>
    <t>游客数量的increase（增长），是in（使）cre（生长）带来的旅游热潮。</t>
  </si>
  <si>
    <t>增长数量是increase(n.)</t>
  </si>
  <si>
    <t>indeed</t>
  </si>
  <si>
    <t>in(加强)+deed(行为)→强调行为的真实性→确实；的确</t>
  </si>
  <si>
    <t>确实；的确</t>
  </si>
  <si>
    <t>/ɪnˈdiːd/</t>
  </si>
  <si>
    <t>It is indeed a wonderful movie.</t>
  </si>
  <si>
    <t>这确实是一部精彩的电影。</t>
  </si>
  <si>
    <t>这部电影indeed（确实）好看，in（加强）deed（行为）都让观众沉浸其中。</t>
  </si>
  <si>
    <t>加强真实是indeed</t>
  </si>
  <si>
    <t>independence</t>
  </si>
  <si>
    <t>in(不)+de(向下)+pend(悬挂)+ence(名词后缀)→不向下悬挂（不依赖他人）→独立；自主</t>
  </si>
  <si>
    <t>独立；自主</t>
  </si>
  <si>
    <t>/ˌɪndɪˈpendəns/</t>
  </si>
  <si>
    <t>Children should learn independence from a young age.</t>
  </si>
  <si>
    <t>孩子们应该从小学习独立。</t>
  </si>
  <si>
    <t>孩子学independence（独立），in（不）de（下）pend（挂），不依赖父母才能成长。</t>
  </si>
  <si>
    <t>不依赖就是independence</t>
  </si>
  <si>
    <t>independent</t>
  </si>
  <si>
    <t>in(不)+de(向下)+pend(悬挂)+ent(形容词后缀)→不向下悬挂的→独立的；自主的</t>
  </si>
  <si>
    <t>独立的；自主的</t>
  </si>
  <si>
    <t>/ˌɪndɪˈpendənt/</t>
  </si>
  <si>
    <t>She is an independent student who does homework alone.</t>
  </si>
  <si>
    <t>她是个独立的学生，独自完成作业。</t>
  </si>
  <si>
    <t>她independent（独立）,in（不）de（下）pend（挂），自己做作业不用帮忙。</t>
  </si>
  <si>
    <t>不挂他人independent</t>
  </si>
  <si>
    <t>indicate</t>
  </si>
  <si>
    <t>dic</t>
  </si>
  <si>
    <t>in(向内) + dic(说) + ate(动词后缀) → 向内说出或明确指出 → 表明；显示</t>
  </si>
  <si>
    <t>表明；显示；指示</t>
  </si>
  <si>
    <t>/ˈɪndɪkeɪt/</t>
  </si>
  <si>
    <t>The arrow indicates the direction to the park.</t>
  </si>
  <si>
    <t>箭头指示去公园的方向。</t>
  </si>
  <si>
    <t>箭头indicate（表明）方向，in（向内）dic（说）出路径，ate（动词后缀）让指示更清晰。</t>
  </si>
  <si>
    <t>向内说清indicate</t>
  </si>
  <si>
    <t>industry</t>
  </si>
  <si>
    <t>indu-</t>
  </si>
  <si>
    <t>stry</t>
  </si>
  <si>
    <t>indu(在内) + stry(建造) → 内在努力建造 → 工业；勤奋</t>
  </si>
  <si>
    <t>工业；产业；勤奋</t>
  </si>
  <si>
    <t>/ˈɪndəstri/</t>
  </si>
  <si>
    <t>She shows great industry in her studies.</t>
  </si>
  <si>
    <t>她在学习上很勤奋。</t>
  </si>
  <si>
    <t>她学习有industry（勤奋），indu（在内）stry（建造）知识大厦，in（内）的努力让成绩提升。</t>
  </si>
  <si>
    <t>内在建造industry</t>
  </si>
  <si>
    <t>influence</t>
  </si>
  <si>
    <t>in(进入) + flu(流动) → 流入影响 → 影响</t>
  </si>
  <si>
    <t>影响</t>
  </si>
  <si>
    <t>/ˈɪnfluəns/</t>
  </si>
  <si>
    <t>The weather influenced our travel plan.</t>
  </si>
  <si>
    <t>天气影响了我们的旅行计划。</t>
  </si>
  <si>
    <t>天气influence（影响）旅行计划，in（进入）flu（流动）的变化打乱了安排。</t>
  </si>
  <si>
    <t>流入影响influence</t>
  </si>
  <si>
    <t>in(进入) + flu(流动) + ence(名词后缀) → 流入的力量 → 影响力</t>
  </si>
  <si>
    <t>影响力；影响</t>
  </si>
  <si>
    <t>His music has a big influence on young people.</t>
  </si>
  <si>
    <t>他的音乐对年轻人有很大影响力。</t>
  </si>
  <si>
    <t>他的音乐有big influence（影响力），in（进入）flu（流动）的旋律打动了年轻人。</t>
  </si>
  <si>
    <t>流入力量influence</t>
  </si>
  <si>
    <t>inform</t>
  </si>
  <si>
    <t>in(进入) + form(形式) → 把信息以形式传入 → 通知；告知</t>
  </si>
  <si>
    <t>通知；告知</t>
  </si>
  <si>
    <t>/ɪnˈfɔːm/</t>
  </si>
  <si>
    <t>Please inform him of the meeting time.</t>
  </si>
  <si>
    <t>请通知他会议时间。</t>
  </si>
  <si>
    <t>我inform（通知）朋友聚会时间，in（进入）form（形式）的信息让他准时到达。</t>
  </si>
  <si>
    <t>传入形式inform</t>
  </si>
  <si>
    <t>initial</t>
  </si>
  <si>
    <t>in-(进入)+it(走)+-ial(形容词后缀)→走进去的第一步→最初的</t>
  </si>
  <si>
    <t>最初的；字首的</t>
  </si>
  <si>
    <t>/ɪˈnɪʃl/</t>
  </si>
  <si>
    <t>The initial stage of the game is easy.</t>
  </si>
  <si>
    <t>游戏的最初阶段很简单。</t>
  </si>
  <si>
    <t>游戏initial（最初的）阶段，in（进入）it（走）进去就能玩，新手也能上手。</t>
  </si>
  <si>
    <t>进入走第一步，就是initial</t>
  </si>
  <si>
    <t>in-(进入)+it(走)+-ial(名词后缀转化)→走进去第一步的标志→首字母</t>
  </si>
  <si>
    <t>首字母</t>
  </si>
  <si>
    <t>Please write your initials on the paper.</t>
  </si>
  <si>
    <t>请在纸上写下你的首字母。</t>
  </si>
  <si>
    <t>签首字母initial时，in（进入）it（走）的第一步标志，要写清晰哦。</t>
  </si>
  <si>
    <t>首字母initial，进入第一步标志</t>
  </si>
  <si>
    <t>injure</t>
  </si>
  <si>
    <t>jur</t>
  </si>
  <si>
    <t>in-(不)+jur(公正)+-e(动词后缀)→不公正对待他人身体→伤害</t>
  </si>
  <si>
    <t>伤害；使受伤</t>
  </si>
  <si>
    <t>/ˈɪndʒə(r)/</t>
  </si>
  <si>
    <t>He was injured in a football match.</t>
  </si>
  <si>
    <t>他在一场足球赛中受伤了。</t>
  </si>
  <si>
    <t>足球赛中他被injure（伤害），对方in（不）讲jur（公正），犯规导致他摔倒。</t>
  </si>
  <si>
    <t>不公正对待，动词是injure</t>
  </si>
  <si>
    <t>injury</t>
  </si>
  <si>
    <t>in-(不)+jur(公正)+-y(名词后缀)→不公正行为的结果→伤害</t>
  </si>
  <si>
    <t>伤害；损伤</t>
  </si>
  <si>
    <t>/ˈɪndʒəri/</t>
  </si>
  <si>
    <t>The injury to his knee took months to heal.</t>
  </si>
  <si>
    <t>他膝盖的伤花了数月才愈合。</t>
  </si>
  <si>
    <t>膝盖的injury（损伤）是那次in（不）jur（公正）的犯规留下的痕迹。</t>
  </si>
  <si>
    <t>不公正结果，名词injury</t>
  </si>
  <si>
    <t>ink</t>
  </si>
  <si>
    <t>墨水；油墨</t>
  </si>
  <si>
    <t>/ɪŋk/</t>
  </si>
  <si>
    <t>She filled her pen with blue ink.</t>
  </si>
  <si>
    <t>她给钢笔灌了蓝墨水。</t>
  </si>
  <si>
    <t>灌ink（墨水）时，不小心洒了一点，蓝点点在桌上像小星。</t>
  </si>
  <si>
    <t>写字用ink，蓝墨真鲜明</t>
  </si>
  <si>
    <t>inn</t>
  </si>
  <si>
    <t>小旅馆；客栈</t>
  </si>
  <si>
    <t>We stayed at a quiet inn in the mountains.</t>
  </si>
  <si>
    <t>我们住在山里一家安静的客栈。</t>
  </si>
  <si>
    <t>爬山累了，走进（in）一家inn（小旅馆），温暖的灯光让人放松。</t>
  </si>
  <si>
    <t>小旅馆inn，进去就安心</t>
  </si>
  <si>
    <t>innocent</t>
  </si>
  <si>
    <t>noc</t>
  </si>
  <si>
    <t>in(不) + noc(伤害) + ent(…的) → 不伤害人的 → 无辜的；天真的</t>
  </si>
  <si>
    <t>无辜的；天真的</t>
  </si>
  <si>
    <t>/ˈɪnəsnt/</t>
  </si>
  <si>
    <t>She looked so innocent that no one doubted her.</t>
  </si>
  <si>
    <t>她看起来如此天真，没人怀疑她。</t>
  </si>
  <si>
    <t>那个innocent（天真的）小女孩，in（不）会noc（伤害）别人，大家都喜欢她。</t>
  </si>
  <si>
    <t>不伤害人innocent，天真无辜记心中</t>
  </si>
  <si>
    <t>in(不) + noc(伤害) + ent(…的) → 不伤害人的人 → 无辜的人</t>
  </si>
  <si>
    <t>无辜的人</t>
  </si>
  <si>
    <t>The war victims are innocent people.</t>
  </si>
  <si>
    <t>战争受害者是无辜的人。</t>
  </si>
  <si>
    <t>战争中那些innocent（无辜的人），in（不）曾noc（伤害）任何人，却遭受苦难。</t>
  </si>
  <si>
    <t>无辜之人innocent，不害他人记分明</t>
  </si>
  <si>
    <t>insect</t>
  </si>
  <si>
    <t>sect</t>
  </si>
  <si>
    <t>in(加强) + sect(切) → 身体分节如被切割 → 昆虫</t>
  </si>
  <si>
    <t>昆虫</t>
  </si>
  <si>
    <t>/ˈɪnsekt/</t>
  </si>
  <si>
    <t>Bees and ants are social insects.</t>
  </si>
  <si>
    <t>蜜蜂和蚂蚁是群居昆虫。</t>
  </si>
  <si>
    <t>看到insect（昆虫），它的身体sect（切）成好几段，在花丛中忙碌。</t>
  </si>
  <si>
    <t>身体分节insect，昆虫sect切记清</t>
  </si>
  <si>
    <t>insert</t>
  </si>
  <si>
    <t>in(进入) + sert(放置) → 放入里面 → 插入；嵌入</t>
  </si>
  <si>
    <t>插入；嵌入</t>
  </si>
  <si>
    <t>/ɪnˈsɜːt/</t>
  </si>
  <si>
    <t>Please insert your card into the machine.</t>
  </si>
  <si>
    <t>请把你的卡插入机器。</t>
  </si>
  <si>
    <t>他insert（插入）卡片时，in（进入）sert（放置）的动作很轻，怕弄坏机器。</t>
  </si>
  <si>
    <t>放入里面insert，in加sert就记住</t>
  </si>
  <si>
    <t>inside</t>
  </si>
  <si>
    <t>in(在…里) + side(边) → 在里面的边 → 在…里面</t>
  </si>
  <si>
    <t>在…里面</t>
  </si>
  <si>
    <t>/ˌɪnˈsaɪd/</t>
  </si>
  <si>
    <t>There is a book inside the desk drawer.</t>
  </si>
  <si>
    <t>书桌抽屉里面有一本书。</t>
  </si>
  <si>
    <t>抽屉inside（里面）有本书，in（在）side（边）藏着，我找了好久。</t>
  </si>
  <si>
    <t>in加side是inside，里面内部都可以</t>
  </si>
  <si>
    <t>in(在…里) + side(边) → 在里面 → 在内</t>
  </si>
  <si>
    <t>在里面；在内</t>
  </si>
  <si>
    <t>The cat stayed inside all day.</t>
  </si>
  <si>
    <t>这只猫一整天都待在里面。</t>
  </si>
  <si>
    <t>猫inside（在里面）待着，in（在）side（边）暖和，不愿出去。</t>
  </si>
  <si>
    <t>in加side是inside，待在里面很自在</t>
  </si>
  <si>
    <t>in(在…里) + side(边) → 里面的部分 → 内部</t>
  </si>
  <si>
    <t>内部；里面</t>
  </si>
  <si>
    <t>/ˈɪnsaɪd/</t>
  </si>
  <si>
    <t>The inside of the house is very clean.</t>
  </si>
  <si>
    <t>房子的内部非常干净。</t>
  </si>
  <si>
    <t>房子inside（内部）很干净，in（在）side（边）的装饰也很温馨。</t>
  </si>
  <si>
    <t>in加side是inside，内部里面都记牢</t>
  </si>
  <si>
    <t>in(在…里) + side(边) → 里面的 → 内部的</t>
  </si>
  <si>
    <t>内部的；里面的</t>
  </si>
  <si>
    <t>The inside wall is painted blue.</t>
  </si>
  <si>
    <t>内墙被漆成了蓝色。</t>
  </si>
  <si>
    <t>inside（内部的）墙是蓝色的，in（在）side（边）看起来很舒服。</t>
  </si>
  <si>
    <t>in加side是inside，内部的墙颜色美</t>
  </si>
  <si>
    <t>insist</t>
  </si>
  <si>
    <t>in(加强) + sist(站立) → 坚定站立自己的观点 → 坚持；坚决要求</t>
  </si>
  <si>
    <t>坚持；坚决要求</t>
  </si>
  <si>
    <t>/ɪnˈsɪst/</t>
  </si>
  <si>
    <t>He insisted that he was right.</t>
  </si>
  <si>
    <t>他坚持说自己是对的。</t>
  </si>
  <si>
    <t>他insist（坚持）自己没错，in（加强）sist（站立）自己的立场，不肯妥协。</t>
  </si>
  <si>
    <t>坚定站立insist，坚持要求记心间</t>
  </si>
  <si>
    <t>inspect</t>
  </si>
  <si>
    <t>in(向内)+spect(看)→向内仔细看→检查</t>
  </si>
  <si>
    <t>检查</t>
  </si>
  <si>
    <t>/ɪnˈspekt/</t>
  </si>
  <si>
    <t>The teacher inspects our homework every day.</t>
  </si>
  <si>
    <t>老师每天检查我们的作业。</t>
  </si>
  <si>
    <t>老师 inspect（检查）作业时，in（向内）spect（看）每一页，连小错误都不放过。</t>
  </si>
  <si>
    <t>向内看是inspect</t>
  </si>
  <si>
    <t>inspire</t>
  </si>
  <si>
    <t>spir</t>
  </si>
  <si>
    <t>in(向内)+spir(呼吸)→向内注入气息→鼓舞；激励</t>
  </si>
  <si>
    <t>鼓舞；激励</t>
  </si>
  <si>
    <t>/ɪnˈspaɪə(r)/</t>
  </si>
  <si>
    <t>Her story inspired many young people.</t>
  </si>
  <si>
    <t>她的故事鼓舞了许多年轻人。</t>
  </si>
  <si>
    <t>她的故事 inspire（鼓舞）大家，仿佛in（向内）spir（呼吸）进了勇气的气息。</t>
  </si>
  <si>
    <t>注入气息inspire</t>
  </si>
  <si>
    <t>instant</t>
  </si>
  <si>
    <t>in(在...内)+stant(站立)→站在眼前的→即时的；立刻的</t>
  </si>
  <si>
    <t>即时的；立刻的</t>
  </si>
  <si>
    <t>/ˈɪnstənt/</t>
  </si>
  <si>
    <t>You can get instant coffee in the supermarket.</t>
  </si>
  <si>
    <t>你可以在超市买到速溶咖啡。</t>
  </si>
  <si>
    <t>买instant（速溶）咖啡时，in（在）stant（站）在货架前就能拿到，很方便。</t>
  </si>
  <si>
    <t>站在眼前instant</t>
  </si>
  <si>
    <t>instead</t>
  </si>
  <si>
    <t>stead</t>
  </si>
  <si>
    <t>in(代替)+stead(位置)→代替某个位置→代替；反而</t>
  </si>
  <si>
    <t>代替；反而</t>
  </si>
  <si>
    <t>/ɪnˈsted/</t>
  </si>
  <si>
    <t>I drank tea instead of coffee this morning.</t>
  </si>
  <si>
    <t>今天早上我喝茶而不是咖啡。</t>
  </si>
  <si>
    <t>今天早上我 instead（代替）喝咖啡，in（在）stead（位置）上放了一杯茶。</t>
  </si>
  <si>
    <t>换位置用instead</t>
  </si>
  <si>
    <t>institute</t>
  </si>
  <si>
    <t>in(使)+stitut(建立)→使建立起来→机构；协会</t>
  </si>
  <si>
    <t>机构；协会</t>
  </si>
  <si>
    <t>/ˈɪnstɪtjuːt/</t>
  </si>
  <si>
    <t>He studies at the Institute of Technology.</t>
  </si>
  <si>
    <t>他在理工学院学习。</t>
  </si>
  <si>
    <t>他在institute（学院）学习，in（使）stitut（建立）这个机构培养了很多人才。</t>
  </si>
  <si>
    <t>建立起来institute</t>
  </si>
  <si>
    <t>institution</t>
  </si>
  <si>
    <t>in(使)+stitut(建立)+ion(名词后缀)→建立起来的组织或规则→机构；制度</t>
  </si>
  <si>
    <t>机构；制度</t>
  </si>
  <si>
    <t>/ˌɪnstɪˈtjuːʃn/</t>
  </si>
  <si>
    <t>The museum is a cultural institution.</t>
  </si>
  <si>
    <t>这家博物馆是一个文化机构。</t>
  </si>
  <si>
    <t>周末参观的institution（机构）是in（使）stitut（建立）的文化场所，展品很精彩。</t>
  </si>
  <si>
    <t>建立组织institution，机构制度记分明</t>
  </si>
  <si>
    <t>instruct</t>
  </si>
  <si>
    <t>in(向内)+struct(引导)→向内引导知识或行为→指导；教授</t>
  </si>
  <si>
    <t>指导；教授</t>
  </si>
  <si>
    <t>/ɪnˈstrʌkt/</t>
  </si>
  <si>
    <t>The coach instructs us to practice daily.</t>
  </si>
  <si>
    <t>教练指导我们每天练习。</t>
  </si>
  <si>
    <t>教练instruct（指导）训练时，in（向内）struct（引导）动作细节，我们进步很快。</t>
  </si>
  <si>
    <t>向内引导instruct，指导教授不用愁</t>
  </si>
  <si>
    <t>instruction</t>
  </si>
  <si>
    <t>in(向内)+struct(引导)+ion(名词后缀)→引导的内容→指示；说明</t>
  </si>
  <si>
    <t>指示；说明</t>
  </si>
  <si>
    <t>/ɪnˈstrʌkʃn/</t>
  </si>
  <si>
    <t>Read the instructions before using the toy.</t>
  </si>
  <si>
    <t>使用玩具前阅读说明。</t>
  </si>
  <si>
    <t>玩新玩具前要看instruction（说明），in（向内）struct（引导）正确玩法不踩坑。</t>
  </si>
  <si>
    <t>指示说明instruction，后缀ion名词成</t>
  </si>
  <si>
    <t>instrument</t>
  </si>
  <si>
    <t>stru</t>
  </si>
  <si>
    <t>in(使)+stru(建造)+ment(名词后缀)→用于操作的物品→工具；乐器</t>
  </si>
  <si>
    <t>工具；乐器</t>
  </si>
  <si>
    <t>/ˈɪnstrəmənt/</t>
  </si>
  <si>
    <t>She plays an instrument in the band.</t>
  </si>
  <si>
    <t>她在乐队里演奏一种乐器。</t>
  </si>
  <si>
    <t>乐队的instrument（乐器）是in（使）stru（建造）的ment（物品），音色超好听。</t>
  </si>
  <si>
    <t>工具乐器instrument，后缀ment要记清</t>
  </si>
  <si>
    <t>insurance</t>
  </si>
  <si>
    <t>sur</t>
  </si>
  <si>
    <t>in(使)+sur(安全)+ance(名词后缀)→使安全的保障→保险</t>
  </si>
  <si>
    <t>保险</t>
  </si>
  <si>
    <t>/ɪnˈʃʊərəns/</t>
  </si>
  <si>
    <t>We have health insurance for the family.</t>
  </si>
  <si>
    <t>我们全家都有健康保险。</t>
  </si>
  <si>
    <t>买insurance（保险）是为了in（使）sur（安全）ance（保障），家人安心我放心。</t>
  </si>
  <si>
    <t>安全保障insurance，保险守护你我他</t>
  </si>
  <si>
    <t>insure</t>
  </si>
  <si>
    <t>sure</t>
  </si>
  <si>
    <t>in（使）+ sure（确定的）→ 使某事确定不受损失 → 投保；确保</t>
  </si>
  <si>
    <t>投保；确保</t>
  </si>
  <si>
    <t>/ɪnˈʃʊər/</t>
  </si>
  <si>
    <t>I want to insure my house against fire.</t>
  </si>
  <si>
    <t>我想给房子投保火灾险。</t>
  </si>
  <si>
    <t>为了 insure（确保）房子安全，我 in（使）它处于 sure（确定）的保障中，不怕意外。</t>
  </si>
  <si>
    <t>使确定→insure，投保保障不用愁</t>
  </si>
  <si>
    <t>intelligence</t>
  </si>
  <si>
    <t>intel-</t>
  </si>
  <si>
    <t>lig</t>
  </si>
  <si>
    <t>intel（在…之间）+ lig（选择）+ ence（名词后缀）→ 在信息间选择判断的能力 → 智力；情报</t>
  </si>
  <si>
    <t>智力；情报</t>
  </si>
  <si>
    <t>/ɪnˈtelɪdʒəns/</t>
  </si>
  <si>
    <t>Dogs have a certain level of intelligence.</t>
  </si>
  <si>
    <t>狗有一定的智力水平。</t>
  </si>
  <si>
    <t>狗狗的 intelligence（智力）体现在能 intel（之间）lig（选择）主人指令，ence（名词）显能力。</t>
  </si>
  <si>
    <t>选择判断显 intelligence</t>
  </si>
  <si>
    <t>intend</t>
  </si>
  <si>
    <t>in（朝向）+ tend（伸展）→ 朝向目标伸展 → 打算；计划</t>
  </si>
  <si>
    <t>打算；计划</t>
  </si>
  <si>
    <t>/ɪnˈtend/</t>
  </si>
  <si>
    <t>We intend to visit grandparents next month.</t>
  </si>
  <si>
    <t>我们打算下个月看望祖父母。</t>
  </si>
  <si>
    <t>我们 intend（打算）看祖父母，in（朝向）家的方向 tend（伸展）脚步，满心期待。</t>
  </si>
  <si>
    <t>朝向伸展是 intend，计划打算记在心</t>
  </si>
  <si>
    <t>intention</t>
  </si>
  <si>
    <t>in（朝向）+ tend（伸展）+ tion（名词后缀）→ 朝向目标的倾向 → 意图；目的</t>
  </si>
  <si>
    <t>意图；目的</t>
  </si>
  <si>
    <t>/ɪnˈtenʃn/</t>
  </si>
  <si>
    <t>Her intention was to help not hurt.</t>
  </si>
  <si>
    <t>她的意图是帮助而非伤害。</t>
  </si>
  <si>
    <t>她的 intention（意图）很善良，in（朝向）助人方向 tend（伸展），tion（名词）表目的。</t>
  </si>
  <si>
    <t>朝向伸展的目的→intention</t>
  </si>
  <si>
    <t>interest</t>
  </si>
  <si>
    <t>inter-</t>
  </si>
  <si>
    <t>est</t>
  </si>
  <si>
    <t>inter（在…之间）+ est（存在）→ 彼此间的关注 → 兴趣；利益</t>
  </si>
  <si>
    <t>兴趣；利益</t>
  </si>
  <si>
    <t>/ˈɪntrəst/</t>
  </si>
  <si>
    <t>He has great interest in science.</t>
  </si>
  <si>
    <t>他对科学有极大兴趣。</t>
  </si>
  <si>
    <t>他对科学有 interest（兴趣），inter（之间）存在 est（喜爱），让他沉迷其中。</t>
  </si>
  <si>
    <t>彼此关注是 interest，兴趣利益都记住</t>
  </si>
  <si>
    <t>inter（在…之间）+ est（存在）→ 使彼此产生关注 → 使感兴趣</t>
  </si>
  <si>
    <t>使感兴趣</t>
  </si>
  <si>
    <t>/ɪnˈtrəst/</t>
  </si>
  <si>
    <t>The book interested me very much.</t>
  </si>
  <si>
    <t>这本书让我非常感兴趣。</t>
  </si>
  <si>
    <t>这本书 interest（使感兴趣）我，inter（之间）存在 est（吸引力），让我爱不释手。</t>
  </si>
  <si>
    <t>使生关注是 interest，动词重音在中间</t>
  </si>
  <si>
    <t>interesting</t>
  </si>
  <si>
    <t>inter(在...之间)+est(存在)+ing(形容词后缀)→在人之间存在吸引力的→有趣的</t>
  </si>
  <si>
    <t>有趣的</t>
  </si>
  <si>
    <t>/ˈɪntrəstɪŋ/</t>
  </si>
  <si>
    <t>This story is very interesting.</t>
  </si>
  <si>
    <t>这个故事非常有趣。</t>
  </si>
  <si>
    <t>这个故事很interesting（有趣），inter（在...之间）藏着est（存在）的吸引力，让人忍不住读下去。</t>
  </si>
  <si>
    <t>之间存在吸引力，就是interesting</t>
  </si>
  <si>
    <t>international</t>
  </si>
  <si>
    <t>nation</t>
  </si>
  <si>
    <t>inter(在...之间)+nation(国家)+al(...的)→国家之间的→国际的</t>
  </si>
  <si>
    <t>国际的</t>
  </si>
  <si>
    <t>/ˌɪntəˈnæʃnəl/</t>
  </si>
  <si>
    <t>We attended an international conference.</t>
  </si>
  <si>
    <t>我们参加了一个国际会议。</t>
  </si>
  <si>
    <t>参加international（国际）会议时，inter（之间）的nation（国家）代表们用al（的）语言交流，拓宽了视野。</t>
  </si>
  <si>
    <t>国家之间国际的，inter+nation+al</t>
  </si>
  <si>
    <t>Internet</t>
  </si>
  <si>
    <t>net</t>
  </si>
  <si>
    <t>inter(互联)+net(网)→互相连接的网络→互联网</t>
  </si>
  <si>
    <t>互联网</t>
  </si>
  <si>
    <t>/ˈɪntənet/</t>
  </si>
  <si>
    <t>I often surf the Internet after school.</t>
  </si>
  <si>
    <t>我放学后经常上网。</t>
  </si>
  <si>
    <t>我喜欢在Internet（互联网）上冲浪，inter（互联）的net（网）让世界变成了地球村。</t>
  </si>
  <si>
    <t>互联的网是Internet</t>
  </si>
  <si>
    <t>interpreter</t>
  </si>
  <si>
    <t>pret</t>
  </si>
  <si>
    <t>inter(之间)+pret(解释)+er(人)→在双方之间解释语言的人→口译员</t>
  </si>
  <si>
    <t>口译员</t>
  </si>
  <si>
    <t>/ɪnˈtɜːprɪtə(r)/</t>
  </si>
  <si>
    <t>The interpreter helped the foreign visitors communicate with us.</t>
  </si>
  <si>
    <t>口译员帮助外国游客和我们交流。</t>
  </si>
  <si>
    <t>interpreter（口译员）在inter（之间）pret（解释）双方的话，er（人）的角色很重要，避免了沟通障碍。</t>
  </si>
  <si>
    <t>之间解释的人，就是interpreter</t>
  </si>
  <si>
    <t>interrupt</t>
  </si>
  <si>
    <t>inter(之间)+rupt(打破)→在别人说话或做事中间打破→打断</t>
  </si>
  <si>
    <t>打断；打扰</t>
  </si>
  <si>
    <t>/ˌɪntəˈrʌpt/</t>
  </si>
  <si>
    <t>Don't interrupt others when they are talking.</t>
  </si>
  <si>
    <t>别人说话时不要打断他们。</t>
  </si>
  <si>
    <t>开会时不要interrupt（打断）别人，inter（之间）rupt（打破）别人的发言会显得不礼貌。</t>
  </si>
  <si>
    <t>中间打破是interrupt</t>
  </si>
  <si>
    <t>interval</t>
  </si>
  <si>
    <t>val</t>
  </si>
  <si>
    <t>inter（在...之间）+ val（墙）→ 墙之间的空间→间隔；间隙</t>
  </si>
  <si>
    <t>间隔；间隙</t>
  </si>
  <si>
    <t>/ˈɪntəvl/</t>
  </si>
  <si>
    <t>There is a 10-minute interval between classes.</t>
  </si>
  <si>
    <t>课间有10分钟的间隔。</t>
  </si>
  <si>
    <t>课间10分钟的interval（间隔），是inter（之间）val（墙）隔开两节课的时间，我们可以稍作休息。</t>
  </si>
  <si>
    <t>之间有墙interval</t>
  </si>
  <si>
    <t>interview</t>
  </si>
  <si>
    <t>view</t>
  </si>
  <si>
    <t>inter（相互）+ view（看）→ 相互面对面交流→采访；面试</t>
  </si>
  <si>
    <t>采访；面试</t>
  </si>
  <si>
    <t>/ˈɪntəvjuː/</t>
  </si>
  <si>
    <t>The reporter interviewed the famous singer yesterday.</t>
  </si>
  <si>
    <t>记者昨天采访了那位著名歌手。</t>
  </si>
  <si>
    <t>记者interview（采访）歌手时，inter（相互）view（看）对方，认真记录每一个回答。</t>
  </si>
  <si>
    <t>相互看是interview</t>
  </si>
  <si>
    <t>inter（相互）+ view（看）→ 相互交流的过程→采访；面试</t>
  </si>
  <si>
    <t>采访；面试；访谈</t>
  </si>
  <si>
    <t>She has an interview for the job tomorrow.</t>
  </si>
  <si>
    <t>她明天有个工作面试。</t>
  </si>
  <si>
    <t>她明天要参加job interview（工作面试），inter（相互）view（看）让她有点紧张但充满期待。</t>
  </si>
  <si>
    <t>相互交流interview</t>
  </si>
  <si>
    <t>into</t>
  </si>
  <si>
    <t>到...里面；进入</t>
  </si>
  <si>
    <t>/ˈɪntuː/</t>
  </si>
  <si>
    <t>She walked into the room quietly.</t>
  </si>
  <si>
    <t>她悄悄地走进了房间。</t>
  </si>
  <si>
    <t>她walk into（走进）房间时，in（里）to（到）的动作很轻，没打扰到任何人。</t>
  </si>
  <si>
    <t>到里去是into</t>
  </si>
  <si>
    <t>introduce</t>
  </si>
  <si>
    <t>intro-</t>
  </si>
  <si>
    <t>intro（向内）+ duc（引导）+ e → 引导某人进入场景→介绍；引入</t>
  </si>
  <si>
    <t>介绍；引入</t>
  </si>
  <si>
    <t>/ˌɪntrəˈdjuːs/</t>
  </si>
  <si>
    <t>Let me introduce my friend to you.</t>
  </si>
  <si>
    <t>让我把我的朋友介绍给你。</t>
  </si>
  <si>
    <t>我introduce（介绍）朋友时，intro（向内）duc（引导）他认识大家，大家都很热情。</t>
  </si>
  <si>
    <t>向内引导introduce</t>
  </si>
  <si>
    <t>introduction</t>
  </si>
  <si>
    <t>intro（向内）+ duc（引导）+ tion（名词后缀）→ 引导进入的行为或内容→介绍；引言</t>
  </si>
  <si>
    <t>介绍；引言；导论</t>
  </si>
  <si>
    <t>/ˌɪntrəˈdʌkʃn/</t>
  </si>
  <si>
    <t>The book has a short introduction on the first page.</t>
  </si>
  <si>
    <t>这本书第一页有一篇简短的引言。</t>
  </si>
  <si>
    <t>书的introduction（引言）部分，intro（向内）duc（引导）读者了解内容，tion是名词后缀哦。</t>
  </si>
  <si>
    <t>引导引入introduction</t>
  </si>
  <si>
    <t>invent</t>
  </si>
  <si>
    <t>in(使)+vent(来)→使新事物出现→发明；创造</t>
  </si>
  <si>
    <t>发明；创造</t>
  </si>
  <si>
    <t>/ɪnˈvent/</t>
  </si>
  <si>
    <t>He invented a new kind of machine.</t>
  </si>
  <si>
    <t>他发明了一种新型机器。</t>
  </si>
  <si>
    <t>小明想 invent（发明）新机器，in（使）vent（来）灵感，终于成功了。</t>
  </si>
  <si>
    <t>使来新物invent</t>
  </si>
  <si>
    <t>invention</t>
  </si>
  <si>
    <t>in(使)+vent(来)+ion(名词后缀)→发明的事物→发明；发明物</t>
  </si>
  <si>
    <t>发明；发明物</t>
  </si>
  <si>
    <t>/ɪnˈvenʃn/</t>
  </si>
  <si>
    <t>The light bulb is a great invention.</t>
  </si>
  <si>
    <t>灯泡是一项伟大的发明。</t>
  </si>
  <si>
    <t>灯泡这个invention（发明物），是in（使）vent（来）+ion的结果，照亮了世界。</t>
  </si>
  <si>
    <t>发明名词invention</t>
  </si>
  <si>
    <t>invitation</t>
  </si>
  <si>
    <t>vit</t>
  </si>
  <si>
    <t>in(使)+vit(邀请)+ation(名词后缀)→邀请的文书或行为→邀请；请柬</t>
  </si>
  <si>
    <t>邀请；请柬</t>
  </si>
  <si>
    <t>/ˌɪnvɪˈteɪʃn/</t>
  </si>
  <si>
    <t>I got an invitation to the wedding.</t>
  </si>
  <si>
    <t>我收到了婚礼的请柬。</t>
  </si>
  <si>
    <t>收到wedding的invitation（请柬），in（使）vit（邀请）+ation，我很开心能参加。</t>
  </si>
  <si>
    <t>邀请请柬invitation</t>
  </si>
  <si>
    <t>invite</t>
  </si>
  <si>
    <t>in(使)+vit(邀请)→邀请他人参与→邀请</t>
  </si>
  <si>
    <t>邀请</t>
  </si>
  <si>
    <t>/ɪnˈvaɪt/</t>
  </si>
  <si>
    <t>Can I invite you to dinner tonight?</t>
  </si>
  <si>
    <t>今晚我能邀请你吃晚餐吗？</t>
  </si>
  <si>
    <t>朋友问我：“Can I invite you to dinner？”我笑着答应了，in（使）vit（邀请）的感觉真好。</t>
  </si>
  <si>
    <t>邀请他人用invite</t>
  </si>
  <si>
    <t>iron</t>
  </si>
  <si>
    <t>铁；熨斗</t>
  </si>
  <si>
    <t>/ˈaɪən/</t>
  </si>
  <si>
    <t>My mom uses an iron to press clothes.</t>
  </si>
  <si>
    <t>我妈妈用熨斗熨衣服。</t>
  </si>
  <si>
    <t>妈妈拿着iron（熨斗），iron（铁）做的它很实用，让衣服变平整。</t>
  </si>
  <si>
    <t>铁制熨斗叫iron</t>
  </si>
  <si>
    <t>熨烫</t>
  </si>
  <si>
    <t>She irons her dress carefully every day.</t>
  </si>
  <si>
    <t>她每天仔细熨烫她的连衣裙。</t>
  </si>
  <si>
    <t>每天早上，她iron（熨烫）连衣裙，让自己看起来整洁又漂亮。</t>
  </si>
  <si>
    <t>熨烫衣物用iron</t>
  </si>
  <si>
    <t>irrigation</t>
  </si>
  <si>
    <t>ir-</t>
  </si>
  <si>
    <t>rig</t>
  </si>
  <si>
    <t>ir-(加强) + rig(浇水) + -ation(名词后缀) → 加强浇水的行为 → 灌溉</t>
  </si>
  <si>
    <t>灌溉</t>
  </si>
  <si>
    <t>/ˌɪrɪˈɡeɪʃn/</t>
  </si>
  <si>
    <t>Irrigation helps crops grow well in dry regions.</t>
  </si>
  <si>
    <t>灌溉帮助干旱地区的庄稼长得好。</t>
  </si>
  <si>
    <t>农民伯伯用irrigation（灌溉）给庄稼浇水，ir（加强）rig（浇）加上ation变成名词，让田地不再干旱。</t>
  </si>
  <si>
    <t>加强浇水irrigation，名词后缀ation</t>
  </si>
  <si>
    <t>island</t>
  </si>
  <si>
    <t>岛屿</t>
  </si>
  <si>
    <t>/ˈaɪlənd/</t>
  </si>
  <si>
    <t>Hainan Island is a popular tourist spot in China.</t>
  </si>
  <si>
    <t>海南岛是中国著名的旅游胜地。</t>
  </si>
  <si>
    <t>我们去island（岛屿）度假，看到海水环绕着陆地，像一颗海上明珠。</t>
  </si>
  <si>
    <t>海上陆地是island</t>
  </si>
  <si>
    <t>它（指代动物、事物等）</t>
  </si>
  <si>
    <t>/ɪt/</t>
  </si>
  <si>
    <t>It is raining outside now.</t>
  </si>
  <si>
    <t>现在外面正在下雨。</t>
  </si>
  <si>
    <t>出门看到地上湿湿的，我说it（它）是雨，刚才下过了。</t>
  </si>
  <si>
    <t>指代物动用it</t>
  </si>
  <si>
    <t>its</t>
  </si>
  <si>
    <t>它的</t>
  </si>
  <si>
    <t>/ɪts/</t>
  </si>
  <si>
    <t>The bird built its nest in the tree.</t>
  </si>
  <si>
    <t>鸟儿在树上筑了它的巢。</t>
  </si>
  <si>
    <t>小鸟在树上搭巢，its（它的）巢温暖又舒适，能遮风挡雨。</t>
  </si>
  <si>
    <t>它的所有用its</t>
  </si>
  <si>
    <t>itself</t>
  </si>
  <si>
    <t>it（它） + -self（自己） → 指代事物本身 → 它自己</t>
  </si>
  <si>
    <t>它自己</t>
  </si>
  <si>
    <t>/ɪtˈself/</t>
  </si>
  <si>
    <t>The machine can repair itself automatically.</t>
  </si>
  <si>
    <t>这台机器能自动修理它自己。</t>
  </si>
  <si>
    <t>机器出故障时，itself（它自己）就能修复，不用人工帮忙，真智能。</t>
  </si>
  <si>
    <t>它加self是itself</t>
  </si>
  <si>
    <t>jacket</t>
  </si>
  <si>
    <t>夹克衫</t>
  </si>
  <si>
    <t>/ˈdʒækɪt/</t>
  </si>
  <si>
    <t>I wear a jacket when the weather turns cool.</t>
  </si>
  <si>
    <t>天气转凉时我穿夹克衫</t>
  </si>
  <si>
    <t>天气凉了，我穿上jacket（夹克衫）出门，既保暖又好看</t>
  </si>
  <si>
    <t>夹克衫是jacket</t>
  </si>
  <si>
    <t>jam</t>
  </si>
  <si>
    <t>果酱；堵塞</t>
  </si>
  <si>
    <t>/dʒæm/</t>
  </si>
  <si>
    <t>She spread jam on her morning toast.</t>
  </si>
  <si>
    <t>她在早餐吐司上涂了果酱</t>
  </si>
  <si>
    <t>早餐吃吐司，涂jam（果酱），甜滋滋的超满足</t>
  </si>
  <si>
    <t>果酱堵塞叫jam</t>
  </si>
  <si>
    <t>堵塞；挤满</t>
  </si>
  <si>
    <t>The road was jammed with cars during rush hour.</t>
  </si>
  <si>
    <t>高峰时段道路被汽车堵塞了</t>
  </si>
  <si>
    <t>高峰时road jammed（堵塞），只能慢慢往前挪</t>
  </si>
  <si>
    <t>挤满堵塞用jam</t>
  </si>
  <si>
    <t>jar</t>
  </si>
  <si>
    <t>罐子；广口瓶</t>
  </si>
  <si>
    <t>/dʒɑː(r)/</t>
  </si>
  <si>
    <t>There is a jar of honey on the kitchen table.</t>
  </si>
  <si>
    <t>厨房桌上有一罐蜂蜜</t>
  </si>
  <si>
    <t>厨房桌上的jar（罐子）装着蜂蜜，每天喝一勺润喉</t>
  </si>
  <si>
    <t>罐子就是jar</t>
  </si>
  <si>
    <t>jaw</t>
  </si>
  <si>
    <t>下巴；颌</t>
  </si>
  <si>
    <t>/dʒɔː/</t>
  </si>
  <si>
    <t>He hurt his jaw while playing basketball.</t>
  </si>
  <si>
    <t>他打篮球时伤到了下巴</t>
  </si>
  <si>
    <t>打篮球不小心伤到jaw（下巴），说话都疼</t>
  </si>
  <si>
    <t>下巴颌骨是jaw</t>
  </si>
  <si>
    <t>jazz</t>
  </si>
  <si>
    <t>爵士乐</t>
  </si>
  <si>
    <t>/dʒæz/</t>
  </si>
  <si>
    <t>We enjoyed listening to jazz at the café.</t>
  </si>
  <si>
    <t>我们在咖啡馆里欣赏爵士乐</t>
  </si>
  <si>
    <t>咖啡馆听jazz（爵士乐），节奏轻快心情好</t>
  </si>
  <si>
    <t>爵士音乐是jazz</t>
  </si>
  <si>
    <t>jeans</t>
  </si>
  <si>
    <t>牛仔裤</t>
  </si>
  <si>
    <t>/dʒiːnz/</t>
  </si>
  <si>
    <t>She wears jeans to school every day.</t>
  </si>
  <si>
    <t>她每天穿牛仔裤去上学。</t>
  </si>
  <si>
    <t>她喜欢穿jeans（牛仔裤），搭配T恤，轻松自在，是校园里的常见穿搭。</t>
  </si>
  <si>
    <t>牛仔裤子jeans</t>
  </si>
  <si>
    <t>jeep</t>
  </si>
  <si>
    <t>吉普车</t>
  </si>
  <si>
    <t>/dʒiːp/</t>
  </si>
  <si>
    <t>We took a jeep to explore the desert.</t>
  </si>
  <si>
    <t>我们乘吉普车去沙漠探险。</t>
  </si>
  <si>
    <t>沙漠探险开jeep（吉普车），结实耐用，能应对复杂路况。</t>
  </si>
  <si>
    <t>越野吉普jeep</t>
  </si>
  <si>
    <t>jet</t>
  </si>
  <si>
    <t>喷气式飞机</t>
  </si>
  <si>
    <t>/dʒet/</t>
  </si>
  <si>
    <t>The jet will take off in ten minutes.</t>
  </si>
  <si>
    <t>喷气式飞机十分钟后起飞。</t>
  </si>
  <si>
    <t>jet（喷气式飞机）速度超快，像一道闪电划过天空，很快就能到达目的地。</t>
  </si>
  <si>
    <t>喷气飞机jet</t>
  </si>
  <si>
    <t>jewellery</t>
  </si>
  <si>
    <t>珠宝；首饰</t>
  </si>
  <si>
    <t>/ˈdʒuːəlri/</t>
  </si>
  <si>
    <t>Her mother gave her a piece of jewellery as a gift.</t>
  </si>
  <si>
    <t>她妈妈给了她一件珠宝作为礼物。</t>
  </si>
  <si>
    <t>妈妈送的jewellery（珠宝）闪闪发光，戴在脖子上特别好看。</t>
  </si>
  <si>
    <t>珠宝首饰jewellery</t>
  </si>
  <si>
    <t>job</t>
  </si>
  <si>
    <t>工作；职业</t>
  </si>
  <si>
    <t>/dʒɒb/</t>
  </si>
  <si>
    <t>He found a new job in a big company.</t>
  </si>
  <si>
    <t>他在一家大公司找到了一份新工作。</t>
  </si>
  <si>
    <t>他努力找job（工作），终于得到了心仪的职位，每天都充满干劲。</t>
  </si>
  <si>
    <t>日常工作job</t>
  </si>
  <si>
    <t>jog</t>
  </si>
  <si>
    <t>慢跑；轻推</t>
  </si>
  <si>
    <t>/dʒɒɡ/</t>
  </si>
  <si>
    <t>I jog every morning to stay healthy.</t>
  </si>
  <si>
    <t>我每天早上慢跑保持健康。</t>
  </si>
  <si>
    <t>每天清晨，我都会jog（慢跑）绕公园一圈，微风拂面很舒服。</t>
  </si>
  <si>
    <t>慢跑健身jog jog jog</t>
  </si>
  <si>
    <t>join</t>
  </si>
  <si>
    <t>加入；参加</t>
  </si>
  <si>
    <t>/dʒɔɪn/</t>
  </si>
  <si>
    <t>She wants to join the art club.</t>
  </si>
  <si>
    <t>她想加入艺术俱乐部。</t>
  </si>
  <si>
    <t>好朋友邀请我join（加入）艺术俱乐部，一起画画真开心。</t>
  </si>
  <si>
    <t>加入团体用join</t>
  </si>
  <si>
    <t>joke</t>
  </si>
  <si>
    <t>笑话；玩笑</t>
  </si>
  <si>
    <t>/dʒəʊk/</t>
  </si>
  <si>
    <t>He told a funny joke in class.</t>
  </si>
  <si>
    <t>他在课上讲了个有趣的笑话。</t>
  </si>
  <si>
    <t>同桌讲的joke（笑话）太好笑，我忍不住笑出了声。</t>
  </si>
  <si>
    <t>好笑笑话joke记牢</t>
  </si>
  <si>
    <t>journalist</t>
  </si>
  <si>
    <t>journal</t>
  </si>
  <si>
    <t>journal（新闻日志）+ ist（人）→ 写新闻日志的人 → 记者</t>
  </si>
  <si>
    <t>记者；新闻工作者</t>
  </si>
  <si>
    <t>/ˈdʒɜːnəlɪst/</t>
  </si>
  <si>
    <t>The journalist interviewed the famous actor.</t>
  </si>
  <si>
    <t>这位记者采访了那位著名演员。</t>
  </si>
  <si>
    <t>那位journalist（记者）每天都写journal，报道最新的新闻事件。</t>
  </si>
  <si>
    <t>新闻人是journalist</t>
  </si>
  <si>
    <t>journey</t>
  </si>
  <si>
    <t>旅行；旅程</t>
  </si>
  <si>
    <t>/ˈdʒɜːni/</t>
  </si>
  <si>
    <t>We had a wonderful journey to the beach.</t>
  </si>
  <si>
    <t>我们去海滩的旅程很愉快。</t>
  </si>
  <si>
    <t>暑假里，我们的beach journey（旅程）充满了阳光和海浪的声音。</t>
  </si>
  <si>
    <t>长途旅行journey</t>
  </si>
  <si>
    <t>快乐；乐趣</t>
  </si>
  <si>
    <t>/dʒɔɪ/</t>
  </si>
  <si>
    <t>I felt great joy when I got the gift.</t>
  </si>
  <si>
    <t>我收到礼物时感到非常快乐。</t>
  </si>
  <si>
    <t>收到礼物时，我心中充满joy（快乐），脸上露出了笑容。</t>
  </si>
  <si>
    <t>简单快乐就是joy</t>
  </si>
  <si>
    <t>judge</t>
  </si>
  <si>
    <t>判断；评判</t>
  </si>
  <si>
    <t>/dʒʌdʒ/</t>
  </si>
  <si>
    <t>Don't judge others by their appearance.</t>
  </si>
  <si>
    <t>不要以貌取人。</t>
  </si>
  <si>
    <t>我们不能轻易judge（评判）别人，要看到他们的内在优点。</t>
  </si>
  <si>
    <t>判断评判是judge</t>
  </si>
  <si>
    <t>法官</t>
  </si>
  <si>
    <t>The judge made a final decision.</t>
  </si>
  <si>
    <t>法官做出了最终判决。</t>
  </si>
  <si>
    <t>法庭上，judge（法官）严肃地宣读判决，大家都认真倾听。</t>
  </si>
  <si>
    <t>法庭法官是judge</t>
  </si>
  <si>
    <t>judgement</t>
  </si>
  <si>
    <t>judge(判断)+ment(名词后缀)→表示判断的行为或结果→判断；判决</t>
  </si>
  <si>
    <t>判断；判决</t>
  </si>
  <si>
    <t>/dʒʌdʒmənt/</t>
  </si>
  <si>
    <t>The court made a fair judgement.</t>
  </si>
  <si>
    <t>法庭做出了公平的判决。</t>
  </si>
  <si>
    <t>法庭的judgement（判决）来自judge（判断）的过程，ment后缀让它变成名词形式。</t>
  </si>
  <si>
    <t>judge加ment，判决judgement</t>
  </si>
  <si>
    <t>juice</t>
  </si>
  <si>
    <t>果汁；汁液</t>
  </si>
  <si>
    <t>/dʒuːs/</t>
  </si>
  <si>
    <t>I like to drink apple juice in summer.</t>
  </si>
  <si>
    <t>夏天我喜欢喝苹果汁。</t>
  </si>
  <si>
    <t>夏天喝apple juice（苹果汁），酸甜解渴，让人精神满满。</t>
  </si>
  <si>
    <t>果汁汁液是juice</t>
  </si>
  <si>
    <t>jump</t>
  </si>
  <si>
    <t>跳；跳跃</t>
  </si>
  <si>
    <t>/dʒʌmp/</t>
  </si>
  <si>
    <t>The boy jumped high to catch the ball.</t>
  </si>
  <si>
    <t>男孩高高跳起去接球。</t>
  </si>
  <si>
    <t>男孩jump（跳）起来接球，动作灵活又迅速。</t>
  </si>
  <si>
    <t>高高跳起是jump</t>
  </si>
  <si>
    <t>jungle</t>
  </si>
  <si>
    <t>丛林；密林</t>
  </si>
  <si>
    <t>/ˈdʒʌŋɡl/</t>
  </si>
  <si>
    <t>The explorer walked through the dense jungle.</t>
  </si>
  <si>
    <t>探险家穿过了茂密的丛林。</t>
  </si>
  <si>
    <t>探险家在jungle（丛林）里行走，耳边传来各种动物的叫声，仿佛进入了神秘的世界。</t>
  </si>
  <si>
    <t>丛林深处是jungle</t>
  </si>
  <si>
    <t>junior</t>
  </si>
  <si>
    <t>jun</t>
  </si>
  <si>
    <t>jun(年轻)+ior(比较级)→更年轻的→初级的；年少的</t>
  </si>
  <si>
    <t>初级的；年少的</t>
  </si>
  <si>
    <t>/ˈdʒuːniə(r)/</t>
  </si>
  <si>
    <t>She is a junior student in high school.</t>
  </si>
  <si>
    <t>她是一名高中的低年级学生。</t>
  </si>
  <si>
    <t>妹妹是junior（初级的）学生，每天背着书包去junior high school，看起来很有活力。</t>
  </si>
  <si>
    <t>年轻初级junior</t>
  </si>
  <si>
    <t>公正的；合理的</t>
  </si>
  <si>
    <t>/dʒʌst/</t>
  </si>
  <si>
    <t>It's just to give everyone an equal chance.</t>
  </si>
  <si>
    <t>给每个人平等的机会是公正的。</t>
  </si>
  <si>
    <t>老师说just（公正的）对待每个学生，这样大家才会觉得公平。</t>
  </si>
  <si>
    <t>公正合理just</t>
  </si>
  <si>
    <t>刚刚；正好</t>
  </si>
  <si>
    <t>I just finished my homework.</t>
  </si>
  <si>
    <t>我刚刚完成了作业。</t>
  </si>
  <si>
    <t>我just（刚刚）写完作业，妈妈就喊我吃饭了，时间正好。</t>
  </si>
  <si>
    <t>刚刚正好just</t>
  </si>
  <si>
    <t>justice</t>
  </si>
  <si>
    <t>just(公正)+ice(名词后缀)→公正的状态→正义；公正</t>
  </si>
  <si>
    <t>正义；公正</t>
  </si>
  <si>
    <t>/ˈdʒʌstɪs/</t>
  </si>
  <si>
    <t>We should fight for justice.</t>
  </si>
  <si>
    <t>我们应该为正义而战。</t>
  </si>
  <si>
    <t>英雄们为justice（正义）而战，他们相信just（公正）的力量能战胜邪恶。</t>
  </si>
  <si>
    <t>公正加ice是justice</t>
  </si>
  <si>
    <t>kangaroo</t>
  </si>
  <si>
    <t>袋鼠</t>
  </si>
  <si>
    <t>/ˌkæŋɡəˈruː/</t>
  </si>
  <si>
    <t>Kangaroos live in Australia.</t>
  </si>
  <si>
    <t>袋鼠生活在澳大利亚。</t>
  </si>
  <si>
    <t>去动物园看到kangaroo（袋鼠），它的口袋里装着小袋鼠，蹦蹦跳跳很可爱。</t>
  </si>
  <si>
    <t>袋鼠就是kangaroo</t>
  </si>
  <si>
    <t>keep</t>
  </si>
  <si>
    <t>保持；保留；继续</t>
  </si>
  <si>
    <t>/kiːp/</t>
  </si>
  <si>
    <t>I keep a diary every day.</t>
  </si>
  <si>
    <t>我每天写日记。</t>
  </si>
  <si>
    <t>我每天 keep (保持) 写日记的习惯，希望能一直 keep 下去，记录生活点滴。</t>
  </si>
  <si>
    <t>保持保留 keep 记牢</t>
  </si>
  <si>
    <t>kettle</t>
  </si>
  <si>
    <t>水壶</t>
  </si>
  <si>
    <t>/ˈketl/</t>
  </si>
  <si>
    <t>Mom is boiling water in the kettle.</t>
  </si>
  <si>
    <t>妈妈正在水壶里烧水。</t>
  </si>
  <si>
    <t>妈妈用 kettle (水壶) 烧水，水开后 kettle 会鸣笛提醒，特别贴心。</t>
  </si>
  <si>
    <t>烧水器具 kettle 壶</t>
  </si>
  <si>
    <t>keyboard</t>
  </si>
  <si>
    <t>key, board</t>
  </si>
  <si>
    <t>key(键) + board(板) → 带有按键的板 → 键盘</t>
  </si>
  <si>
    <t>键盘</t>
  </si>
  <si>
    <t>/ˈkiːbɔːd/</t>
  </si>
  <si>
    <t>I practice typing on the keyboard every day.</t>
  </si>
  <si>
    <t>我每天练习在键盘上打字。</t>
  </si>
  <si>
    <t>我练 keyboard (键盘) 打字时，key (键) 和 board (板) 配合默契，帮我快速提升打字速度。</t>
  </si>
  <si>
    <t>键板结合 keyboard</t>
  </si>
  <si>
    <t>kick</t>
  </si>
  <si>
    <t>踢</t>
  </si>
  <si>
    <t>/kɪk/</t>
  </si>
  <si>
    <t>He kicked the football to his friend.</t>
  </si>
  <si>
    <t>他把足球踢给了他的朋友。</t>
  </si>
  <si>
    <t>他 kick (踢) 足球时，脚一发力，球就轻盈地飞到朋友身边了。</t>
  </si>
  <si>
    <t>用力一踢 kick 记</t>
  </si>
  <si>
    <t>kid</t>
  </si>
  <si>
    <t>小孩</t>
  </si>
  <si>
    <t>/kɪd/</t>
  </si>
  <si>
    <t>She is a cute kid.</t>
  </si>
  <si>
    <t>她是个可爱的小孩。</t>
  </si>
  <si>
    <t>看到那个kid（小孩）在公园玩滑梯，笑得特别开心。</t>
  </si>
  <si>
    <t>kid kid 小孩子</t>
  </si>
  <si>
    <t>开玩笑</t>
  </si>
  <si>
    <t>Don't kid me about that.</t>
  </si>
  <si>
    <t>别拿那件事跟我开玩笑。</t>
  </si>
  <si>
    <t>朋友说我中了大奖，我知道他在kid（开玩笑），才不上当呢。</t>
  </si>
  <si>
    <t>kid kid 开玩笑</t>
  </si>
  <si>
    <t>kill</t>
  </si>
  <si>
    <t>杀死；弄死</t>
  </si>
  <si>
    <t>/kɪl/</t>
  </si>
  <si>
    <t>The cat killed a mouse last night.</t>
  </si>
  <si>
    <t>猫昨晚杀死了一只老鼠。</t>
  </si>
  <si>
    <t>猫kill（杀死）老鼠的瞬间，动作快得让人没反应过来。</t>
  </si>
  <si>
    <t>kill kill 把命丧</t>
  </si>
  <si>
    <t>kilo</t>
  </si>
  <si>
    <t>千克；公斤</t>
  </si>
  <si>
    <t>/ˈkiːləʊ/</t>
  </si>
  <si>
    <t>I bought three kilos of bananas.</t>
  </si>
  <si>
    <t>我买了三公斤香蕉。</t>
  </si>
  <si>
    <t>买香蕉时，老板说一kilo五元，我买了三kilo，拎得手都酸了。</t>
  </si>
  <si>
    <t>kilo kilo 千克重</t>
  </si>
  <si>
    <t>kilogram</t>
  </si>
  <si>
    <t>kilo-</t>
  </si>
  <si>
    <t>kilo(千)+gram(克)→一千个克→千克</t>
  </si>
  <si>
    <t>/ˈkɪləɡræm/</t>
  </si>
  <si>
    <t>This box of books weighs two kilograms.</t>
  </si>
  <si>
    <t>这箱书重两千克。</t>
  </si>
  <si>
    <t>箱子上标着kilogram，kilo（千）加gram（克）就是一千克，简单好记。</t>
  </si>
  <si>
    <t>kilo千 gram克，合为kilogram</t>
  </si>
  <si>
    <t>kilometre</t>
  </si>
  <si>
    <t>metre</t>
  </si>
  <si>
    <t>kilo(千)+metre(米)→一千个米→千米</t>
  </si>
  <si>
    <t>千米；公里</t>
  </si>
  <si>
    <t>/ˈkɪləmiːtə(r)/</t>
  </si>
  <si>
    <t>The supermarket is two kilometres from here.</t>
  </si>
  <si>
    <t>超市离这儿两千米远。</t>
  </si>
  <si>
    <t>去超市的路上，导航显示距离两kilometre，kilo（千）加metre（米）就是千米呀。</t>
  </si>
  <si>
    <t>kilo千 metre米，千米就是kilometre</t>
  </si>
  <si>
    <t>kind</t>
  </si>
  <si>
    <t>善良的；友好的</t>
  </si>
  <si>
    <t>/kʌɪnd/</t>
  </si>
  <si>
    <t>She is a kind girl who often helps others.</t>
  </si>
  <si>
    <t>她是一个经常帮助别人的善良女孩。</t>
  </si>
  <si>
    <t>小明遇到的女孩很kind（善良），总是友好地对待身边的人，大家都夸她。</t>
  </si>
  <si>
    <t>善良友好kind记牢</t>
  </si>
  <si>
    <t>种类</t>
  </si>
  <si>
    <t>There are many kinds of books in the library.</t>
  </si>
  <si>
    <t>图书馆里有很多种类的书。</t>
  </si>
  <si>
    <t>图书馆里有各种kind（种类）的书，我总能找到喜欢的类型。</t>
  </si>
  <si>
    <t>物品类别用kind</t>
  </si>
  <si>
    <t>kindergarten</t>
  </si>
  <si>
    <t>kinder</t>
  </si>
  <si>
    <t>garten</t>
  </si>
  <si>
    <t>kinder(儿童) + garten(花园) → 儿童玩耍的花园 → 幼儿园</t>
  </si>
  <si>
    <t>幼儿园</t>
  </si>
  <si>
    <t>/ˈkɪndəɡɑːtn/</t>
  </si>
  <si>
    <t>My niece starts kindergarten this year.</t>
  </si>
  <si>
    <t>我的侄女今年开始上幼儿园了。</t>
  </si>
  <si>
    <t>侄女的kindergarten（幼儿园）像个小花园，kinder（儿童）们在里面快乐成长。</t>
  </si>
  <si>
    <t>儿童花园kindergarten</t>
  </si>
  <si>
    <t>kindness</t>
  </si>
  <si>
    <t>kind(善良的) + ness(名词后缀) → 表示善良的品质 → 善良；好意</t>
  </si>
  <si>
    <t>善良；好意</t>
  </si>
  <si>
    <t>/ˈkʌɪndnəs/</t>
  </si>
  <si>
    <t>His kindness touched everyone around him.</t>
  </si>
  <si>
    <t>他的善良感动了周围的每个人。</t>
  </si>
  <si>
    <t>他的kindness（善良）源于内心的kind（善良），加上ness后缀就成了这份美好的品质。</t>
  </si>
  <si>
    <t>kind加ness是善良</t>
  </si>
  <si>
    <t>king</t>
  </si>
  <si>
    <t>国王</t>
  </si>
  <si>
    <t>/kɪŋ/</t>
  </si>
  <si>
    <t>The king ruled the country wisely.</t>
  </si>
  <si>
    <t>国王明智地统治着这个国家。</t>
  </si>
  <si>
    <t>古代的king（国王）穿着华丽的王冠，坐在宫殿里处理国事。</t>
  </si>
  <si>
    <t>国家君主是king</t>
  </si>
  <si>
    <t>kingdom</t>
  </si>
  <si>
    <t>king(国王) + dom(领域) → 国王统治的领域 → 王国</t>
  </si>
  <si>
    <t>王国</t>
  </si>
  <si>
    <t>/ˈkɪŋdəm/</t>
  </si>
  <si>
    <t>The United Kingdom is made up of four countries.</t>
  </si>
  <si>
    <t>英国由四个国家组成。</t>
  </si>
  <si>
    <t>king（国王）统治的dom（领域）就是kingdom（王国），比如我们熟知的英国。</t>
  </si>
  <si>
    <t>国王领域kingdom</t>
  </si>
  <si>
    <t>kiss</t>
  </si>
  <si>
    <t>亲吻</t>
  </si>
  <si>
    <t>/kɪs/</t>
  </si>
  <si>
    <t>She kissed him goodbye at the station.</t>
  </si>
  <si>
    <t>她在车站吻别了他。</t>
  </si>
  <si>
    <t>离别时，她在车站kiss（亲吻）他，依依不舍地说再见。</t>
  </si>
  <si>
    <t>亲吻动作是kiss</t>
  </si>
  <si>
    <t>He gave her a sweet kiss on the cheek.</t>
  </si>
  <si>
    <t>他在她脸颊上亲了一下，很甜蜜。</t>
  </si>
  <si>
    <t>那个sweet kiss（甜蜜的吻）让她的脸颊泛起红晕。</t>
  </si>
  <si>
    <t>甜蜜一吻是kiss</t>
  </si>
  <si>
    <t>kitchen</t>
  </si>
  <si>
    <t>厨房</t>
  </si>
  <si>
    <t>/ˈkɪtʃɪn/</t>
  </si>
  <si>
    <t>My mom is preparing dinner in the kitchen.</t>
  </si>
  <si>
    <t>我妈妈正在厨房里准备晚餐。</t>
  </si>
  <si>
    <t>妈妈每天在kitchen（厨房）忙碌，为我们做可口的饭菜。</t>
  </si>
  <si>
    <t>做饭之地kitchen</t>
  </si>
  <si>
    <t>kite</t>
  </si>
  <si>
    <t>风筝</t>
  </si>
  <si>
    <t>/kaɪt/</t>
  </si>
  <si>
    <t>Children love flying kites in spring.</t>
  </si>
  <si>
    <t>孩子们喜欢在春天放风筝。</t>
  </si>
  <si>
    <t>春天来了，孩子们在草地上放kite（风筝），风筝越飞越高。</t>
  </si>
  <si>
    <t>天上风筝kite飘</t>
  </si>
  <si>
    <t>knee</t>
  </si>
  <si>
    <t>膝盖</t>
  </si>
  <si>
    <t>/niː/</t>
  </si>
  <si>
    <t>He fell and scraped his knee.</t>
  </si>
  <si>
    <t>他摔倒了，擦伤了膝盖。</t>
  </si>
  <si>
    <t>跑步时不小心摔倒，knee（膝盖）擦破了皮，有点疼。</t>
  </si>
  <si>
    <t>腿中关节是knee</t>
  </si>
  <si>
    <t>knife</t>
  </si>
  <si>
    <t>刀</t>
  </si>
  <si>
    <t>/naɪf/</t>
  </si>
  <si>
    <t>Please use a knife to cut the apple.</t>
  </si>
  <si>
    <t>请用刀削苹果。</t>
  </si>
  <si>
    <t>削苹果需要用knife（刀），小心不要伤到手哦。</t>
  </si>
  <si>
    <t>切物工具是knife</t>
  </si>
  <si>
    <t>knock</t>
  </si>
  <si>
    <t>敲；打</t>
  </si>
  <si>
    <t>/nɒk/</t>
  </si>
  <si>
    <t>Please knock at the door before you come in.</t>
  </si>
  <si>
    <t>进来之前请敲门。</t>
  </si>
  <si>
    <t>有人 knock（敲）门时，我赶紧起身去开，生怕错过重要的事情。</t>
  </si>
  <si>
    <t>敲门敲打 knock knock</t>
  </si>
  <si>
    <t>敲击声；敲门声</t>
  </si>
  <si>
    <t>I heard a knock on the door just now.</t>
  </si>
  <si>
    <t>我刚才听到敲门声。</t>
  </si>
  <si>
    <t>听到 knock（敲门声），我猜是朋友来了，开心地跑去开门。</t>
  </si>
  <si>
    <t>敲击声音 knock knock</t>
  </si>
  <si>
    <t>知道；了解</t>
  </si>
  <si>
    <t>/nəʊ/</t>
  </si>
  <si>
    <t>She knows how to play the piano.</t>
  </si>
  <si>
    <t>她知道怎么弹钢琴。</t>
  </si>
  <si>
    <t>我 know（知道）她喜欢弹钢琴，所以经常和她一起练习。</t>
  </si>
  <si>
    <t>知道了解就是 know</t>
  </si>
  <si>
    <t>knowledge</t>
  </si>
  <si>
    <t>ledge</t>
  </si>
  <si>
    <t>know（知道）+ ledge（状态）→ 知道的内容或状态 → 知识；学问</t>
  </si>
  <si>
    <t>知识；学问</t>
  </si>
  <si>
    <t>/ˈnɒlɪdʒ/</t>
  </si>
  <si>
    <t>We should gain more knowledge from books.</t>
  </si>
  <si>
    <t>我们应该从书本中获取更多知识。</t>
  </si>
  <si>
    <t>学习 knowledge（知识）时，把 know（知道）的点滴积累成 ledge（状态），就能成为有学问的人。</t>
  </si>
  <si>
    <t>知道积累 knowledge</t>
  </si>
  <si>
    <t>lab</t>
  </si>
  <si>
    <t>实验室</t>
  </si>
  <si>
    <t>/læb/</t>
  </si>
  <si>
    <t>We did an experiment in the lab yesterday.</t>
  </si>
  <si>
    <t>我们昨天在实验室做了一个实验。</t>
  </si>
  <si>
    <t>在 lab（实验室）里，我们用各种仪器做实验，探索科学的秘密。</t>
  </si>
  <si>
    <t>实验室简称 lab</t>
  </si>
  <si>
    <t>labour</t>
  </si>
  <si>
    <t>labor</t>
  </si>
  <si>
    <t>labor（劳动）→ 劳动；工作</t>
  </si>
  <si>
    <t>劳动；工作</t>
  </si>
  <si>
    <t>/ˈleɪbə(r)/</t>
  </si>
  <si>
    <t>His labour helped him earn money for his family.</t>
  </si>
  <si>
    <t>他的劳动帮他为家人挣钱。</t>
  </si>
  <si>
    <t>农民 labour（劳动）在田间，汗水浇灌出丰收的果实。</t>
  </si>
  <si>
    <t>辛勤劳动 labour</t>
  </si>
  <si>
    <t>labor（劳动）→ 努力劳动；工作</t>
  </si>
  <si>
    <t>劳动；努力</t>
  </si>
  <si>
    <t>They laboured all day to finish the project.</t>
  </si>
  <si>
    <t>他们整天努力工作以完成项目。</t>
  </si>
  <si>
    <t>团队成员 labour（努力）工作，终于按时完成了项目，大家都很开心。</t>
  </si>
  <si>
    <t>努力劳动 labour</t>
  </si>
  <si>
    <t>lack</t>
  </si>
  <si>
    <t>缺乏；没有</t>
  </si>
  <si>
    <t>/læk/</t>
  </si>
  <si>
    <t>I lack the courage to speak in public.</t>
  </si>
  <si>
    <t>我缺乏在公众面前讲话的勇气。</t>
  </si>
  <si>
    <t>我总是lack（缺乏）勇气，每次想发言都紧张得说不出话。</t>
  </si>
  <si>
    <t>缺乏就是lack，简单好记不用怕</t>
  </si>
  <si>
    <t>lady</t>
  </si>
  <si>
    <t>女士；夫人</t>
  </si>
  <si>
    <t>/ˈleɪdi/</t>
  </si>
  <si>
    <t>The lady in red is my mother.</t>
  </si>
  <si>
    <t>穿红衣服的女士是我妈妈。</t>
  </si>
  <si>
    <t>街上那位lady（女士）很优雅，大家都忍不住多看两眼。</t>
  </si>
  <si>
    <t>女士夫人lady，礼貌称呼要牢记</t>
  </si>
  <si>
    <t>lake</t>
  </si>
  <si>
    <t>湖；湖泊</t>
  </si>
  <si>
    <t>/leɪk/</t>
  </si>
  <si>
    <t>We went boating on the lake yesterday.</t>
  </si>
  <si>
    <t>我们昨天在湖上划船了。</t>
  </si>
  <si>
    <t>夏天去lake（湖）边玩，湖水清凉真舒服。</t>
  </si>
  <si>
    <t>湖泊lake，水边嬉戏乐开怀</t>
  </si>
  <si>
    <t>lamb</t>
  </si>
  <si>
    <t>羔羊；小羊</t>
  </si>
  <si>
    <t>/læm/</t>
  </si>
  <si>
    <t>The lamb is playing in the field.</t>
  </si>
  <si>
    <t>小羊在田野里玩耍。</t>
  </si>
  <si>
    <t>农场里的lamb（羔羊）咩咩叫，可爱极了。</t>
  </si>
  <si>
    <t>羔羊lamb，咩咩叫得欢</t>
  </si>
  <si>
    <t>lame</t>
  </si>
  <si>
    <t>瘸的；跛的</t>
  </si>
  <si>
    <t>/leɪm/</t>
  </si>
  <si>
    <t>The dog has a lame leg.</t>
  </si>
  <si>
    <t>这只狗的一条腿瘸了。</t>
  </si>
  <si>
    <t>那只lame（瘸的）小狗走路一拐一拐，让人很心疼。</t>
  </si>
  <si>
    <t>腿瘸lame，走路慢半拍</t>
  </si>
  <si>
    <t>lamp</t>
  </si>
  <si>
    <t>灯</t>
  </si>
  <si>
    <t>/læmp/</t>
  </si>
  <si>
    <t>There is a lamp on the table.</t>
  </si>
  <si>
    <t>桌子上有一盏灯。</t>
  </si>
  <si>
    <t>晚上回家，我打开lamp（灯），照亮了房间，感觉很温馨。</t>
  </si>
  <si>
    <t>lamp是灯，照亮路</t>
  </si>
  <si>
    <t>land</t>
  </si>
  <si>
    <t>陆地；土地</t>
  </si>
  <si>
    <t>/lænd/</t>
  </si>
  <si>
    <t>We live on the land.</t>
  </si>
  <si>
    <t>我们生活在陆地上。</t>
  </si>
  <si>
    <t>我们踩在land（土地）上，感受陆地的坚实。</t>
  </si>
  <si>
    <t>land是陆地，也是土地</t>
  </si>
  <si>
    <t>着陆；登陆</t>
  </si>
  <si>
    <t>The plane landed safely.</t>
  </si>
  <si>
    <t>飞机安全着陆了。</t>
  </si>
  <si>
    <t>飞机land（着陆）时，乘客们都很安心。</t>
  </si>
  <si>
    <t>飞机着陆用land</t>
  </si>
  <si>
    <t>language</t>
  </si>
  <si>
    <t>lingu</t>
  </si>
  <si>
    <t>lingu（语言）+ age（名词后缀）→ 表示语言的名词 → 语言</t>
  </si>
  <si>
    <t>语言</t>
  </si>
  <si>
    <t>/ˈlæŋɡwɪdʒ/</t>
  </si>
  <si>
    <t>Chinese is my native language.</t>
  </si>
  <si>
    <t>中文是我的母语。</t>
  </si>
  <si>
    <t>学习language（语言），要掌握lingu（语言）的核心，age后缀让它成为名词。</t>
  </si>
  <si>
    <t>lingu加age，语言language</t>
  </si>
  <si>
    <t>lantern</t>
  </si>
  <si>
    <t>灯笼</t>
  </si>
  <si>
    <t>/ˈlæntən/</t>
  </si>
  <si>
    <t>Children carry lanterns during the Lantern Festival.</t>
  </si>
  <si>
    <t>元宵节孩子们提着灯笼。</t>
  </si>
  <si>
    <t>元宵节挂lantern（灯笼），灯光照亮夜晚，很热闹。</t>
  </si>
  <si>
    <t>lantern灯笼，节日红</t>
  </si>
  <si>
    <t>lap</t>
  </si>
  <si>
    <t>大腿；（跑道的）一圈</t>
  </si>
  <si>
    <t>/læp/</t>
  </si>
  <si>
    <t>She held the baby in her lap.</t>
  </si>
  <si>
    <t>她把宝宝抱在大腿上。</t>
  </si>
  <si>
    <t>宝宝坐在lap（大腿）上，开心地玩玩具。</t>
  </si>
  <si>
    <t>lap大腿，宝宝坐；跑道一圈也叫lap</t>
  </si>
  <si>
    <t>大的；巨大的</t>
  </si>
  <si>
    <t>/lɑːdʒ/</t>
  </si>
  <si>
    <t>The elephant is very large.</t>
  </si>
  <si>
    <t>这头大象非常大。</t>
  </si>
  <si>
    <t>动物园里的大象体型真的很large（大的），比旁边的猴子大好多倍。</t>
  </si>
  <si>
    <t>体型巨大用large</t>
  </si>
  <si>
    <t>last</t>
  </si>
  <si>
    <t>最后的；最近的</t>
  </si>
  <si>
    <t>/lɑːst/</t>
  </si>
  <si>
    <t>This is the last piece of cake.</t>
  </si>
  <si>
    <t>这是最后一块蛋糕。</t>
  </si>
  <si>
    <t>假期的last（最后）一天，我要好好享受剩余时光。</t>
  </si>
  <si>
    <t>末尾最后是last</t>
  </si>
  <si>
    <t>持续；延续</t>
  </si>
  <si>
    <t>The rain lasted for three days.</t>
  </si>
  <si>
    <t>雨持续了三天。</t>
  </si>
  <si>
    <t>这场雨last（持续）太久，出门都得带伞。</t>
  </si>
  <si>
    <t>时间延续用last</t>
  </si>
  <si>
    <t>late</t>
  </si>
  <si>
    <t>迟的；晚的</t>
  </si>
  <si>
    <t>/leɪt/</t>
  </si>
  <si>
    <t>He was late for school.</t>
  </si>
  <si>
    <t>他上学迟到了。</t>
  </si>
  <si>
    <t>早上睡过头，he was late（迟到），错过了早读课。</t>
  </si>
  <si>
    <t>时间晚了就是late</t>
  </si>
  <si>
    <t>迟地；晚地</t>
  </si>
  <si>
    <t>She went to bed late last night.</t>
  </si>
  <si>
    <t>她昨晚睡得很晚。</t>
  </si>
  <si>
    <t>昨晚她study late（学习到很晚），今天眼皮都抬不起来。</t>
  </si>
  <si>
    <t>动作晚了用late</t>
  </si>
  <si>
    <t>latter</t>
  </si>
  <si>
    <t>后者的；后半的</t>
  </si>
  <si>
    <t>/ˈlætə(r)/</t>
  </si>
  <si>
    <t>Of the two books, I prefer the latter.</t>
  </si>
  <si>
    <t>两本书中，我更喜欢后者。</t>
  </si>
  <si>
    <t>妈妈问我要牛奶还是果汁，I choose the latter（后者），果汁更清爽。</t>
  </si>
  <si>
    <t>两者后面是latter</t>
  </si>
  <si>
    <t>laugh</t>
  </si>
  <si>
    <t>笑；大笑</t>
  </si>
  <si>
    <t>/lɑːf/</t>
  </si>
  <si>
    <t>We laughed at the funny story.</t>
  </si>
  <si>
    <t>我们因这个有趣的故事大笑。</t>
  </si>
  <si>
    <t>朋友讲的笑话太逗，大家都laugh（笑）得直不起腰。</t>
  </si>
  <si>
    <t>开心大笑是laugh</t>
  </si>
  <si>
    <t>笑声；笑</t>
  </si>
  <si>
    <t>Her laugh filled the room.</t>
  </si>
  <si>
    <t>她的笑声充满了房间。</t>
  </si>
  <si>
    <t>听到她甜美的laugh（笑声），我心情也变好了。</t>
  </si>
  <si>
    <t>甜美声音是laugh</t>
  </si>
  <si>
    <t>laughter</t>
  </si>
  <si>
    <t>laugh(笑) + ter(名词后缀) → 笑的声音或动作 → 笑声</t>
  </si>
  <si>
    <t>笑声</t>
  </si>
  <si>
    <t>/ˈlæftər/</t>
  </si>
  <si>
    <t>Her laughter made everyone happy.</t>
  </si>
  <si>
    <t>她的笑声让每个人都开心。</t>
  </si>
  <si>
    <t>听到她的laughter（笑声），我想起laugh（笑）的模样，ter后缀让它变名词，很容易记。</t>
  </si>
  <si>
    <t>笑加ter变laughter，笑声响起乐开花</t>
  </si>
  <si>
    <t>laundry</t>
  </si>
  <si>
    <t>launder</t>
  </si>
  <si>
    <t>launder(洗烫) + y(名词后缀) → 洗烫的衣物或场所 → 洗衣店；待洗衣物</t>
  </si>
  <si>
    <t>洗衣店；待洗衣物</t>
  </si>
  <si>
    <t>/ˈlɔːndri/</t>
  </si>
  <si>
    <t>She took the laundry to the shop this morning.</t>
  </si>
  <si>
    <t>她今天早上把待洗衣物送到店里了。</t>
  </si>
  <si>
    <t>今天要处理laundry（待洗衣物），launder（洗烫）它们，y表场所或物品，记起来不难。</t>
  </si>
  <si>
    <t>洗烫衣物laundry，洗衣店里常见到</t>
  </si>
  <si>
    <t>law</t>
  </si>
  <si>
    <t>法律；法规</t>
  </si>
  <si>
    <t>/lɔː/</t>
  </si>
  <si>
    <t>We must obey the law.</t>
  </si>
  <si>
    <t>我们必须遵守法律。</t>
  </si>
  <si>
    <t>我们要遵守law（法律），这个单词短，直接记就好啦。</t>
  </si>
  <si>
    <t>法律就是law，简单易记牢</t>
  </si>
  <si>
    <t>lawyer</t>
  </si>
  <si>
    <t>yer</t>
  </si>
  <si>
    <t>law(法律) + yer(表示人) → 从事法律工作的人 → 律师</t>
  </si>
  <si>
    <t>律师</t>
  </si>
  <si>
    <t>/ˈlɔːjə(r)/</t>
  </si>
  <si>
    <t>His father is a famous lawyer.</t>
  </si>
  <si>
    <t>他的父亲是一位著名的律师。</t>
  </si>
  <si>
    <t>想当lawyer（律师），得精通law（法律），yer后缀指人，这样记很清晰。</t>
  </si>
  <si>
    <t>懂法之人lawyer，法律领域显身手</t>
  </si>
  <si>
    <t>放置；躺下</t>
  </si>
  <si>
    <t>/leɪ/</t>
  </si>
  <si>
    <t>Lay the keys on the desk, please.</t>
  </si>
  <si>
    <t>请把钥匙放在桌子上。</t>
  </si>
  <si>
    <t>累（lay谐音）了就lay（躺下），或者lay（放置）东西，谐音联想很好记。</t>
  </si>
  <si>
    <t>放置躺下用lay，谐音累了就记牢</t>
  </si>
  <si>
    <t>lazy</t>
  </si>
  <si>
    <t>懒惰的</t>
  </si>
  <si>
    <t>/ˈleɪzi/</t>
  </si>
  <si>
    <t>He is too lazy to finish his chores.</t>
  </si>
  <si>
    <t>他太懒了，不愿完成家务。</t>
  </si>
  <si>
    <t>小明很 lazy（懒惰），每天都不想做家务，只想玩手机。</t>
  </si>
  <si>
    <t>不愿做事就是lazy</t>
  </si>
  <si>
    <t>lead</t>
  </si>
  <si>
    <t>带领；引导；领导</t>
  </si>
  <si>
    <t>/liːd/</t>
  </si>
  <si>
    <t>The guide leads us through the forest.</t>
  </si>
  <si>
    <t>向导带领我们穿过森林。</t>
  </si>
  <si>
    <t>向导 lead（带领）我们走森林，大家跟着他的脚步前进。</t>
  </si>
  <si>
    <t>带领前行是lead</t>
  </si>
  <si>
    <t>铅；领导地位</t>
  </si>
  <si>
    <t>/led/</t>
  </si>
  <si>
    <t>The pencil contains a small amount of lead.</t>
  </si>
  <si>
    <t>这支铅笔含有少量铅。</t>
  </si>
  <si>
    <t>铅笔里的 lead（铅）芯，写字清晰又顺滑。</t>
  </si>
  <si>
    <t>铅笔芯材是lead</t>
  </si>
  <si>
    <t>leader</t>
  </si>
  <si>
    <t>lead（领导）+ er（表人）→ 从事领导工作的人 → 领导者</t>
  </si>
  <si>
    <t>领导者；领袖</t>
  </si>
  <si>
    <t>/ˈliːdə(r)/</t>
  </si>
  <si>
    <t>She is a strong leader who inspires her team.</t>
  </si>
  <si>
    <t>她是一位激励团队的强有力领导者。</t>
  </si>
  <si>
    <t>那个 leader（领导者）总是 lead（带领）团队突破难关，大家都很敬佩她。</t>
  </si>
  <si>
    <t>领导加er是leader</t>
  </si>
  <si>
    <t>leaf</t>
  </si>
  <si>
    <t>叶子；树叶</t>
  </si>
  <si>
    <t>/liːf/</t>
  </si>
  <si>
    <t>The wind blows the leaf off the tree.</t>
  </si>
  <si>
    <t>秋天到了，leaf（树叶）变黄，纷纷从树上飘落。</t>
  </si>
  <si>
    <t>树上片状物，就是leaf</t>
  </si>
  <si>
    <t>联盟；社团</t>
  </si>
  <si>
    <t>/liːɡ/</t>
  </si>
  <si>
    <t>Our school has a basketball league.</t>
  </si>
  <si>
    <t>我们学校有一个篮球联盟。</t>
  </si>
  <si>
    <t>同学们都想加入 basketball league（篮球联盟），一起切磋球技。</t>
  </si>
  <si>
    <t>社团联盟是league</t>
  </si>
  <si>
    <t>leak</t>
  </si>
  <si>
    <t>泄漏</t>
  </si>
  <si>
    <t>/liːk/</t>
  </si>
  <si>
    <t>The pipe leaks water all the time.</t>
  </si>
  <si>
    <t>这根水管一直漏水。</t>
  </si>
  <si>
    <t>水管leak（泄漏）水，地上湿了一片，得赶紧找工人来修。</t>
  </si>
  <si>
    <t>水管漏水就是leak</t>
  </si>
  <si>
    <t>漏洞</t>
  </si>
  <si>
    <t>There is a leak in the roof.</t>
  </si>
  <si>
    <t>屋顶有个漏洞。</t>
  </si>
  <si>
    <t>屋顶有个leak（漏洞），下雨时雨水渗进来，把地板弄湿了。</t>
  </si>
  <si>
    <t>屋顶漏洞leak leak leak</t>
  </si>
  <si>
    <t>learn</t>
  </si>
  <si>
    <t>学习；学会</t>
  </si>
  <si>
    <t>/lɜːn/</t>
  </si>
  <si>
    <t>I learn Chinese every morning.</t>
  </si>
  <si>
    <t>我每天早上学中文。</t>
  </si>
  <si>
    <t>每天早上我learn（学习）中文，跟着录音读，发音越来越标准。</t>
  </si>
  <si>
    <t>每天学习用learn</t>
  </si>
  <si>
    <t>least</t>
  </si>
  <si>
    <t>最少的；最小的</t>
  </si>
  <si>
    <t>/liːst/</t>
  </si>
  <si>
    <t>He got the least score in the exam.</t>
  </si>
  <si>
    <t>他考试得了最低分。</t>
  </si>
  <si>
    <t>考试中他得了least（最少）的分数，有点难过。</t>
  </si>
  <si>
    <t>最少最小是least</t>
  </si>
  <si>
    <t>leather</t>
  </si>
  <si>
    <t>皮革；皮制品</t>
  </si>
  <si>
    <t>/ˈleðə(r)/</t>
  </si>
  <si>
    <t>This jacket is made of leather.</t>
  </si>
  <si>
    <t>这件夹克是皮革做的。</t>
  </si>
  <si>
    <t>这件leather（皮革）夹克摸起来很舒服，冬天穿很暖和。</t>
  </si>
  <si>
    <t>皮革制品leather</t>
  </si>
  <si>
    <t>leave</t>
  </si>
  <si>
    <t>离开；留下</t>
  </si>
  <si>
    <t>/liːv/</t>
  </si>
  <si>
    <t>She will leave school at 5 o'clock.</t>
  </si>
  <si>
    <t>她五点会离开学校。</t>
  </si>
  <si>
    <t>她五点leave（离开）学校，妈妈已经在门口等她了。</t>
  </si>
  <si>
    <t>离开留下用leave</t>
  </si>
  <si>
    <t>lecture</t>
  </si>
  <si>
    <t>lect(讲)+ure(行为)→进行讲的行为→讲课；演讲</t>
  </si>
  <si>
    <t>讲课；演讲</t>
  </si>
  <si>
    <t>/ˈlektʃər/</t>
  </si>
  <si>
    <t>The professor lectures on biology every Monday.</t>
  </si>
  <si>
    <t>教授每周一讲生物课。</t>
  </si>
  <si>
    <t>教授lecture（讲课）时，lect（讲）的生物知识很有趣，ure（结果）是学生们都听得津津有味。</t>
  </si>
  <si>
    <t>讲加ure是lecture（讲课）</t>
  </si>
  <si>
    <t>lect(讲)+ure(结果)→讲的结果产物→讲座；演讲</t>
  </si>
  <si>
    <t>讲座；演讲</t>
  </si>
  <si>
    <t>We will attend a space lecture tomorrow.</t>
  </si>
  <si>
    <t>我们明天要听一个太空讲座。</t>
  </si>
  <si>
    <t>明天去听lecture（讲座），lect（讲）的太空知识会让我们大开眼界，ure（结果）是收获满满。</t>
  </si>
  <si>
    <t>讲的结果是lecture（讲座）</t>
  </si>
  <si>
    <t>left</t>
  </si>
  <si>
    <t>左边的；左侧的</t>
  </si>
  <si>
    <t>/left/</t>
  </si>
  <si>
    <t>My left hand is colder than the right.</t>
  </si>
  <si>
    <t>我的左手比右手冷。</t>
  </si>
  <si>
    <t>走路时不小心扭到left（左边的）脚，痛得我直皱眉，以后要注意热身。</t>
  </si>
  <si>
    <t>左边就是left</t>
  </si>
  <si>
    <t>左边；左方</t>
  </si>
  <si>
    <t>Turn left at the next corner.</t>
  </si>
  <si>
    <t>在下个拐角左转。</t>
  </si>
  <si>
    <t>导航说Turn to the left（左方），我立刻看向左边，很快找到了公园。</t>
  </si>
  <si>
    <t>左方方向是left</t>
  </si>
  <si>
    <t>离开；留下（leave的过去式）</t>
  </si>
  <si>
    <t>She left her bag on the bus yesterday.</t>
  </si>
  <si>
    <t>她昨天把包落在公交车上了。</t>
  </si>
  <si>
    <t>她left（留下）包在公交车上，原来left是leave的过去式，下次可要小心啦。</t>
  </si>
  <si>
    <t>leave过去式，left要牢记</t>
  </si>
  <si>
    <t>腿；腿部</t>
  </si>
  <si>
    <t>/leg/</t>
  </si>
  <si>
    <t>He broke his leg in a football game.</t>
  </si>
  <si>
    <t>他在足球赛中摔断了腿。</t>
  </si>
  <si>
    <t>踢足球时摔断了leg（腿），医生说要好好休息才能恢复。</t>
  </si>
  <si>
    <t>身体部位腿是leg</t>
  </si>
  <si>
    <t>leg(法律)+al(……的)→与法律相关的→合法的；法律的</t>
  </si>
  <si>
    <t>合法的；法律的</t>
  </si>
  <si>
    <t>/ˈliːɡl/</t>
  </si>
  <si>
    <t>Voting at 18 is legal in most countries.</t>
  </si>
  <si>
    <t>在大多数国家，18岁投票是合法的。</t>
  </si>
  <si>
    <t>年满18岁投票是legal（合法的），因为leg（法律）规定al（的）行为是允许的。</t>
  </si>
  <si>
    <t>法律加al是legal</t>
  </si>
  <si>
    <t>lemon</t>
  </si>
  <si>
    <t>柠檬；柠檬色</t>
  </si>
  <si>
    <t>/ˈlemən/</t>
  </si>
  <si>
    <t>I add lemon to my water for taste.</t>
  </si>
  <si>
    <t>我在水里加柠檬调味。</t>
  </si>
  <si>
    <t>夏天喝柠檬水时，lemon（柠檬）的酸甜味让人感觉很清爽。</t>
  </si>
  <si>
    <t>酸甜水果是lemon</t>
  </si>
  <si>
    <t>lemonade</t>
  </si>
  <si>
    <t>ade</t>
  </si>
  <si>
    <t>lemon(柠檬) + ade(饮料) → 柠檬制成的饮料 → 柠檬水</t>
  </si>
  <si>
    <t>柠檬水</t>
  </si>
  <si>
    <t>/ˌleməˈneɪd/</t>
  </si>
  <si>
    <t>She poured herself a glass of cold lemonade.</t>
  </si>
  <si>
    <t>她给自己倒了一杯冰柠檬水。</t>
  </si>
  <si>
    <t>夏天热得不行，我喝了一杯lemonade（柠檬水），lemon的酸味加上ade的清爽，瞬间凉快了。</t>
  </si>
  <si>
    <t>柠檬饮料lemonade</t>
  </si>
  <si>
    <t>lend</t>
  </si>
  <si>
    <t>借出；借给</t>
  </si>
  <si>
    <t>/lend/</t>
  </si>
  <si>
    <t>Could you lend me some money until payday?</t>
  </si>
  <si>
    <t>你能借我一些钱到发薪日吗？</t>
  </si>
  <si>
    <t>朋友急需用钱，问我"Can you lend me?"，我立刻答应lend（借出）给他。</t>
  </si>
  <si>
    <t>借出东西用lend</t>
  </si>
  <si>
    <t>length</t>
  </si>
  <si>
    <t>long(长的) + th(名词后缀) → 表示物体的长短 → 长度</t>
  </si>
  <si>
    <t>长度；长</t>
  </si>
  <si>
    <t>/leŋθ/</t>
  </si>
  <si>
    <t>The length of the table is two meters.</t>
  </si>
  <si>
    <t>这张桌子的长度是两米。</t>
  </si>
  <si>
    <t>测量桌子的length（长度）时，想到它是long（长）加上th变成的名词形式。</t>
  </si>
  <si>
    <t>long加th变length，长度意思记心中</t>
  </si>
  <si>
    <t>lesson</t>
  </si>
  <si>
    <t>课；课程</t>
  </si>
  <si>
    <t>/ˈlesn/</t>
  </si>
  <si>
    <t>Our English lesson starts at 9 o'clock.</t>
  </si>
  <si>
    <t>我们的英语课九点开始。</t>
  </si>
  <si>
    <t>今天的lesson（课）上，老师教了新单词，大家都听得很认真。</t>
  </si>
  <si>
    <t>一节课程lesson，学习知识不放松</t>
  </si>
  <si>
    <t>let</t>
  </si>
  <si>
    <t>让；允许</t>
  </si>
  <si>
    <t>/let/</t>
  </si>
  <si>
    <t>Let's go to the park this weekend.</t>
  </si>
  <si>
    <t>这个周末我们去公园吧。</t>
  </si>
  <si>
    <t>妈妈let（让）我和朋友一起玩，我开心地跳了起来。</t>
  </si>
  <si>
    <t>允许让行用let，简单好记不忘记</t>
  </si>
  <si>
    <t>letter</t>
  </si>
  <si>
    <t>字母；信</t>
  </si>
  <si>
    <t>/ˈletə(r)/</t>
  </si>
  <si>
    <t>She wrote a letter to her grandma.</t>
  </si>
  <si>
    <t>她给奶奶写了一封信。</t>
  </si>
  <si>
    <t>她写 letter（信）时，每个 letter（字母）都写得工工整整。</t>
  </si>
  <si>
    <t>信与字母皆letter</t>
  </si>
  <si>
    <t>写字母；写信</t>
  </si>
  <si>
    <t>He lettered the sign with red paint.</t>
  </si>
  <si>
    <t>他用红漆写了招牌上的字母。</t>
  </si>
  <si>
    <t>他 letter（写字母）在招牌上，每个笔画都很清晰。</t>
  </si>
  <si>
    <t>写字字母用letter</t>
  </si>
  <si>
    <t>level</t>
  </si>
  <si>
    <t>水平；等级</t>
  </si>
  <si>
    <t>/ˈlevl/</t>
  </si>
  <si>
    <t>My math level is getting better.</t>
  </si>
  <si>
    <t>我的数学水平在提高。</t>
  </si>
  <si>
    <t>我的数学 level（水平）达到了新的 level（等级），妈妈很开心。</t>
  </si>
  <si>
    <t>水平等级是level</t>
  </si>
  <si>
    <t>使平坦；使水平</t>
  </si>
  <si>
    <t>They leveled the ground before building the house.</t>
  </si>
  <si>
    <t>他们建房前把地面整平了。</t>
  </si>
  <si>
    <t>工人 level（整平）地面，让它变得 level（平坦）。</t>
  </si>
  <si>
    <t>整平地面用level</t>
  </si>
  <si>
    <t>liberty</t>
  </si>
  <si>
    <t>ty</t>
  </si>
  <si>
    <t>liber（自由） + ty（名词后缀） → 表示自由的状态 → 自由</t>
  </si>
  <si>
    <t>/ˈlɪbəti/</t>
  </si>
  <si>
    <t>We enjoy the liberty to speak our minds.</t>
  </si>
  <si>
    <t>我们享有畅所欲言的自由。</t>
  </si>
  <si>
    <t>我们都爱 liberty（自由），liber 是‘自由’词根，ty结尾成名词，时刻记心中。</t>
  </si>
  <si>
    <t>liber加ty，自由liberty</t>
  </si>
  <si>
    <t>liberation</t>
  </si>
  <si>
    <t>liber（自由） + ation（名词后缀） → 使获得自由的行为 → 解放</t>
  </si>
  <si>
    <t>解放</t>
  </si>
  <si>
    <t>/ˌlɪbəˈreɪʃn/</t>
  </si>
  <si>
    <t>The liberation of the city brought hope to people.</t>
  </si>
  <si>
    <t>这座城市的解放给人们带来了希望。</t>
  </si>
  <si>
    <t>解放（liberation）让人们自由，liber是自由词根，ation变名词，意义很鲜明。</t>
  </si>
  <si>
    <t>liber加ation，解放liberation</t>
  </si>
  <si>
    <t>librarian</t>
  </si>
  <si>
    <t>libr</t>
  </si>
  <si>
    <t>arian</t>
  </si>
  <si>
    <t>libr（书） + arian（表示人） → 管理书籍的人 → 图书管理员</t>
  </si>
  <si>
    <t>图书管理员</t>
  </si>
  <si>
    <t>/laɪˈbreəriən/</t>
  </si>
  <si>
    <t>The librarian helped me find the storybook.</t>
  </si>
  <si>
    <t>图书管理员帮我找到了那本故事书。</t>
  </si>
  <si>
    <t>librarian（图书管理员）每天和 libr（书）打交道，arian是人后缀，管书就是他。</t>
  </si>
  <si>
    <t>管书之人librarian，libr加arian</t>
  </si>
  <si>
    <t>library</t>
  </si>
  <si>
    <t>libr(书)+ary(场所)→存放书籍的场所→图书馆</t>
  </si>
  <si>
    <t>图书馆</t>
  </si>
  <si>
    <t>/ˈlaɪbrəri/</t>
  </si>
  <si>
    <t>I often go to the library to borrow books.</t>
  </si>
  <si>
    <t>我经常去图书馆借书。</t>
  </si>
  <si>
    <t>周末我去library（图书馆），里面libr（书）摆满了ary（场所），找书很方便。</t>
  </si>
  <si>
    <t>书的场所library</t>
  </si>
  <si>
    <t>license</t>
  </si>
  <si>
    <t>ense</t>
  </si>
  <si>
    <t>lic(允许)+ense(名词后缀)→允许做某事的凭证→许可证</t>
  </si>
  <si>
    <t>许可证；执照</t>
  </si>
  <si>
    <t>/ˈlaɪsns/</t>
  </si>
  <si>
    <t>You need a driver's license to drive a car.</t>
  </si>
  <si>
    <t>你需要驾照才能开车。</t>
  </si>
  <si>
    <t>开车要有license（许可证），lic（允许）你上路，ense是凭证哦。</t>
  </si>
  <si>
    <t>允许凭证license</t>
  </si>
  <si>
    <t>lid</t>
  </si>
  <si>
    <t>盖子</t>
  </si>
  <si>
    <t>/lɪd/</t>
  </si>
  <si>
    <t>Please close the lid of the bottle.</t>
  </si>
  <si>
    <t>请关上瓶子的盖子。</t>
  </si>
  <si>
    <t>瓶子的lid（盖子）掉了，赶紧捡起来盖上，防止水洒出。</t>
  </si>
  <si>
    <t>瓶子上面是lid</t>
  </si>
  <si>
    <t>lie</t>
  </si>
  <si>
    <t>躺；卧</t>
  </si>
  <si>
    <t>/laɪ/</t>
  </si>
  <si>
    <t>He lies on the sofa to rest after work.</t>
  </si>
  <si>
    <t>他下班后躺在沙发上休息。</t>
  </si>
  <si>
    <t>累了就lie（躺）在沙发上，舒服地放松身体。</t>
  </si>
  <si>
    <t>躺下休息是lie</t>
  </si>
  <si>
    <t>说谎；撒谎</t>
  </si>
  <si>
    <t>She lied to her teacher about being late.</t>
  </si>
  <si>
    <t>她对老师撒谎说迟到的原因。</t>
  </si>
  <si>
    <t>不要lie（说谎），诚实的孩子人人爱。</t>
  </si>
  <si>
    <t>不说谎来做诚实</t>
  </si>
  <si>
    <t>life</t>
  </si>
  <si>
    <t>生命；生活</t>
  </si>
  <si>
    <t>/laɪf/</t>
  </si>
  <si>
    <t>Life is beautiful if you love it.</t>
  </si>
  <si>
    <t>如果你热爱生活，生活就会很美好。</t>
  </si>
  <si>
    <t>我们要珍惜life（生命），用心感受生活的美好。</t>
  </si>
  <si>
    <t>生命生活是life</t>
  </si>
  <si>
    <t>lift</t>
  </si>
  <si>
    <t>举起；抬起</t>
  </si>
  <si>
    <t>/lɪft/</t>
  </si>
  <si>
    <t>She lifted the box easily.</t>
  </si>
  <si>
    <t>她轻松地举起了那个盒子。</t>
  </si>
  <si>
    <t>她lift（举起）盒子时，手臂用力，一下就抬起来了，动作很利落。</t>
  </si>
  <si>
    <t>抬手举物是lift</t>
  </si>
  <si>
    <t>电梯；搭便车</t>
  </si>
  <si>
    <t>Take the lift to the 5th floor.</t>
  </si>
  <si>
    <t>乘电梯到五楼。</t>
  </si>
  <si>
    <t>我乘lift（电梯）上楼时，正好遇到朋友，他说可以给我一个lift（搭便车）回家。</t>
  </si>
  <si>
    <t>电梯搭车都叫lift</t>
  </si>
  <si>
    <t>光；光线；灯</t>
  </si>
  <si>
    <t>/laɪt/</t>
  </si>
  <si>
    <t>The light in the room is bright.</t>
  </si>
  <si>
    <t>房间里的光线很明亮。</t>
  </si>
  <si>
    <t>晚上房间里的light（灯）发出柔和的light（光），让人感觉很温暖。</t>
  </si>
  <si>
    <t>光和灯都是light</t>
  </si>
  <si>
    <t>轻的；浅色的</t>
  </si>
  <si>
    <t>This bag is very light.</t>
  </si>
  <si>
    <t>这个包很轻。</t>
  </si>
  <si>
    <t>这个bag很light（轻），颜色也是light（浅色）的，背着很舒服。</t>
  </si>
  <si>
    <t>轻浅明亮用light</t>
  </si>
  <si>
    <t>点燃；照亮</t>
  </si>
  <si>
    <t>He lit the candle with a match.</t>
  </si>
  <si>
    <t>他用火柴点燃了蜡烛。</t>
  </si>
  <si>
    <t>他light（点燃）蜡烛时，火焰瞬间照亮了房间，light（照亮）了每个角落。</t>
  </si>
  <si>
    <t>点燃照亮是light</t>
  </si>
  <si>
    <t>lightning</t>
  </si>
  <si>
    <t>闪电</t>
  </si>
  <si>
    <t>/ˈlaɪtnɪŋ/</t>
  </si>
  <si>
    <t>We saw lightning in the sky during the storm.</t>
  </si>
  <si>
    <t>暴风雨中我们看到天空有闪电。</t>
  </si>
  <si>
    <t>暴风雨时，lightning（闪电）划破天空，像一道light（光）瞬间闪过。</t>
  </si>
  <si>
    <t>闪电就是lightning</t>
  </si>
  <si>
    <t>闪电般的；快速的</t>
  </si>
  <si>
    <t>He ran with lightning speed.</t>
  </si>
  <si>
    <t>他以闪电般的速度奔跑。</t>
  </si>
  <si>
    <t>他跑起来像lightning（闪电）一样快，瞬间就消失在视线里。</t>
  </si>
  <si>
    <t>闪电速度lightning</t>
  </si>
  <si>
    <t>像；如同</t>
  </si>
  <si>
    <t>/laɪk/</t>
  </si>
  <si>
    <t>She looks like her mother.</t>
  </si>
  <si>
    <t>她长得像她妈妈。</t>
  </si>
  <si>
    <t>她look like（像）妈妈，连笑容都一模一样。</t>
  </si>
  <si>
    <t>相似如同用like</t>
  </si>
  <si>
    <t>喜欢</t>
  </si>
  <si>
    <t>I like playing basketball.</t>
  </si>
  <si>
    <t>我喜欢打篮球。</t>
  </si>
  <si>
    <t>我like（喜欢）打篮球，每天都会和朋友一起玩。</t>
  </si>
  <si>
    <t>喜爱某事用like</t>
  </si>
  <si>
    <t>好像；似乎</t>
  </si>
  <si>
    <t>It looks like it's going to rain.</t>
  </si>
  <si>
    <t>看起来好像要下雨了。</t>
  </si>
  <si>
    <t>天空乌云密布，like（好像）马上就要下雨了，我得赶紧回家。</t>
  </si>
  <si>
    <t>似乎好像like连</t>
  </si>
  <si>
    <t>likely</t>
  </si>
  <si>
    <t>like（像）+ ly（形容词后缀）→ 像要发生的→可能的</t>
  </si>
  <si>
    <t>可能的</t>
  </si>
  <si>
    <t>/ˈlaɪkli/</t>
  </si>
  <si>
    <t>It is likely to rain tomorrow.</t>
  </si>
  <si>
    <t>明天可能会下雨。</t>
  </si>
  <si>
    <t>明天likely（可能）下雨，like（像）今天的天气，阴沉沉的。</t>
  </si>
  <si>
    <t>像要发生likely</t>
  </si>
  <si>
    <t>like（像）+ ly（副词后缀）→ 像要发生地→很可能</t>
  </si>
  <si>
    <t>很可能</t>
  </si>
  <si>
    <t>He will likely come to the party.</t>
  </si>
  <si>
    <t>他很可能会来参加聚会。</t>
  </si>
  <si>
    <t>他likely（很可能）来聚会，因为他like（喜欢）这种热闹的场合。</t>
  </si>
  <si>
    <t>很可能是likely</t>
  </si>
  <si>
    <t>limit</t>
  </si>
  <si>
    <t>限制</t>
  </si>
  <si>
    <t>/ˈlɪmɪt/</t>
  </si>
  <si>
    <t>We must limit the time we spend on TV.</t>
  </si>
  <si>
    <t>我们必须限制看电视的时间。</t>
  </si>
  <si>
    <t>妈妈说要limit（限制）看电视时间，我只好关掉电视去看书。</t>
  </si>
  <si>
    <t>限制时间用limit</t>
  </si>
  <si>
    <t>限制；界限</t>
  </si>
  <si>
    <t>There is a limit to what I can do.</t>
  </si>
  <si>
    <t>我能做的事有限。</t>
  </si>
  <si>
    <t>这件事的limit（界限）很明显，超过了我就做不到啦。</t>
  </si>
  <si>
    <t>界限就是limit</t>
  </si>
  <si>
    <t>线；排</t>
  </si>
  <si>
    <t>/laɪn/</t>
  </si>
  <si>
    <t>Draw a straight line on the paper.</t>
  </si>
  <si>
    <t>在纸上画一条直线。</t>
  </si>
  <si>
    <t>老师让我在纸上画line（线），我用尺子画了一条笔直的线。</t>
  </si>
  <si>
    <t>直线排排是line</t>
  </si>
  <si>
    <t>排队；画线</t>
  </si>
  <si>
    <t>Please line up to get tickets.</t>
  </si>
  <si>
    <t>请排队买票。</t>
  </si>
  <si>
    <t>大家line up（排队）买票，秩序井然。</t>
  </si>
  <si>
    <t>排队画线用line</t>
  </si>
  <si>
    <t>link</t>
  </si>
  <si>
    <t>连接；联系</t>
  </si>
  <si>
    <t>/lɪŋk/</t>
  </si>
  <si>
    <t>The bridge links the two cities.</t>
  </si>
  <si>
    <t>这座桥连接了两座城市。</t>
  </si>
  <si>
    <t>这座桥link（连接）了两岸，方便了大家出行。</t>
  </si>
  <si>
    <t>连接两地是link</t>
  </si>
  <si>
    <t>链接；联系</t>
  </si>
  <si>
    <t>Click the link to visit the website.</t>
  </si>
  <si>
    <t>点击链接访问网站。</t>
  </si>
  <si>
    <t>我点击link（链接）进入网站，看到了很多有趣的内容。</t>
  </si>
  <si>
    <t>网站链接是link</t>
  </si>
  <si>
    <t>lion</t>
  </si>
  <si>
    <t>狮子</t>
  </si>
  <si>
    <t>/ˈlaɪən/</t>
  </si>
  <si>
    <t>The lion is the king of the forest.</t>
  </si>
  <si>
    <t>狮子是森林之王。</t>
  </si>
  <si>
    <t>动物园里的lion（狮子）很威风，不愧是森林之王。</t>
  </si>
  <si>
    <t>森林之王是lion</t>
  </si>
  <si>
    <t>lip</t>
  </si>
  <si>
    <t>嘴唇</t>
  </si>
  <si>
    <t>/lɪp/</t>
  </si>
  <si>
    <t>She bit her lip nervously.</t>
  </si>
  <si>
    <t>她紧张地咬着嘴唇。</t>
  </si>
  <si>
    <t>她紧张时会咬lip（嘴唇），样子很可爱。</t>
  </si>
  <si>
    <t>嘴巴嘴唇是lip</t>
  </si>
  <si>
    <t>liquid</t>
  </si>
  <si>
    <t>liqu</t>
  </si>
  <si>
    <t>id</t>
  </si>
  <si>
    <t>liqu(湿的)+id(状态)→湿的状态的物质→液体</t>
  </si>
  <si>
    <t>液体</t>
  </si>
  <si>
    <t>/ˈlɪkwɪd/</t>
  </si>
  <si>
    <t>Water is a common liquid.</t>
  </si>
  <si>
    <t>水是一种常见的液体。</t>
  </si>
  <si>
    <t>夏天喝liquid（液体）解渴，它是liqu（湿的）状态，和干面包比起来更滋润。</t>
  </si>
  <si>
    <t>湿态物质liquid</t>
  </si>
  <si>
    <t>liqu(湿的)+id(形容词后缀)→具有湿的特性→液态的</t>
  </si>
  <si>
    <t>液态的；液体的</t>
  </si>
  <si>
    <t>The milk is still liquid after being left out.</t>
  </si>
  <si>
    <t>牛奶放了一会儿还是液态的。</t>
  </si>
  <si>
    <t>牛奶保持liquid（液态的），因为它的liqu（湿的）特性没改变。</t>
  </si>
  <si>
    <t>湿的特性liquid(adj.)</t>
  </si>
  <si>
    <t>list</t>
  </si>
  <si>
    <t>列出；列举</t>
  </si>
  <si>
    <t>/lɪst/</t>
  </si>
  <si>
    <t>Please list your favorite colors.</t>
  </si>
  <si>
    <t>请列出你最喜欢的颜色。</t>
  </si>
  <si>
    <t>老师让我list（列出）颜色，我把红、蓝、绿都写下来了。</t>
  </si>
  <si>
    <t>写下列举是list(v.)</t>
  </si>
  <si>
    <t>清单；列表</t>
  </si>
  <si>
    <t>I made a shopping list before going to the store.</t>
  </si>
  <si>
    <t>去商店前我列了一张购物清单。</t>
  </si>
  <si>
    <t>购物list（清单）上有鸡蛋和牛奶，我不会忘买。</t>
  </si>
  <si>
    <t>事务列表list(n.)</t>
  </si>
  <si>
    <t>listen</t>
  </si>
  <si>
    <t>听；倾听</t>
  </si>
  <si>
    <t>/ˈlɪsn/</t>
  </si>
  <si>
    <t>Listen to the teacher in class.</t>
  </si>
  <si>
    <t>课堂上听老师讲课。</t>
  </si>
  <si>
    <t>妈妈说listen（听）故事时要专心，不然会错过精彩情节。</t>
  </si>
  <si>
    <t>耳朵倾听listen</t>
  </si>
  <si>
    <t>literature</t>
  </si>
  <si>
    <t>liter</t>
  </si>
  <si>
    <t>ature</t>
  </si>
  <si>
    <t>liter(文字)+ature(集合后缀)→文字的集合→文学；文献</t>
  </si>
  <si>
    <t>文学；文献</t>
  </si>
  <si>
    <t>/ˈlɪtrətʃə(r)/</t>
  </si>
  <si>
    <t>We read classic literature in English class.</t>
  </si>
  <si>
    <t>我们在英语课上读经典文学。</t>
  </si>
  <si>
    <t>经典literature（文学）里，liter（文字）藏着很多智慧。</t>
  </si>
  <si>
    <t>文字集合literature</t>
  </si>
  <si>
    <t>literary</t>
  </si>
  <si>
    <t>liter(文字)+ary(形容词后缀)→与文字相关的→文学的</t>
  </si>
  <si>
    <t>文学的；文学上的</t>
  </si>
  <si>
    <t>/ˈlɪtərəri/</t>
  </si>
  <si>
    <t>He writes literary works for magazines.</t>
  </si>
  <si>
    <t>他为杂志写文学作品。</t>
  </si>
  <si>
    <t>他的literary（文学的）作品，liter（文字）优美动人。</t>
  </si>
  <si>
    <t>文字相关literary</t>
  </si>
  <si>
    <t>litre</t>
  </si>
  <si>
    <t>升（容量单位）</t>
  </si>
  <si>
    <t>/ˈliːtə(r)/</t>
  </si>
  <si>
    <t>A bottle of milk is 1 litre.</t>
  </si>
  <si>
    <t>一瓶牛奶是1升。</t>
  </si>
  <si>
    <t>买牛奶时看到标签写着1 litre（升），这个容量单位一下子就记住了。</t>
  </si>
  <si>
    <t>容量单位litre，一升就是它</t>
  </si>
  <si>
    <t>litter</t>
  </si>
  <si>
    <t>垃圾；废弃物</t>
  </si>
  <si>
    <t>/ˈlɪtə(r)/</t>
  </si>
  <si>
    <t>There is litter on the ground.</t>
  </si>
  <si>
    <t>地上有垃圾。</t>
  </si>
  <si>
    <t>在公园看到地上的litter（垃圾），赶紧捡起扔进垃圾桶，保护环境。</t>
  </si>
  <si>
    <t>地上垃圾叫litter，清洁卫生要注意</t>
  </si>
  <si>
    <t>乱扔（垃圾）</t>
  </si>
  <si>
    <t>Don't litter the street.</t>
  </si>
  <si>
    <t>不要乱扔垃圾到街上。</t>
  </si>
  <si>
    <t>有人litter（乱扔）纸片，被清洁工阿姨制止了，大家要文明哦。</t>
  </si>
  <si>
    <t>乱扔垃圾用litter，文明行为要坚持</t>
  </si>
  <si>
    <t>little</t>
  </si>
  <si>
    <t>小的；少的</t>
  </si>
  <si>
    <t>/ˈlɪtl/</t>
  </si>
  <si>
    <t>She has a little cat.</t>
  </si>
  <si>
    <t>她有一只小猫。</t>
  </si>
  <si>
    <t>看到那只little（小的）猫咪，可爱得让人想摸摸它。</t>
  </si>
  <si>
    <t>小的少的是little，简单好记不用愁</t>
  </si>
  <si>
    <t>居住；生活</t>
  </si>
  <si>
    <t>/lɪv/</t>
  </si>
  <si>
    <t>I live in Shanghai.</t>
  </si>
  <si>
    <t>我住在上海。</t>
  </si>
  <si>
    <t>我live（居住）在上海，每天都过得很开心。</t>
  </si>
  <si>
    <t>居住生活live，发音/lɪv/要记对</t>
  </si>
  <si>
    <t>活的；现场直播的</t>
  </si>
  <si>
    <t>/laɪv/</t>
  </si>
  <si>
    <t>We watched a live concert.</t>
  </si>
  <si>
    <t>我们看了一场现场直播的音乐会。</t>
  </si>
  <si>
    <t>昨晚看live（现场）音乐会，歌手活的表演太精彩了。</t>
  </si>
  <si>
    <t>现场直播live，发音/laɪv/别混淆</t>
  </si>
  <si>
    <t>lively</t>
  </si>
  <si>
    <t>-ly</t>
  </si>
  <si>
    <t>live（活的）+ -ly（形容词后缀）→ 充满活力的；活泼的</t>
  </si>
  <si>
    <t>活泼的；充满活力的</t>
  </si>
  <si>
    <t>/ˈlaɪvli/</t>
  </si>
  <si>
    <t>The children are lively in class.</t>
  </si>
  <si>
    <t>孩子们在课堂上很活泼。</t>
  </si>
  <si>
    <t>孩子们lively（活泼）的样子，就像live（活的）小太阳一样发光。</t>
  </si>
  <si>
    <t>live加ly变lively，活泼活力真给力</t>
  </si>
  <si>
    <t>装载；加载</t>
  </si>
  <si>
    <t>/ləʊd/</t>
  </si>
  <si>
    <t>He loaded the boxes onto the truck.</t>
  </si>
  <si>
    <t>他把箱子装上卡车。</t>
  </si>
  <si>
    <t>工人load（装载）箱子时，汗水直流，但想到完成任务就很开心。</t>
  </si>
  <si>
    <t>装载货物用load</t>
  </si>
  <si>
    <t>负载；负荷</t>
  </si>
  <si>
    <t>The load is too heavy for the bike.</t>
  </si>
  <si>
    <t>这个负载对自行车来说太重了。</t>
  </si>
  <si>
    <t>自行车的load（负载）太重，骑起来很费力，得减轻一些。</t>
  </si>
  <si>
    <t>货物负载是load</t>
  </si>
  <si>
    <t>loaf</t>
  </si>
  <si>
    <t>一条面包</t>
  </si>
  <si>
    <t>/ləʊf/</t>
  </si>
  <si>
    <t>She bought a loaf of bread from the bakery.</t>
  </si>
  <si>
    <t>她从面包店买了一条面包。</t>
  </si>
  <si>
    <t>妈妈买的loaf（面包）很香，我忍不住吃了一大口。</t>
  </si>
  <si>
    <t>一条面包叫loaf</t>
  </si>
  <si>
    <t>闲逛；游荡</t>
  </si>
  <si>
    <t>He loafed around the park all afternoon.</t>
  </si>
  <si>
    <t>他整个下午都在公园里闲逛。</t>
  </si>
  <si>
    <t>周末他不想做作业，就在公园里loaf（闲逛），享受悠闲时光。</t>
  </si>
  <si>
    <t>闲逛游荡是loaf</t>
  </si>
  <si>
    <t>local</t>
  </si>
  <si>
    <t>loc（地方）+ -al（...的）→ 关于地方的 → 当地的；本地的</t>
  </si>
  <si>
    <t>当地的；本地的</t>
  </si>
  <si>
    <t>/ˈləʊkl/</t>
  </si>
  <si>
    <t>We visited a local restaurant for dinner.</t>
  </si>
  <si>
    <t>我们去了一家当地的餐馆吃晚餐。</t>
  </si>
  <si>
    <t>去local（当地）餐馆吃饭，loc（地方）的-al（特色）菜让我们赞不绝口。</t>
  </si>
  <si>
    <t>地方相关是local</t>
  </si>
  <si>
    <t>loc（地方）+ -al（...的）→ 当地的人 → 当地人</t>
  </si>
  <si>
    <t>当地人；本地人</t>
  </si>
  <si>
    <t>The locals are very friendly to tourists.</t>
  </si>
  <si>
    <t>当地人对游客很友好。</t>
  </si>
  <si>
    <t>问locals（当地人）哪里好玩，他们会热情推荐本地景点。</t>
  </si>
  <si>
    <t>当地人叫local</t>
  </si>
  <si>
    <t>lonely</t>
  </si>
  <si>
    <t>lone（孤独的）+ -ly（表状态）→ 感到孤独的 → 寂寞的</t>
  </si>
  <si>
    <t>孤独的；寂寞的</t>
  </si>
  <si>
    <t>/ˈləʊnli/</t>
  </si>
  <si>
    <t>The old man lives alone but doesn't feel lonely.</t>
  </si>
  <si>
    <t>这位老人独自生活，但不觉得寂寞。</t>
  </si>
  <si>
    <t>老人alone（独自）生活，却有宠物陪伴，不觉得lonely（寂寞），lone加ly更显心情。</t>
  </si>
  <si>
    <t>lone加ly是lonely，孤独寂寞记心里</t>
  </si>
  <si>
    <t>长的；长时间的</t>
  </si>
  <si>
    <t>/lɒŋ/</t>
  </si>
  <si>
    <t>I have a long pencil.</t>
  </si>
  <si>
    <t>我有一支长铅笔。</t>
  </si>
  <si>
    <t>这支铅笔long（长的），比我的尺子还长，写字很顺手。</t>
  </si>
  <si>
    <t>铅笔long长又长</t>
  </si>
  <si>
    <t>长久地；长期地</t>
  </si>
  <si>
    <t>We waited long for the bus.</t>
  </si>
  <si>
    <t>我们等公交车等了很久。</t>
  </si>
  <si>
    <t>我们long（长久地）等待公交车，腿都酸了，终于等到了。</t>
  </si>
  <si>
    <t>长久等待用long</t>
  </si>
  <si>
    <t>She longs for her mother's love.</t>
  </si>
  <si>
    <t>她渴望母亲的爱。</t>
  </si>
  <si>
    <t>她longs（渴望）妈妈的拥抱，每天都盼着妈妈早点回家。</t>
  </si>
  <si>
    <t>渴望某物用long</t>
  </si>
  <si>
    <t>look</t>
  </si>
  <si>
    <t>看；看起来</t>
  </si>
  <si>
    <t>/lʊk/</t>
  </si>
  <si>
    <t>Look at the beautiful flowers.</t>
  </si>
  <si>
    <t>看那些漂亮的花。</t>
  </si>
  <si>
    <t>我look（看）到花园里的花，颜色鲜艳，看起来真好看。</t>
  </si>
  <si>
    <t>看东西用look</t>
  </si>
  <si>
    <t>看；外观</t>
  </si>
  <si>
    <t>She has a new look today.</t>
  </si>
  <si>
    <t>她今天有新的外观。</t>
  </si>
  <si>
    <t>她今天的look（外观）很时尚，大家都夸她漂亮。</t>
  </si>
  <si>
    <t>外观样子是look</t>
  </si>
  <si>
    <t>loose</t>
  </si>
  <si>
    <t>松的；松散的</t>
  </si>
  <si>
    <t>/luːs/</t>
  </si>
  <si>
    <t>The button is loose.</t>
  </si>
  <si>
    <t>这个纽扣松了。</t>
  </si>
  <si>
    <t>衣服上的纽扣loose（松的），我得赶紧缝紧它，不然会掉。</t>
  </si>
  <si>
    <t>纽扣松了是loose</t>
  </si>
  <si>
    <t>lorry</t>
  </si>
  <si>
    <t>卡车；运货汽车</t>
  </si>
  <si>
    <t>/ˈlɒri/</t>
  </si>
  <si>
    <t>A lorry is passing by the street.</t>
  </si>
  <si>
    <t>一辆卡车正从街上经过。</t>
  </si>
  <si>
    <t>街上的lorry（卡车）装着很多货物，司机开得很小心。</t>
  </si>
  <si>
    <t>运货卡车lorry</t>
  </si>
  <si>
    <t>loss</t>
  </si>
  <si>
    <t>损失；失去</t>
  </si>
  <si>
    <t>/lɒs/</t>
  </si>
  <si>
    <t>The company suffered a big loss.</t>
  </si>
  <si>
    <t>这家公司遭受了巨大损失。</t>
  </si>
  <si>
    <t>公司这次的loss（损失）很大，员工们都很担心未来。</t>
  </si>
  <si>
    <t>遭受损失是loss</t>
  </si>
  <si>
    <t>lose</t>
  </si>
  <si>
    <t>失去；丢失</t>
  </si>
  <si>
    <t>/luːz/</t>
  </si>
  <si>
    <t>I lost my key yesterday.</t>
  </si>
  <si>
    <t>我昨天丢了钥匙。</t>
  </si>
  <si>
    <t>昨天我lose（丢失）了钥匙，翻遍口袋都没找到，急得直冒汗。</t>
  </si>
  <si>
    <t>lose表失去，东西不见就用它</t>
  </si>
  <si>
    <t>lot</t>
  </si>
  <si>
    <t>许多；大量；一块地</t>
  </si>
  <si>
    <t>/lɒt/</t>
  </si>
  <si>
    <t>There are a lot of apples on the tree.</t>
  </si>
  <si>
    <t>树上有很多苹果。</t>
  </si>
  <si>
    <t>树上有lot（许多）苹果，我摘了几个，甜得很。</t>
  </si>
  <si>
    <t>lot表许多，a lot of常相伴</t>
  </si>
  <si>
    <t>Lost Found</t>
  </si>
  <si>
    <t>失物招领处</t>
  </si>
  <si>
    <t>/lɒst faʊnd/</t>
  </si>
  <si>
    <t>She went to the Lost Found to look for her bag.</t>
  </si>
  <si>
    <t>她去失物招领处找她的包。</t>
  </si>
  <si>
    <t>我的包丢了，保安叔叔说去Lost Found（失物招领处）看看，果然在那里。</t>
  </si>
  <si>
    <t>Lost Found失物处，丢物就去那里找</t>
  </si>
  <si>
    <t>loud</t>
  </si>
  <si>
    <t>大声的；响亮的</t>
  </si>
  <si>
    <t>/laʊd/</t>
  </si>
  <si>
    <t>The boy's voice is very loud.</t>
  </si>
  <si>
    <t>这个男孩的声音很大。</t>
  </si>
  <si>
    <t>那个男孩说话loud（大声），整个教室都能听到。</t>
  </si>
  <si>
    <t>loud是大声，声音响亮不用慌</t>
  </si>
  <si>
    <t>lounge</t>
  </si>
  <si>
    <t>休息室</t>
  </si>
  <si>
    <t>/laʊndʒ/</t>
  </si>
  <si>
    <t>I relax in the lounge after work.</t>
  </si>
  <si>
    <t>下班后我在休息室放松。</t>
  </si>
  <si>
    <t>下班后我在lounge（休息室）里喝着茶，享受片刻宁静。</t>
  </si>
  <si>
    <t>休息室里lounge躺，悠闲时光好地方</t>
  </si>
  <si>
    <t>love</t>
  </si>
  <si>
    <t>爱；喜欢</t>
  </si>
  <si>
    <t>/lʌv/</t>
  </si>
  <si>
    <t>She loves her cat very much.</t>
  </si>
  <si>
    <t>她非常爱她的猫。</t>
  </si>
  <si>
    <t>每天回家她对猫咪说love（爱），猫咪蹭手回应超暖心。</t>
  </si>
  <si>
    <t>爱就是love，简单又温暖</t>
  </si>
  <si>
    <t>lovely</t>
  </si>
  <si>
    <t>love（爱）+ly（形容词后缀）→令人喜爱的→可爱的</t>
  </si>
  <si>
    <t>可爱的；美好的</t>
  </si>
  <si>
    <t>/ˈlʌvli/</t>
  </si>
  <si>
    <t>The flowers are lovely.</t>
  </si>
  <si>
    <t>这些花很可爱。</t>
  </si>
  <si>
    <t>花园里的花lovely（可爱的），像love（爱）般迷人，ly让它更甜美。</t>
  </si>
  <si>
    <t>love加ly变lovely，可爱模样记心里</t>
  </si>
  <si>
    <t>低的；矮的</t>
  </si>
  <si>
    <t>/ləʊ/</t>
  </si>
  <si>
    <t>The wall is too low.</t>
  </si>
  <si>
    <t>这堵墙太低了。</t>
  </si>
  <si>
    <t>墙low（低）到小狗轻松跳过，主人只好把它加高。</t>
  </si>
  <si>
    <t>低就是low，简单易记牢</t>
  </si>
  <si>
    <t>luck</t>
  </si>
  <si>
    <t>运气；幸运</t>
  </si>
  <si>
    <t>/lʌk/</t>
  </si>
  <si>
    <t>Good luck to you!</t>
  </si>
  <si>
    <t>祝你好运！</t>
  </si>
  <si>
    <t>考试前朋友说luck（运气），希望我有好运通过考试。</t>
  </si>
  <si>
    <t>运气就是luck，好运常相伴</t>
  </si>
  <si>
    <t>lucky</t>
  </si>
  <si>
    <t>luck(运气)+y(形容词后缀)→有运气的→幸运的</t>
  </si>
  <si>
    <t>/ˈlʌki/</t>
  </si>
  <si>
    <t>I was lucky to win the game.</t>
  </si>
  <si>
    <t>我很幸运赢得了比赛。</t>
  </si>
  <si>
    <t>今天赢了比赛，我觉得 lucky（幸运的），因为 luck（运气）加y变成形容词，果然很开心。</t>
  </si>
  <si>
    <t>运气加y是lucky，幸运感觉真不错</t>
  </si>
  <si>
    <t>luggage</t>
  </si>
  <si>
    <t>lug</t>
  </si>
  <si>
    <t>lug(拖运)+age(名词后缀)→需要拖运的物品→行李</t>
  </si>
  <si>
    <t>/ˈlʌɡɪdʒ/</t>
  </si>
  <si>
    <t>She put her luggage in the car.</t>
  </si>
  <si>
    <t>她把行李放进了车里。</t>
  </si>
  <si>
    <t>旅行时带 luggage（行李），lug（拖）着 age（物品）走，行李就是要拖运的东西。</t>
  </si>
  <si>
    <t>拖运物品luggage，行李随身行</t>
  </si>
  <si>
    <t>lunch</t>
  </si>
  <si>
    <t>午餐</t>
  </si>
  <si>
    <t>/lʌntʃ/</t>
  </si>
  <si>
    <t>We eat lunch together every day.</t>
  </si>
  <si>
    <t>我们每天一起吃午餐。</t>
  </si>
  <si>
    <t>中午时分，大家围坐吃 lunch（午餐），简单又满足。</t>
  </si>
  <si>
    <t>中午一餐是lunch，午餐轻松记心中</t>
  </si>
  <si>
    <t>lung</t>
  </si>
  <si>
    <t>肺</t>
  </si>
  <si>
    <t>/lʌŋ/</t>
  </si>
  <si>
    <t>Smoking damages your lungs.</t>
  </si>
  <si>
    <t>吸烟损害你的肺。</t>
  </si>
  <si>
    <t>医生提醒吸烟伤 lung（肺），要保护好这个重要器官。</t>
  </si>
  <si>
    <t>身体器官lung，肺的英文记牢固</t>
  </si>
  <si>
    <t>machine</t>
  </si>
  <si>
    <t>machin</t>
  </si>
  <si>
    <t>machin(机器)+e(名词后缀)→机器</t>
  </si>
  <si>
    <t>机器</t>
  </si>
  <si>
    <t>/məˈʃiːn/</t>
  </si>
  <si>
    <t>This machine makes bread.</t>
  </si>
  <si>
    <t>这台机器做面包。</t>
  </si>
  <si>
    <t>家里新添的 machine（机器），machin加e，做面包真方便。</t>
  </si>
  <si>
    <t>machin加e是machine，机器好用又高效</t>
  </si>
  <si>
    <t>mad</t>
  </si>
  <si>
    <t>疯狂的；生气的</t>
  </si>
  <si>
    <t>/mæd/</t>
  </si>
  <si>
    <t>He was mad when he lost his phone.</t>
  </si>
  <si>
    <t>他丢了手机时很生气。</t>
  </si>
  <si>
    <t>丢了手机后，他看起来很 mad（生气），脸涨得通红。</t>
  </si>
  <si>
    <t>疯狂生气 mad adj.</t>
  </si>
  <si>
    <t>madam</t>
  </si>
  <si>
    <t>夫人；女士（对女性的尊称）</t>
  </si>
  <si>
    <t>/ˈmædəm/</t>
  </si>
  <si>
    <t>Madam, here is your coffee.</t>
  </si>
  <si>
    <t>夫人，这是您的咖啡。</t>
  </si>
  <si>
    <t>服务员递给 madam（夫人）一杯咖啡，她礼貌地道谢。</t>
  </si>
  <si>
    <t>尊称女性叫 madam</t>
  </si>
  <si>
    <t>madame</t>
  </si>
  <si>
    <t>夫人；太太（用于法语国家女性的尊称）</t>
  </si>
  <si>
    <t>/məˈdɑːm/</t>
  </si>
  <si>
    <t>Madame Dupont is from Paris.</t>
  </si>
  <si>
    <t>杜邦夫人来自巴黎。</t>
  </si>
  <si>
    <t>来自巴黎的 Madame Dupont，总是优雅地微笑。</t>
  </si>
  <si>
    <t>法语尊称 Madame</t>
  </si>
  <si>
    <t>magazine</t>
  </si>
  <si>
    <t>杂志；期刊</t>
  </si>
  <si>
    <t>/ˌmæɡəˈziːn/</t>
  </si>
  <si>
    <t>She bought a new magazine at the bookstore.</t>
  </si>
  <si>
    <t>她在书店买了一本新杂志。</t>
  </si>
  <si>
    <t>每周我都会读 favorite magazine（杂志），了解最新的资讯。</t>
  </si>
  <si>
    <t>杂志期刊 magazine</t>
  </si>
  <si>
    <t>magic</t>
  </si>
  <si>
    <t>魔法；魔术</t>
  </si>
  <si>
    <t>/ˈmædʒɪk/</t>
  </si>
  <si>
    <t>The magician showed us some amazing magic.</t>
  </si>
  <si>
    <t>魔术师给我们表演了一些惊人的魔术。</t>
  </si>
  <si>
    <t>魔术师的 magic（魔术）让观众们发出阵阵惊叹。</t>
  </si>
  <si>
    <t>魔法魔术 magic n.</t>
  </si>
  <si>
    <t>神奇的；有魔力的</t>
  </si>
  <si>
    <t>The lake has a magic beauty at sunset.</t>
  </si>
  <si>
    <t>日落时分，湖面有种神奇的美。</t>
  </si>
  <si>
    <t>日落时的湖面很 magic（神奇的），像撒了一层金粉。</t>
  </si>
  <si>
    <t>神奇魔力 magic adj.</t>
  </si>
  <si>
    <t>maid</t>
  </si>
  <si>
    <t>女仆；少女</t>
  </si>
  <si>
    <t>/meɪd/</t>
  </si>
  <si>
    <t>The maid cleans the house every day.</t>
  </si>
  <si>
    <t>女仆每天打扫房子。</t>
  </si>
  <si>
    <t>那个maid（女仆）每天认真打扫房子，大家都很喜欢她。</t>
  </si>
  <si>
    <t>maid女仆或少女</t>
  </si>
  <si>
    <t>mailbox</t>
  </si>
  <si>
    <t>mail(邮件)+box(盒子)→放邮件的盒子→邮箱</t>
  </si>
  <si>
    <t>邮箱</t>
  </si>
  <si>
    <t>/ˈmeɪlbɒks/</t>
  </si>
  <si>
    <t>I put the letter into the mailbox.</t>
  </si>
  <si>
    <t>我把信放进邮箱里。</t>
  </si>
  <si>
    <t>我把信投进mailbox（邮箱），mail（邮件）躺在box（盒子）里等着被取走。</t>
  </si>
  <si>
    <t>邮件盒子mailbox</t>
  </si>
  <si>
    <t>main</t>
  </si>
  <si>
    <t>主要的</t>
  </si>
  <si>
    <t>/meɪn/</t>
  </si>
  <si>
    <t>The main problem is lack of time.</t>
  </si>
  <si>
    <t>主要问题是缺乏时间。</t>
  </si>
  <si>
    <t>这个main（主要的）问题困扰了我们很久，得赶紧想办法解决。</t>
  </si>
  <si>
    <t>main是主要的</t>
  </si>
  <si>
    <t>mainland</t>
  </si>
  <si>
    <t>main(主要的)+land(陆地)→主要的陆地→大陆</t>
  </si>
  <si>
    <t>大陆</t>
  </si>
  <si>
    <t>/ˈmeɪnlænd/</t>
  </si>
  <si>
    <t>Taiwan is part of the Chinese mainland.</t>
  </si>
  <si>
    <t>台湾是中国的一部分大陆。</t>
  </si>
  <si>
    <t>台湾属于中国mainland（大陆），main（主要）的land（陆地）就是大陆呀。</t>
  </si>
  <si>
    <t>主要陆地mainland</t>
  </si>
  <si>
    <t>major</t>
  </si>
  <si>
    <t>/ˈmeɪdʒə(r)/</t>
  </si>
  <si>
    <t>English is a major subject in middle school.</t>
  </si>
  <si>
    <t>英语是中学的一门主要科目。</t>
  </si>
  <si>
    <t>英语是major（主要的）科目，我们每天都要花时间学习它。</t>
  </si>
  <si>
    <t>major是主要的</t>
  </si>
  <si>
    <t>专业；少校</t>
  </si>
  <si>
    <t>Her major is Chinese.</t>
  </si>
  <si>
    <t>她的专业是中文。</t>
  </si>
  <si>
    <t>她的major（专业）是中文，每天都读很多经典文学作品。</t>
  </si>
  <si>
    <t>专业少校是major</t>
  </si>
  <si>
    <t>majority</t>
  </si>
  <si>
    <t>major(主要的) + ity(名词后缀) → 主要部分的数量 → 大多数</t>
  </si>
  <si>
    <t>大多数；大部分</t>
  </si>
  <si>
    <t>/məˈdʒɒrəti/</t>
  </si>
  <si>
    <t>Majority of the students are from China.</t>
  </si>
  <si>
    <t>大多数学生来自中国。</t>
  </si>
  <si>
    <t>班里majority（大多数）同学来自中国，他们都是major（主要）的群体，ity让它变成名词形式。</t>
  </si>
  <si>
    <t>主要部分majority</t>
  </si>
  <si>
    <t>make</t>
  </si>
  <si>
    <t>制造；做；使</t>
  </si>
  <si>
    <t>/meɪk/</t>
  </si>
  <si>
    <t>I make a paper plane for my friend.</t>
  </si>
  <si>
    <t>我给朋友做了一个纸飞机。</t>
  </si>
  <si>
    <t>我用彩纸make（做）纸飞机，make发音像“梅克”，梅克牌纸飞机飞得特别高。</t>
  </si>
  <si>
    <t>动手制作就是make</t>
  </si>
  <si>
    <t>male</t>
  </si>
  <si>
    <t>男性；雄性</t>
  </si>
  <si>
    <t>The cat over there is male.</t>
  </si>
  <si>
    <t>那边的猫是雄性的。</t>
  </si>
  <si>
    <t>那边的male（雄性）猫很活泼，male发音像“梅欧”，梅欧猫总是追着蝴蝶跑。</t>
  </si>
  <si>
    <t>雄性男性是male</t>
  </si>
  <si>
    <t>男人；人类</t>
  </si>
  <si>
    <t>/mæn/</t>
  </si>
  <si>
    <t>The man in blue is my uncle.</t>
  </si>
  <si>
    <t>穿蓝色衣服的男人是我叔叔。</t>
  </si>
  <si>
    <t>穿蓝色衣服的man（男人）是我叔叔，man发音像“慢”，但他骑车一点都不慢。</t>
  </si>
  <si>
    <t>成年男人就是man</t>
  </si>
  <si>
    <t>manage</t>
  </si>
  <si>
    <t>man(处理) + age(动词后缀) → 处理事务 → 管理；设法</t>
  </si>
  <si>
    <t>管理；设法做到</t>
  </si>
  <si>
    <t>/ˈmænɪdʒ/</t>
  </si>
  <si>
    <t>She manages to finish the work alone.</t>
  </si>
  <si>
    <t>她设法独自完成了工作。</t>
  </si>
  <si>
    <t>她manage（设法）独自完成工作，用man（手）处理（age）每一个细节，终于成功了。</t>
  </si>
  <si>
    <t>处理事务manage</t>
  </si>
  <si>
    <t>manager</t>
  </si>
  <si>
    <t>manage（管理）+er（表人）→从事管理工作的人→管理者</t>
  </si>
  <si>
    <t>管理者；经理</t>
  </si>
  <si>
    <t>/ˈmænɪdʒə(r)/</t>
  </si>
  <si>
    <t>My uncle works as a manager in a big hotel.</t>
  </si>
  <si>
    <t>我叔叔在一家大酒店当经理。</t>
  </si>
  <si>
    <t>叔叔是manager（经理），每天负责manage（管理）酒店事务，大家都很佩服他。</t>
  </si>
  <si>
    <t>管理之人manager</t>
  </si>
  <si>
    <t>mankind</t>
  </si>
  <si>
    <t>man（人）+kind（种类）→人类这个整体种类→人类</t>
  </si>
  <si>
    <t>/mænˈkaɪnd/</t>
  </si>
  <si>
    <t>Mankind has made great progress in science.</t>
  </si>
  <si>
    <t>人类在科学上取得了巨大进步。</t>
  </si>
  <si>
    <t>mankind（人类）是man（人）的kind（种类），我们共同生活在地球家园。</t>
  </si>
  <si>
    <t>人类总称mankind</t>
  </si>
  <si>
    <t>manner</t>
  </si>
  <si>
    <t>方式；态度；礼貌</t>
  </si>
  <si>
    <t>/ˈmænə(r)/</t>
  </si>
  <si>
    <t>She speaks in a polite manner.</t>
  </si>
  <si>
    <t>她说话态度礼貌。</t>
  </si>
  <si>
    <t>她的manner（态度）很优雅，让人感觉很舒服。</t>
  </si>
  <si>
    <t>态度方式manner</t>
  </si>
  <si>
    <t>table manners</t>
  </si>
  <si>
    <t>table（桌子）+manners（礼貌）→餐桌上的礼貌规范→餐桌礼仪</t>
  </si>
  <si>
    <t>餐桌礼仪</t>
  </si>
  <si>
    <t>/ˈteɪbl ˈmænəz/</t>
  </si>
  <si>
    <t>We should teach kids good table manners.</t>
  </si>
  <si>
    <t>我们应该教孩子良好的餐桌礼仪。</t>
  </si>
  <si>
    <t>吃饭时要注意table manners（餐桌礼仪），在table（桌子）旁的manners（礼貌）能体现修养。</t>
  </si>
  <si>
    <t>餐桌礼仪table manners</t>
  </si>
  <si>
    <t>many</t>
  </si>
  <si>
    <t>许多的；大量的</t>
  </si>
  <si>
    <t>/ˈmeni/</t>
  </si>
  <si>
    <t>There are many apples in the basket.</t>
  </si>
  <si>
    <t>篮子里有许多苹果。</t>
  </si>
  <si>
    <t>妈妈买了many（许多）苹果，我每天吃一个，补充维生素C。</t>
  </si>
  <si>
    <t>数量多，用many</t>
  </si>
  <si>
    <t>map</t>
  </si>
  <si>
    <t>地图</t>
  </si>
  <si>
    <t>/mæp/</t>
  </si>
  <si>
    <t>I use a map to find the museum.</t>
  </si>
  <si>
    <t>我用地图找博物馆。</t>
  </si>
  <si>
    <t>去陌生城市时，map（地图）帮我指引方向，再也不怕迷路啦。</t>
  </si>
  <si>
    <t>找路看map，轻松又方便</t>
  </si>
  <si>
    <t>maple</t>
  </si>
  <si>
    <t>枫树</t>
  </si>
  <si>
    <t>/ˈmeɪpl/</t>
  </si>
  <si>
    <t>Maple leaves turn red in autumn.</t>
  </si>
  <si>
    <t>枫叶在秋天变红。</t>
  </si>
  <si>
    <t>秋天，maple（枫树）的叶子像火焰一样红，吸引很多人拍照。</t>
  </si>
  <si>
    <t>红叶树，是maple</t>
  </si>
  <si>
    <t>leaves</t>
  </si>
  <si>
    <t>叶子（复数）</t>
  </si>
  <si>
    <t>/liːvz/</t>
  </si>
  <si>
    <t>The leaves fall from trees in fall.</t>
  </si>
  <si>
    <t>秋天叶子从树上落下。</t>
  </si>
  <si>
    <t>秋风一吹，leaves（叶子）纷纷飘落，给地面盖了层金色被子。</t>
  </si>
  <si>
    <t>leaf复数leaves，落叶纷飞秋意浓</t>
  </si>
  <si>
    <t>marathon</t>
  </si>
  <si>
    <t>马拉松赛跑</t>
  </si>
  <si>
    <t>/ˈmærəθən/</t>
  </si>
  <si>
    <t>He ran a marathon last month.</t>
  </si>
  <si>
    <t>他上个月跑了一次马拉松。</t>
  </si>
  <si>
    <t>参加marathon（马拉松）时，我坚持跑完全程，虽然累但很开心。</t>
  </si>
  <si>
    <t>长跑马拉松，坚持就成功</t>
  </si>
  <si>
    <t>marble</t>
  </si>
  <si>
    <t>大理石；弹珠</t>
  </si>
  <si>
    <t>/ˈmɑːbl/</t>
  </si>
  <si>
    <t>She has a collection of colorful marbles.</t>
  </si>
  <si>
    <t>她有一堆彩色弹珠。</t>
  </si>
  <si>
    <t>小明喜欢玩marble（弹珠），每次赢了都把marble放进玻璃瓶里，开心极了。</t>
  </si>
  <si>
    <t>彩色小球marble</t>
  </si>
  <si>
    <t>march</t>
  </si>
  <si>
    <t>行进；游行</t>
  </si>
  <si>
    <t>/mɑːtʃ/</t>
  </si>
  <si>
    <t>They marched through the streets to protest.</t>
  </si>
  <si>
    <t>他们游行穿过街道抗议。</t>
  </si>
  <si>
    <t>人们march（游行）时，步伐整齐，嘴里喊着口号，向前行进。</t>
  </si>
  <si>
    <t>步伐整齐march行</t>
  </si>
  <si>
    <t>三月；行进</t>
  </si>
  <si>
    <t>March is the third month of the year.</t>
  </si>
  <si>
    <t>三月是一年中的第三个月。</t>
  </si>
  <si>
    <t>三月March，天气变暖，人们喜欢去郊外march（散步行进），享受春天。</t>
  </si>
  <si>
    <t>三月行进是March</t>
  </si>
  <si>
    <t>mark</t>
  </si>
  <si>
    <t>标记；打分</t>
  </si>
  <si>
    <t>/mɑːk/</t>
  </si>
  <si>
    <t>The teacher marked our homework carefully.</t>
  </si>
  <si>
    <t>老师仔细批改了我们的作业。</t>
  </si>
  <si>
    <t>老师给作业mark（打分）时，会用红笔在错误处做mark（标记），帮助我们改正。</t>
  </si>
  <si>
    <t>标记打分mark动</t>
  </si>
  <si>
    <t>标记；分数</t>
  </si>
  <si>
    <t>He got a high mark in the math test.</t>
  </si>
  <si>
    <t>他数学考试得了高分。</t>
  </si>
  <si>
    <t>小明数学考了高分mark，他在试卷上看到红色的mark（标记），开心地笑了。</t>
  </si>
  <si>
    <t>分数标记mark名</t>
  </si>
  <si>
    <t>market</t>
  </si>
  <si>
    <t>mark（标记）+et（小场所）→有标记的小场所→市场</t>
  </si>
  <si>
    <t>市场；集市</t>
  </si>
  <si>
    <t>/ˈmɑːkɪt/</t>
  </si>
  <si>
    <t>We went to the market to buy vegetables.</t>
  </si>
  <si>
    <t>我们去市场买蔬菜。</t>
  </si>
  <si>
    <t>去market（市场）买蔬菜，每个摊位都有mark（标记），et（小）场所里热闹极了。</t>
  </si>
  <si>
    <t>标记小场market</t>
  </si>
  <si>
    <t>marriage</t>
  </si>
  <si>
    <t>marry</t>
  </si>
  <si>
    <t>marry（结婚）+age（名词后缀）→结婚的状态或关系→婚姻</t>
  </si>
  <si>
    <t>婚姻</t>
  </si>
  <si>
    <t>/ˈmærɪdʒ/</t>
  </si>
  <si>
    <t>Their marriage is very happy.</t>
  </si>
  <si>
    <t>他们的婚姻很幸福。</t>
  </si>
  <si>
    <t>他们的marriage（婚姻）很幸福，marry（结婚）后age（岁月）里一直互相扶持。</t>
  </si>
  <si>
    <t>结婚岁月marriage</t>
  </si>
  <si>
    <t>结婚；嫁；娶</t>
  </si>
  <si>
    <t>/ˈmæri/</t>
  </si>
  <si>
    <t>She will marry her boyfriend next year.</t>
  </si>
  <si>
    <t>她明年要和男朋友结婚。</t>
  </si>
  <si>
    <t>她想marry（结婚）心爱的人，婚礼上交换戒指，承诺相伴一生。</t>
  </si>
  <si>
    <t>结婚嫁娶是marry</t>
  </si>
  <si>
    <t>mask</t>
  </si>
  <si>
    <t>面具；口罩</t>
  </si>
  <si>
    <t>/mɑːsk/</t>
  </si>
  <si>
    <t>He wore a mask to protect himself from the dust.</t>
  </si>
  <si>
    <t>他戴了口罩以防灰尘。</t>
  </si>
  <si>
    <t>戴mask（口罩）出门，防止病毒，保护自己和他人。</t>
  </si>
  <si>
    <t>遮挡面部mask罩</t>
  </si>
  <si>
    <t>mass</t>
  </si>
  <si>
    <t>大量；群众；质量</t>
  </si>
  <si>
    <t>/mæs/</t>
  </si>
  <si>
    <t>There is a mass of work to do today.</t>
  </si>
  <si>
    <t>今天有大量工作要做。</t>
  </si>
  <si>
    <t>mass（大量）的人聚集起来，形成了壮观的场面。</t>
  </si>
  <si>
    <t>大量群众mass记</t>
  </si>
  <si>
    <t>master</t>
  </si>
  <si>
    <t>掌握；精通</t>
  </si>
  <si>
    <t>/ˈmɑːstər/</t>
  </si>
  <si>
    <t>He mastered English in three years.</t>
  </si>
  <si>
    <t>他三年就掌握了英语。</t>
  </si>
  <si>
    <t>想要master（掌握）英语，每天坚持练习听说读写，进步很快。</t>
  </si>
  <si>
    <t>精通掌握是master</t>
  </si>
  <si>
    <t>主人；大师</t>
  </si>
  <si>
    <t>The dog obeyed its master.</t>
  </si>
  <si>
    <t>狗听从它的主人。</t>
  </si>
  <si>
    <t>狗的master（主人）叫它坐下，它立刻照做，很听话。</t>
  </si>
  <si>
    <t>主人大师是master</t>
  </si>
  <si>
    <t>mat</t>
  </si>
  <si>
    <t>垫子；席子</t>
  </si>
  <si>
    <t>/mæt/</t>
  </si>
  <si>
    <t>Put your shoes on the mat.</t>
  </si>
  <si>
    <t>把你的鞋放在垫子上。</t>
  </si>
  <si>
    <t>门口放块mat（垫子），进门擦擦鞋，家里干净又整洁。</t>
  </si>
  <si>
    <t>门口垫子mat垫</t>
  </si>
  <si>
    <t>match</t>
  </si>
  <si>
    <t>匹配；使配对；比赛</t>
  </si>
  <si>
    <t>/mætʃ/</t>
  </si>
  <si>
    <t>Can you match these socks?</t>
  </si>
  <si>
    <t>你能把这些袜子配对吗？</t>
  </si>
  <si>
    <t>我想match（匹配）袜子时，发现两只颜色一样，正好match上，开心极了。</t>
  </si>
  <si>
    <t>袜子配对是match</t>
  </si>
  <si>
    <t>比赛；火柴</t>
  </si>
  <si>
    <t>We won the football match yesterday.</t>
  </si>
  <si>
    <t>我们昨天赢了足球比赛。</t>
  </si>
  <si>
    <t>看football match（比赛）时，我用match（火柴）点了根蜡烛，结果被妈妈说危险。</t>
  </si>
  <si>
    <t>比赛火柴都叫match</t>
  </si>
  <si>
    <t>material</t>
  </si>
  <si>
    <t>mater</t>
  </si>
  <si>
    <t>mater（根源，基础）+ ial（形容词后缀转名词）→ 构成基础的东西→材料；物质</t>
  </si>
  <si>
    <t>材料；物质；素材</t>
  </si>
  <si>
    <t>/məˈtɪəriəl/</t>
  </si>
  <si>
    <t>We need some material to make a dress.</t>
  </si>
  <si>
    <t>我们需要一些材料做裙子。</t>
  </si>
  <si>
    <t>妈妈用material（材料）做裙子时，说这些mater（根源）ial的东西质量很好。</t>
  </si>
  <si>
    <t>基础东西material</t>
  </si>
  <si>
    <t>mater（根源，基础）+ ial（形容词后缀）→ 与基础物质相关的→物质的；实际的</t>
  </si>
  <si>
    <t>物质的；实际的</t>
  </si>
  <si>
    <t>The story is based on material facts.</t>
  </si>
  <si>
    <t>这个故事基于实际事实。</t>
  </si>
  <si>
    <t>讨论material（实际的）问题时，大家都关注那些mater（根源）ial的真实数据。</t>
  </si>
  <si>
    <t>实际物质material</t>
  </si>
  <si>
    <t>mathematics</t>
  </si>
  <si>
    <t>数学</t>
  </si>
  <si>
    <t>/ˌmæθəˈmætɪks/</t>
  </si>
  <si>
    <t>I like mathematics very much.</t>
  </si>
  <si>
    <t>我非常喜欢数学。</t>
  </si>
  <si>
    <t>上mathematics（数学）课时，老师让我们做math题，大家都埋头计算。</t>
  </si>
  <si>
    <t>数学全称mathematics</t>
  </si>
  <si>
    <t>matter</t>
  </si>
  <si>
    <t>事情；问题；物质</t>
  </si>
  <si>
    <t>/ˈmætə(r)/</t>
  </si>
  <si>
    <t>It's not a big matter, don't worry.</t>
  </si>
  <si>
    <t>这不是什么大事，别担心。</t>
  </si>
  <si>
    <t>遇到小matter（事情）时，别着急，慢慢解决就好。</t>
  </si>
  <si>
    <t>小事物质matter</t>
  </si>
  <si>
    <t>要紧；有重大影响</t>
  </si>
  <si>
    <t>Does it matter if I come late?</t>
  </si>
  <si>
    <t>我来晚了要紧吗？</t>
  </si>
  <si>
    <t>朋友问“Does it matter？”（要紧吗），我笑着说没关系，这点小事不matter。</t>
  </si>
  <si>
    <t>是否要紧matter</t>
  </si>
  <si>
    <t>mature</t>
  </si>
  <si>
    <t>成熟的；成年人的</t>
  </si>
  <si>
    <t>/məˈtʃʊə(r)/</t>
  </si>
  <si>
    <t>She is a mature woman.</t>
  </si>
  <si>
    <t>她是一个成熟的女人。</t>
  </si>
  <si>
    <t>姐姐看起来很mature（成熟），做事稳重，大家都喜欢她。</t>
  </si>
  <si>
    <t>成熟稳重mature</t>
  </si>
  <si>
    <t>成熟；长成</t>
  </si>
  <si>
    <t>The apples will mature in autumn.</t>
  </si>
  <si>
    <t>苹果会在秋天成熟。</t>
  </si>
  <si>
    <t>秋天到了，苹果mature（成熟）了，红红的挂在树上，好看极了。</t>
  </si>
  <si>
    <t>长成成熟mature</t>
  </si>
  <si>
    <t>maximum</t>
  </si>
  <si>
    <t>max</t>
  </si>
  <si>
    <t>max(大)+imum(最高级后缀)→表示最大的状态→最大的</t>
  </si>
  <si>
    <t>最大的</t>
  </si>
  <si>
    <t>/ˈmæksɪməm/</t>
  </si>
  <si>
    <t>The maximum temperature today is 35 degrees Celsius.</t>
  </si>
  <si>
    <t>今天的最高温度是35摄氏度。</t>
  </si>
  <si>
    <t>夏日里maximum（最大的）温度来袭，max（大）的热浪让我只想躲进空调房。</t>
  </si>
  <si>
    <t>max加imum，最大maximum</t>
  </si>
  <si>
    <t>max(大)+imum(最高级后缀)→表示最大的量→最大值</t>
  </si>
  <si>
    <t>最大值</t>
  </si>
  <si>
    <t>The maximum of these numbers is 100.</t>
  </si>
  <si>
    <t>这些数字中的最大值是100。</t>
  </si>
  <si>
    <t>数学题里找maximum（最大值），我一眼就看到max（大）的那个数。</t>
  </si>
  <si>
    <t>最大数量maximum</t>
  </si>
  <si>
    <t>may</t>
  </si>
  <si>
    <t>可以；可能</t>
  </si>
  <si>
    <t>/meɪ/</t>
  </si>
  <si>
    <t>May I borrow your dictionary?</t>
  </si>
  <si>
    <t>我可以借你的字典吗？</t>
  </si>
  <si>
    <t>我怯生生问同桌：“May I borrow your dictionary？”，他立刻点头说可以。</t>
  </si>
  <si>
    <t>情态may，表许可或可能</t>
  </si>
  <si>
    <t>maybe</t>
  </si>
  <si>
    <t>may(可能)+be(是)→可能是某种情况→也许</t>
  </si>
  <si>
    <t>也许；可能</t>
  </si>
  <si>
    <t>/ˈmeɪbi/</t>
  </si>
  <si>
    <t>Maybe we can watch a movie tonight.</t>
  </si>
  <si>
    <t>今晚我们也许可以看场电影。</t>
  </si>
  <si>
    <t>妈妈说maybe（也许）今晚看电影，我盼着may（可能）的好事成真。</t>
  </si>
  <si>
    <t>may加be，也许maybe</t>
  </si>
  <si>
    <t>me</t>
  </si>
  <si>
    <t>我（宾格）</t>
  </si>
  <si>
    <t>/miː/</t>
  </si>
  <si>
    <t>He gave me a gift on my birthday.</t>
  </si>
  <si>
    <t>他在我生日那天给了我一份礼物。</t>
  </si>
  <si>
    <t>朋友笑着递来礼物，说：“This is for me？”不对，是for me（我）呀！</t>
  </si>
  <si>
    <t>宾格形式就是me</t>
  </si>
  <si>
    <t>meal</t>
  </si>
  <si>
    <t>一餐；一顿饭</t>
  </si>
  <si>
    <t>/miːl/</t>
  </si>
  <si>
    <t>We have three meals every day.</t>
  </si>
  <si>
    <t>我们每天吃三顿饭。</t>
  </si>
  <si>
    <t>中午的meal（饭）香喷喷，我狼吞虎咽吃完，感觉浑身有力气。</t>
  </si>
  <si>
    <t>美味一餐是meal</t>
  </si>
  <si>
    <t>mean</t>
  </si>
  <si>
    <t>意思是；意味着</t>
  </si>
  <si>
    <t>/miːn/</t>
  </si>
  <si>
    <t>I mean you should study hard.</t>
  </si>
  <si>
    <t>我的意思是你应该努力学习。</t>
  </si>
  <si>
    <t>妈妈说‘I mean你要多吃蔬菜’，mean（意思是）她希望我健康成长。</t>
  </si>
  <si>
    <t>表达意思用mean</t>
  </si>
  <si>
    <t>吝啬的；刻薄的</t>
  </si>
  <si>
    <t>He is a mean man who never donates money.</t>
  </si>
  <si>
    <t>他是个吝啬的人，从不捐款。</t>
  </si>
  <si>
    <t>那个mean（刻薄的）邻居总说坏话，大家都不愿和他说话。</t>
  </si>
  <si>
    <t>小气刻薄就是mean</t>
  </si>
  <si>
    <t>平均数</t>
  </si>
  <si>
    <t>The mean of 2 and 6 is 4.</t>
  </si>
  <si>
    <t>2和6的平均数是4。</t>
  </si>
  <si>
    <t>数学课上，老师教我们算mean（平均数），把数相加再除以个数就行。</t>
  </si>
  <si>
    <t>平均数值叫mean</t>
  </si>
  <si>
    <t>meaning</t>
  </si>
  <si>
    <t>mean（意思是）+ing（名词后缀）→表示意思的内容→含义；意思</t>
  </si>
  <si>
    <t>含义；意思</t>
  </si>
  <si>
    <t>/ˈmiːnɪŋ/</t>
  </si>
  <si>
    <t>What's the meaning of this sentence?</t>
  </si>
  <si>
    <t>这个句子的意思是什么？</t>
  </si>
  <si>
    <t>我问老师这个词的meaning（含义），她说是mean加ing变成的名词。</t>
  </si>
  <si>
    <t>mean加ing，含义记心中</t>
  </si>
  <si>
    <t>means</t>
  </si>
  <si>
    <t>mean（方式）+s（复数后缀）→多种方式→方式；手段</t>
  </si>
  <si>
    <t>方式；方法；手段</t>
  </si>
  <si>
    <t>/miːnz/</t>
  </si>
  <si>
    <t>We have different means to get to school.</t>
  </si>
  <si>
    <t>我们有不同的方式去上学。</t>
  </si>
  <si>
    <t>要到学校，means（方式）很多，mean（方式）加s就是它的复数形式。</t>
  </si>
  <si>
    <t>方法手段是means</t>
  </si>
  <si>
    <t>meanwhile</t>
  </si>
  <si>
    <t>mean（中间）+while（时间）→在中间的时间里→与此同时；同时</t>
  </si>
  <si>
    <t>与此同时；同时</t>
  </si>
  <si>
    <t>/ˈmiːnwaɪl/</t>
  </si>
  <si>
    <t>I was reading, meanwhile my sister was watching TV.</t>
  </si>
  <si>
    <t>我在看书，与此同时妹妹在看电视。</t>
  </si>
  <si>
    <t>我看书时，meanwhile（同时）妹妹看电视，mean（中间）的时间我们各做各的事。</t>
  </si>
  <si>
    <t>中间时间meanwhile</t>
  </si>
  <si>
    <t>measure</t>
  </si>
  <si>
    <t>meas</t>
  </si>
  <si>
    <t>meas（测量）+ure（动词后缀）→进行测量的动作→测量；衡量</t>
  </si>
  <si>
    <t>测量；衡量</t>
  </si>
  <si>
    <t>/ˈmeʒə(r)/</t>
  </si>
  <si>
    <t>Please measure the height of the door.</t>
  </si>
  <si>
    <t>请测量门的高度。</t>
  </si>
  <si>
    <t>工人用尺子measure（测量）门高，meas（测量）加ure就是这个词。</t>
  </si>
  <si>
    <t>测量尺寸measure</t>
  </si>
  <si>
    <t>meas（测量）+ure（名词后缀）→测量出的结果或采取的行动→措施；尺寸</t>
  </si>
  <si>
    <t>措施；尺寸</t>
  </si>
  <si>
    <t>The school took measures to keep students safe.</t>
  </si>
  <si>
    <t>学校采取了措施保障学生安全。</t>
  </si>
  <si>
    <t>学校的measure（措施）很有效，meas（测量）相关的ure后缀让它有了新含义。</t>
  </si>
  <si>
    <t>措施尺寸measure</t>
  </si>
  <si>
    <t>meat</t>
  </si>
  <si>
    <t>肉</t>
  </si>
  <si>
    <t>/miːt/</t>
  </si>
  <si>
    <t>I like eating meat for dinner.</t>
  </si>
  <si>
    <t>我晚餐喜欢吃肉。</t>
  </si>
  <si>
    <t>妈妈做的meat（肉）特别香，我每次都能吃一大碗米饭配着它。</t>
  </si>
  <si>
    <t>m-e-a-t，肉的英文就记它</t>
  </si>
  <si>
    <t>medal</t>
  </si>
  <si>
    <t>奖牌</t>
  </si>
  <si>
    <t>/ˈmedl/</t>
  </si>
  <si>
    <t>She won a silver medal in the Olympics.</t>
  </si>
  <si>
    <t>她在奥运会上赢得了一枚银牌。</t>
  </si>
  <si>
    <t>运动员站在领奖台上，接过闪亮的medal（奖牌），眼里满是骄傲的泪水。</t>
  </si>
  <si>
    <t>荣耀象征是medal</t>
  </si>
  <si>
    <t>media</t>
  </si>
  <si>
    <t>medi（中间）+ a（复数后缀）→ 中间传递信息的载体 → 媒体；媒介</t>
  </si>
  <si>
    <t>媒体；媒介</t>
  </si>
  <si>
    <t>/ˈmiːdiə/</t>
  </si>
  <si>
    <t>The media reported the news immediately.</t>
  </si>
  <si>
    <t>媒体立即报道了这条新闻。</t>
  </si>
  <si>
    <t>media（媒体）是medi（中间）的载体，每天把世界各地的消息传递给我们。</t>
  </si>
  <si>
    <t>中间传讯是media</t>
  </si>
  <si>
    <t>a</t>
  </si>
  <si>
    <t>medical</t>
  </si>
  <si>
    <t>medic</t>
  </si>
  <si>
    <t>medic（治疗）+ al（形容词后缀）→ 与治疗相关的 → 医学的；医疗的</t>
  </si>
  <si>
    <t>医学的；医疗的</t>
  </si>
  <si>
    <t>/ˈmedɪkl/</t>
  </si>
  <si>
    <t>He is studying in a medical school.</t>
  </si>
  <si>
    <t>他正在一所医学院学习。</t>
  </si>
  <si>
    <t>在medical（医学的）学校里，学生们钻研medic（治疗）的知识，准备帮助病人。</t>
  </si>
  <si>
    <t>治疗相关medical</t>
  </si>
  <si>
    <t>medicine</t>
  </si>
  <si>
    <t>medic（治疗）+ ine（名词后缀，表物品）→ 用于治疗的物品 → 药；医学</t>
  </si>
  <si>
    <t>药；医学</t>
  </si>
  <si>
    <t>/ˈmedɪsn/</t>
  </si>
  <si>
    <t>Take this medicine three times a day.</t>
  </si>
  <si>
    <t>这药一天吃三次。</t>
  </si>
  <si>
    <t>医生开的medicine（药）能治病，它的词根是medic（治疗），帮我们恢复健康。</t>
  </si>
  <si>
    <t>治疗之物medicine</t>
  </si>
  <si>
    <t>medium</t>
  </si>
  <si>
    <t>媒介；媒体；中等</t>
  </si>
  <si>
    <t>/ˈmiːdiəm/</t>
  </si>
  <si>
    <t>The Internet is an important medium for communication.</t>
  </si>
  <si>
    <t>互联网是重要的交流媒介。</t>
  </si>
  <si>
    <t>想找交流的medium（媒介），互联网就是连接你我的中间桥梁，用起来超方便。</t>
  </si>
  <si>
    <t>中间媒介medium</t>
  </si>
  <si>
    <t>中等的；中间的</t>
  </si>
  <si>
    <t>He is of medium height.</t>
  </si>
  <si>
    <t>他中等身高。</t>
  </si>
  <si>
    <t>他的身高是medium（中等的），不高也不矮，站在人群中间刚刚好。</t>
  </si>
  <si>
    <t>中等高度medium</t>
  </si>
  <si>
    <t>meet</t>
  </si>
  <si>
    <t>遇见；见面；满足</t>
  </si>
  <si>
    <t>I meet my friend at the park every Sunday.</t>
  </si>
  <si>
    <t>我每周日在公园遇见我的朋友。</t>
  </si>
  <si>
    <t>周日去公园meet（遇见）好朋友，一起玩滑梯和秋千，开心极了。</t>
  </si>
  <si>
    <t>相见就是meet</t>
  </si>
  <si>
    <t>运动会</t>
  </si>
  <si>
    <t>We will have a school meet next month.</t>
  </si>
  <si>
    <t>我们下个月有一场校运会。</t>
  </si>
  <si>
    <t>学校要开meet（运动会），我报名了跑步项目，每天都在练习。</t>
  </si>
  <si>
    <t>校运meet</t>
  </si>
  <si>
    <t>meeting</t>
  </si>
  <si>
    <t>meet（遇见；聚会）+ing（名词后缀）→人们聚在一起见面讨论的活动→会议；集会</t>
  </si>
  <si>
    <t>会议；集会</t>
  </si>
  <si>
    <t>/ˈmiːtɪŋ/</t>
  </si>
  <si>
    <t>We had a meeting to discuss the plan.</t>
  </si>
  <si>
    <t>我们开了个会讨论这个计划。</t>
  </si>
  <si>
    <t>大家meeting（开会）时，先meet（见面）打招呼，再一起讨论计划细节。</t>
  </si>
  <si>
    <t>meet加ing，开会meeting</t>
  </si>
  <si>
    <t>melon</t>
  </si>
  <si>
    <t>瓜；甜瓜</t>
  </si>
  <si>
    <t>/ˈmelən/</t>
  </si>
  <si>
    <t>I like eating melon in summer.</t>
  </si>
  <si>
    <t>夏天我喜欢吃甜瓜。</t>
  </si>
  <si>
    <t>夏天吃melon（甜瓜），咬一口甜滋滋的，感觉像把蜜（谐音mel）含在嘴里。</t>
  </si>
  <si>
    <t>甜瓜甜瓜melon</t>
  </si>
  <si>
    <t>member</t>
  </si>
  <si>
    <t>membr</t>
  </si>
  <si>
    <t>membr（肢体）+er（表示人）→作为整体一部分的人→成员；会员</t>
  </si>
  <si>
    <t>成员；会员</t>
  </si>
  <si>
    <t>/ˈmembər/</t>
  </si>
  <si>
    <t>He is a member of the school club.</t>
  </si>
  <si>
    <t>他是学校俱乐部的成员。</t>
  </si>
  <si>
    <t>他作为club的member（成员），像团队的一个肢体（membr）一样，积极贡献力量。</t>
  </si>
  <si>
    <t>团队一员member</t>
  </si>
  <si>
    <t>memorial</t>
  </si>
  <si>
    <t>memor</t>
  </si>
  <si>
    <t>memor(记忆)+-ial(与...有关的)→与记忆有关的物品→纪念碑；纪念物</t>
  </si>
  <si>
    <t>纪念碑；纪念物</t>
  </si>
  <si>
    <t>/məˈmɔːriəl/</t>
  </si>
  <si>
    <t>We visited the war memorial yesterday.</t>
  </si>
  <si>
    <t>我们昨天参观了战争纪念碑。</t>
  </si>
  <si>
    <t>参观war memorial（纪念碑）时，memor（记忆）着先烈事迹，-ial相关物品让我们铭记历史。</t>
  </si>
  <si>
    <t>记忆相关物 memorial</t>
  </si>
  <si>
    <t>memor(记忆)+-ial(与...有关的)→与记忆相关的→纪念的</t>
  </si>
  <si>
    <t>纪念的；追悼的</t>
  </si>
  <si>
    <t>They held a memorial service for the dead.</t>
  </si>
  <si>
    <t>他们为逝者举行了追悼仪式。</t>
  </si>
  <si>
    <t>memorial（纪念的）仪式上，memor（记忆）涌上心头，大家都很悲伤。</t>
  </si>
  <si>
    <t>记忆相关adj. memorial</t>
  </si>
  <si>
    <t>memory</t>
  </si>
  <si>
    <t>memor(记忆)+-y(表名词)→记忆的能力或内容→记忆；回忆</t>
  </si>
  <si>
    <t>记忆；回忆</t>
  </si>
  <si>
    <t>/ˈmeməri/</t>
  </si>
  <si>
    <t>She has a good memory for faces.</t>
  </si>
  <si>
    <t>她对人脸有很好的记忆力。</t>
  </si>
  <si>
    <t>她memory（记忆）超好，memor（记忆）人脸过目不忘，-y变名词好记。</t>
  </si>
  <si>
    <t>记忆加y是memory</t>
  </si>
  <si>
    <t>mend</t>
  </si>
  <si>
    <t>修理；修补；改善</t>
  </si>
  <si>
    <t>/mend/</t>
  </si>
  <si>
    <t>My mother mended my broken socks yesterday.</t>
  </si>
  <si>
    <t>妈妈昨天补了我破的袜子。</t>
  </si>
  <si>
    <t>妈妈mend（修补）破袜子时，嘴里念叨“mend好就能穿啦”。</t>
  </si>
  <si>
    <t>修补东西就用mend</t>
  </si>
  <si>
    <t>修补处</t>
  </si>
  <si>
    <t>There is a mend on the shirt.</t>
  </si>
  <si>
    <t>衬衫上有个补丁。</t>
  </si>
  <si>
    <t>衬衫上的mend（补丁）是妈妈昨天mend（修补）的成果。</t>
  </si>
  <si>
    <t>修补之处叫mend</t>
  </si>
  <si>
    <t>mental</t>
  </si>
  <si>
    <t>ment(心智)+-al(与...有关的)→与心智相关的→精神的；心理的</t>
  </si>
  <si>
    <t>精神的；心理的；智力的</t>
  </si>
  <si>
    <t>/ˈmentl/</t>
  </si>
  <si>
    <t>She has some mental health problems.</t>
  </si>
  <si>
    <t>她有一些心理健康问题。</t>
  </si>
  <si>
    <t>提到mental（心理的）健康，ment（心智）状态很关键，-al变形容词易记。</t>
  </si>
  <si>
    <t>心智相关是mental</t>
  </si>
  <si>
    <t>mention</t>
  </si>
  <si>
    <t>ment(想到)+-ion(表动作)→想到并说出→提及；提到</t>
  </si>
  <si>
    <t>提及；提到</t>
  </si>
  <si>
    <t>/ˈmenʃn/</t>
  </si>
  <si>
    <t>He mentioned his trip to Beijing in the letter.</t>
  </si>
  <si>
    <t>他在信中提到了他的北京之行。</t>
  </si>
  <si>
    <t>写信时他mention（提到）北京行，ment（想到）就写下来，-ion是动作后缀。</t>
  </si>
  <si>
    <t>想到说出是mention</t>
  </si>
  <si>
    <t>ment(想到)+-ion(表事物)→提及的事→提及；提到</t>
  </si>
  <si>
    <t>There was no mention of the accident in the news.</t>
  </si>
  <si>
    <t>新闻里没有提到那次事故。</t>
  </si>
  <si>
    <t>新闻没mention（提及）事故，ment（想到）却没写，-ion成名词。</t>
  </si>
  <si>
    <t>提及之事叫mention</t>
  </si>
  <si>
    <t>menu</t>
  </si>
  <si>
    <t>菜单</t>
  </si>
  <si>
    <t>/ˈmenjuː/</t>
  </si>
  <si>
    <t>Can I have the menu, please?</t>
  </si>
  <si>
    <t>请给我菜单好吗？</t>
  </si>
  <si>
    <t>在餐厅里，服务员递来menu（菜单），我看着上面的菜品，决定点一份牛排。</t>
  </si>
  <si>
    <t>餐厅点餐看menu</t>
  </si>
  <si>
    <t>merchant</t>
  </si>
  <si>
    <t>merc（贸易）+ ant（人）→ 做贸易的人→商人</t>
  </si>
  <si>
    <t>/ˈmɜːtʃənt/</t>
  </si>
  <si>
    <t>The merchant sold many goods in his shop.</t>
  </si>
  <si>
    <t>这个商人在他的店里卖了很多商品。</t>
  </si>
  <si>
    <t>那个merchant（商人）靠merc（贸易）为生，每天都在店里忙碌售卖商品。</t>
  </si>
  <si>
    <t>贸易之人merchant</t>
  </si>
  <si>
    <t>merciful</t>
  </si>
  <si>
    <t>merc（怜悯）+ ful（充满）→充满怜悯的→仁慈的</t>
  </si>
  <si>
    <t>仁慈的；宽容的</t>
  </si>
  <si>
    <t>/ˈmɜːsɪfl/</t>
  </si>
  <si>
    <t>The merciful king forgave the prisoner.</t>
  </si>
  <si>
    <t>仁慈的国王原谅了囚犯。</t>
  </si>
  <si>
    <t>仁慈的国王是merciful（宽容的），心中满是merc（怜悯），对犯错的人总能原谅。</t>
  </si>
  <si>
    <t>充满怜悯merciful</t>
  </si>
  <si>
    <t>mercy</t>
  </si>
  <si>
    <t>merc（怜悯）+ y（名词后缀）→怜悯；仁慈</t>
  </si>
  <si>
    <t>怜悯；仁慈</t>
  </si>
  <si>
    <t>/ˈmɜːsi/</t>
  </si>
  <si>
    <t>She begged for mercy from the judge.</t>
  </si>
  <si>
    <t>她向法官祈求怜悯。</t>
  </si>
  <si>
    <t>她向法官祈求mercy（怜悯），希望能得到一丝merc（怜悯）之心的眷顾。</t>
  </si>
  <si>
    <t>怜悯之心是mercy</t>
  </si>
  <si>
    <t>merely</t>
  </si>
  <si>
    <t>mere</t>
  </si>
  <si>
    <t>mere（仅仅的）+ ly（副词后缀）→仅仅；只不过</t>
  </si>
  <si>
    <t>仅仅；只不过</t>
  </si>
  <si>
    <t>/ˈmɪəli/</t>
  </si>
  <si>
    <t>I merely asked a question, but he got angry.</t>
  </si>
  <si>
    <t>我仅仅问了个问题，但他生气了。</t>
  </si>
  <si>
    <t>我merely（只不过）问了一句，没想到他反应这么大，真是没必要。</t>
  </si>
  <si>
    <t>仅仅而已merely</t>
  </si>
  <si>
    <t>merry</t>
  </si>
  <si>
    <t>愉快的；高兴的</t>
  </si>
  <si>
    <t>/ˈmeri/</t>
  </si>
  <si>
    <t>She had a merry Christmas with her family.</t>
  </si>
  <si>
    <t>她和家人度过了一个愉快的圣诞节。</t>
  </si>
  <si>
    <t>圣诞节时，大家都merry（愉快）地吃着美食唱着歌，氛围特别好。</t>
  </si>
  <si>
    <t>merry merry真愉快</t>
  </si>
  <si>
    <t>mess</t>
  </si>
  <si>
    <t>杂乱；混乱</t>
  </si>
  <si>
    <t>/mes/</t>
  </si>
  <si>
    <t>Her room is always in a mess.</t>
  </si>
  <si>
    <t>她的房间总是乱七八糟的。</t>
  </si>
  <si>
    <t>每次看到她房间的mess（杂乱），我都忍不住想帮她整理一下。</t>
  </si>
  <si>
    <t>房间杂乱是mess</t>
  </si>
  <si>
    <t>message</t>
  </si>
  <si>
    <t>mit(送) + age(表示物) → 送出去的东西 → 信息；消息</t>
  </si>
  <si>
    <t>信息；消息</t>
  </si>
  <si>
    <t>/ˈmesɪdʒ/</t>
  </si>
  <si>
    <t>He left a message for his mother.</t>
  </si>
  <si>
    <t>他给妈妈留了一条消息。</t>
  </si>
  <si>
    <t>我给妈妈发message（消息），其实就是mit（送）age（物），把想说的话送过去。</t>
  </si>
  <si>
    <t>送物为message</t>
  </si>
  <si>
    <t>messy</t>
  </si>
  <si>
    <t>mess(杂乱) + y(形容词后缀) → 杂乱的</t>
  </si>
  <si>
    <t>杂乱的；凌乱的</t>
  </si>
  <si>
    <t>/ˈmesi/</t>
  </si>
  <si>
    <t>The kitchen is messy after cooking.</t>
  </si>
  <si>
    <t>做饭后厨房乱糟糟的。</t>
  </si>
  <si>
    <t>做饭后厨房messy（杂乱），是mess加y变形容词，得赶紧打扫。</t>
  </si>
  <si>
    <t>mess加y成messy</t>
  </si>
  <si>
    <t>metal</t>
  </si>
  <si>
    <t>金属</t>
  </si>
  <si>
    <t>/ˈmetl/</t>
  </si>
  <si>
    <t>The chair is made of metal.</t>
  </si>
  <si>
    <t>这把椅子是金属做的。</t>
  </si>
  <si>
    <t>这把椅子是metal（金属）做的，摸起来凉凉的，特别坚固。</t>
  </si>
  <si>
    <t>坚固材料metal</t>
  </si>
  <si>
    <t>method</t>
  </si>
  <si>
    <t>方法；办法</t>
  </si>
  <si>
    <t>/ˈmeθəd/</t>
  </si>
  <si>
    <t>She has a good method for learning English.</t>
  </si>
  <si>
    <t>她有一个学习英语的好方法。</t>
  </si>
  <si>
    <t>学习英语找对method（方法），成绩提升快，method让学习更轻松。</t>
  </si>
  <si>
    <t>解决问题用method，方法得当效率高</t>
  </si>
  <si>
    <t>米（长度单位）</t>
  </si>
  <si>
    <t>/ˈmiːtə(r)/</t>
  </si>
  <si>
    <t>This rope is five metres long.</t>
  </si>
  <si>
    <t>这根绳子五米长。</t>
  </si>
  <si>
    <t>测量绳子长度时，用metre（米）做单位，五米刚好够用来绑东西。</t>
  </si>
  <si>
    <t>长度单位metre米，测量距离常用它</t>
  </si>
  <si>
    <t>microscope</t>
  </si>
  <si>
    <t>micro-</t>
  </si>
  <si>
    <t>scope</t>
  </si>
  <si>
    <t>micro（微小）+ scope（看）→ 能看到微小物体的仪器 → 显微镜</t>
  </si>
  <si>
    <t>显微镜</t>
  </si>
  <si>
    <t>/ˈmaɪkrəskəʊp/</t>
  </si>
  <si>
    <t>We observed cells under the microscope in biology class.</t>
  </si>
  <si>
    <t>生物课上我们在显微镜下观察细胞。</t>
  </si>
  <si>
    <t>生物课上用microscope（显微镜）看细胞，micro（小）scope（看）让细胞的结构清晰可见。</t>
  </si>
  <si>
    <t>微小之物scope看，microscope是显微镜</t>
  </si>
  <si>
    <t>middle</t>
  </si>
  <si>
    <t>中间；中部</t>
  </si>
  <si>
    <t>/ˈmɪdl/</t>
  </si>
  <si>
    <t>The ball rolled to the middle of the road.</t>
  </si>
  <si>
    <t>球滚到了路中间。</t>
  </si>
  <si>
    <t>球滚到road的middle（中间），挡住了过往的车辆，大家赶紧把它移开。</t>
  </si>
  <si>
    <t>路的中间是middle</t>
  </si>
  <si>
    <t>中间的；中部的</t>
  </si>
  <si>
    <t>She is in the middle school now.</t>
  </si>
  <si>
    <t>她现在上中学。</t>
  </si>
  <si>
    <t>她进入middle school（中学），开始了middle阶段的学习生活。</t>
  </si>
  <si>
    <t>中学就是middle school，中间阶段adj.</t>
  </si>
  <si>
    <t>Middle</t>
  </si>
  <si>
    <t>中间的</t>
  </si>
  <si>
    <t>She sits in the middle seat of the bus.</t>
  </si>
  <si>
    <t>她坐在公交车的中间座位。</t>
  </si>
  <si>
    <t>公交车中间的座位视野最好，我总喜欢坐那里，默念Middle（中间的）的拼写。</t>
  </si>
  <si>
    <t>中间的是Middle</t>
  </si>
  <si>
    <t>中间</t>
  </si>
  <si>
    <t>He stood in the middle of the playground.</t>
  </si>
  <si>
    <t>他站在操场的中间。</t>
  </si>
  <si>
    <t>操场的Middle（中间）是我们集合的地方，每次体育课都在这里碰面。</t>
  </si>
  <si>
    <t>位置中间是Middle</t>
  </si>
  <si>
    <t>East</t>
  </si>
  <si>
    <t>东方</t>
  </si>
  <si>
    <t>The sun rises from the East every morning.</t>
  </si>
  <si>
    <t>太阳每天早上从东方升起。</t>
  </si>
  <si>
    <t>每天早上，East（东方）的天空都会泛起朝霞，特别好看。</t>
  </si>
  <si>
    <t>太阳升起在East</t>
  </si>
  <si>
    <t>东方的</t>
  </si>
  <si>
    <t>My grandparents live in the East district.</t>
  </si>
  <si>
    <t>我的祖父母住在东部地区。</t>
  </si>
  <si>
    <t>祖父母住的East（东方的）区域空气清新，环境很好。</t>
  </si>
  <si>
    <t>东方的是East</t>
  </si>
  <si>
    <t>midnight</t>
  </si>
  <si>
    <t>mid-</t>
  </si>
  <si>
    <t>night</t>
  </si>
  <si>
    <t>mid（中间）+ night（夜晚）→ 夜晚的中间时刻 → 午夜</t>
  </si>
  <si>
    <t>午夜</t>
  </si>
  <si>
    <t>/ˈmɪdnaɪt/</t>
  </si>
  <si>
    <t>We got home safely at midnight.</t>
  </si>
  <si>
    <t>我们午夜安全到家。</t>
  </si>
  <si>
    <t>午夜（midnight）就是mid（中间）的night（夜晚），12点整的时候，街道很安静。</t>
  </si>
  <si>
    <t>夜晚中间midnight</t>
  </si>
  <si>
    <t>might</t>
  </si>
  <si>
    <t>可能；可以</t>
  </si>
  <si>
    <t>/maɪt/</t>
  </si>
  <si>
    <t>It might snow tomorrow in the north.</t>
  </si>
  <si>
    <t>北方明天可能下雪。</t>
  </si>
  <si>
    <t>天气预报说北方明天might（可能）下雪，大家要注意保暖。</t>
  </si>
  <si>
    <t>可能发生用might</t>
  </si>
  <si>
    <t>mild</t>
  </si>
  <si>
    <t>温和的；轻微的</t>
  </si>
  <si>
    <t>/maɪld/</t>
  </si>
  <si>
    <t>The weather is mild in spring here.</t>
  </si>
  <si>
    <t>这里春天的天气很温和。</t>
  </si>
  <si>
    <t>春天的天气mild（温和），适合出去野餐，mild的风很舒服。</t>
  </si>
  <si>
    <t>温和轻微是mild</t>
  </si>
  <si>
    <t>mile</t>
  </si>
  <si>
    <t>英里</t>
  </si>
  <si>
    <t>/maɪl/</t>
  </si>
  <si>
    <t>I walked five miles to get to the village.</t>
  </si>
  <si>
    <t>我走了五英里才到达那个村庄。</t>
  </si>
  <si>
    <t>昨天我走了 five miles（英里），虽然累，但看到村庄的那一刻很开心。</t>
  </si>
  <si>
    <t>mile英里长，距离计量它帮忙</t>
  </si>
  <si>
    <t>milk</t>
  </si>
  <si>
    <t>牛奶</t>
  </si>
  <si>
    <t>/mɪlk/</t>
  </si>
  <si>
    <t>My cat likes to drink warm milk.</t>
  </si>
  <si>
    <t>我的猫喜欢喝温牛奶。</t>
  </si>
  <si>
    <t>每天早上妈妈都会给我倒一杯 milk（牛奶），搭配面包吃很美味。</t>
  </si>
  <si>
    <t>milk牛奶白，营养丰富身体爱</t>
  </si>
  <si>
    <t>挤奶</t>
  </si>
  <si>
    <t>Farmers milk cows every morning.</t>
  </si>
  <si>
    <t>农民们每天早上挤牛奶。</t>
  </si>
  <si>
    <t>农民伯伯 milk（挤奶）时，动作轻柔，奶牛很配合。</t>
  </si>
  <si>
    <t>挤奶动作是 milk，农场常见这个词</t>
  </si>
  <si>
    <t>millionaire</t>
  </si>
  <si>
    <t>million</t>
  </si>
  <si>
    <t>aire</t>
  </si>
  <si>
    <t>million（百万） + aire（表示人的后缀）→拥有百万财富的人→百万富翁</t>
  </si>
  <si>
    <t>百万富翁</t>
  </si>
  <si>
    <t>/ˌmɪljəˈneə(r)/</t>
  </si>
  <si>
    <t>The millionaire donated a lot of money to charity.</t>
  </si>
  <si>
    <t>这位百万富翁向慈善机构捐赠了很多钱。</t>
  </si>
  <si>
    <t>那个 millionaire（百万富翁）用 million（百万）的财富帮助他人，大家都很尊敬他。</t>
  </si>
  <si>
    <t>百万之人加aire，就是富翁millionaire</t>
  </si>
  <si>
    <t>mind</t>
  </si>
  <si>
    <t>头脑；想法</t>
  </si>
  <si>
    <t>/maɪnd/</t>
  </si>
  <si>
    <t>You should change your mind about this matter.</t>
  </si>
  <si>
    <t>你应该改变对这件事的想法。</t>
  </si>
  <si>
    <t>遇到困难别灰心，开动 mind（头脑）想办法，一定能解决。</t>
  </si>
  <si>
    <t>mind头脑灵，想法多多创意生</t>
  </si>
  <si>
    <t>介意；照料</t>
  </si>
  <si>
    <t>Do you mind if I open the window?</t>
  </si>
  <si>
    <t>我打开窗户你介意吗？</t>
  </si>
  <si>
    <t>朋友问我 Do you mind（介意）开窗，我笑着说没关系。</t>
  </si>
  <si>
    <t>mind表介意，问句常用记心里</t>
  </si>
  <si>
    <t>mine</t>
  </si>
  <si>
    <t>我的（名词性物主代词）</t>
  </si>
  <si>
    <t>/maɪn/</t>
  </si>
  <si>
    <t>The red pen is mine, not yours.</t>
  </si>
  <si>
    <t>这支红色的笔是我的，不是你的。</t>
  </si>
  <si>
    <t>同桌问这支笔是谁的，我指着它说：It's mine（我的）。</t>
  </si>
  <si>
    <t>mine是我的，名词性物代要记得</t>
  </si>
  <si>
    <t>矿；矿井</t>
  </si>
  <si>
    <t>They found a gold mine in the mountain.</t>
  </si>
  <si>
    <t>他们在山里发现了一座金矿。</t>
  </si>
  <si>
    <t>工人们在 mine（矿井）里工作，希望能挖到更多矿石。</t>
  </si>
  <si>
    <t>mine是矿井，地下资源里面藏</t>
  </si>
  <si>
    <t>采矿；开采</t>
  </si>
  <si>
    <t>People mine coal in this area.</t>
  </si>
  <si>
    <t>人们在这个地区采煤。</t>
  </si>
  <si>
    <t>工人们每天 mine（采矿），为城市提供能源。</t>
  </si>
  <si>
    <t>mine表采矿，资源开发它来忙</t>
  </si>
  <si>
    <t>mineral</t>
  </si>
  <si>
    <t>miner</t>
  </si>
  <si>
    <t>miner(矿) + al(表相关事物) → 与矿相关的物质 → 矿物</t>
  </si>
  <si>
    <t>矿物；矿物质</t>
  </si>
  <si>
    <t>/ˈmɪnərəl/</t>
  </si>
  <si>
    <t>We need minerals to keep our bodies healthy.</t>
  </si>
  <si>
    <t>我们需要矿物质来保持身体健康。</t>
  </si>
  <si>
    <t>每天吃含有mineral（矿物质）的食物，miner（矿）里的al（相关）元素帮助身体强壮有力。</t>
  </si>
  <si>
    <t>矿加al是mineral</t>
  </si>
  <si>
    <t>minibus</t>
  </si>
  <si>
    <t>mini-</t>
  </si>
  <si>
    <t>mini(小的) + bus(公共汽车) → 小型公共汽车</t>
  </si>
  <si>
    <t>小型公共汽车；中巴</t>
  </si>
  <si>
    <t>/ˈmɪnibʌs/</t>
  </si>
  <si>
    <t>We took a minibus to the countryside last weekend.</t>
  </si>
  <si>
    <t>上周末我们乘中巴去了乡下。</t>
  </si>
  <si>
    <t>周末去乡下时，我们坐的是minibus（中巴），mini（小）的bus（公共汽车）刚好装下我们一群朋友。</t>
  </si>
  <si>
    <t>小型bus minibus</t>
  </si>
  <si>
    <t>minimum</t>
  </si>
  <si>
    <t>mum</t>
  </si>
  <si>
    <t>mini(小) + mum(表最高级) → 最小的量或限度 → 最小值；最低限度</t>
  </si>
  <si>
    <t>最小值；最低限度</t>
  </si>
  <si>
    <t>/ˈmɪnɪməm/</t>
  </si>
  <si>
    <t>The minimum age for driving in China is 18.</t>
  </si>
  <si>
    <t>在中国驾驶的最低年龄是18岁。</t>
  </si>
  <si>
    <t>考驾照的minimum（最低年龄）是18岁，mini（小）的年龄可不行，连mum（妈妈）都不会同意哦。</t>
  </si>
  <si>
    <t>最小限度minimum</t>
  </si>
  <si>
    <t>mini(小) + mum(表最高级) → 最小的 → 最低的</t>
  </si>
  <si>
    <t>最小的；最低的</t>
  </si>
  <si>
    <t>We have to pay the minimum price for this product.</t>
  </si>
  <si>
    <t>我们必须支付这个产品的最低价格。</t>
  </si>
  <si>
    <t>买这个产品时，我选择了minimum（最低的）价格，mini（小）的数字让我节省了不少钱。</t>
  </si>
  <si>
    <t>最小的是minimum</t>
  </si>
  <si>
    <t>minister</t>
  </si>
  <si>
    <t>ster</t>
  </si>
  <si>
    <t>mini(小) + ster(表人) → 服务他人的人 → 部长；牧师</t>
  </si>
  <si>
    <t>部长；大臣</t>
  </si>
  <si>
    <t>/ˈmɪnɪstə(r)/</t>
  </si>
  <si>
    <t>The foreign minister will attend the meeting tomorrow.</t>
  </si>
  <si>
    <t>外交部长明天将出席会议。</t>
  </si>
  <si>
    <t>minister（部长）的职责是为人民服务，就像mini（小）的ster（人）一样谦逊地工作。</t>
  </si>
  <si>
    <t>服务人民minister</t>
  </si>
  <si>
    <t>ministry</t>
  </si>
  <si>
    <t>ister</t>
  </si>
  <si>
    <t>mini(小) + ister(服务的人) + y(表机构) → 部长所在的机构 → 部</t>
  </si>
  <si>
    <t>部（政府部门）</t>
  </si>
  <si>
    <t>/ˈmɪnɪstri/</t>
  </si>
  <si>
    <t>The Ministry of Education issued a new policy.</t>
  </si>
  <si>
    <t>教育部发布了一项新政策。</t>
  </si>
  <si>
    <t>Ministry（教育部）是minister（部长）工作的地方，y（表机构）里有很多为教育服务的人员。</t>
  </si>
  <si>
    <t>部长机构ministry</t>
  </si>
  <si>
    <t>minority</t>
  </si>
  <si>
    <t>minor</t>
  </si>
  <si>
    <t>minor(小的) + ity(名词后缀) → 表示小的群体或数量 → 少数；少数民族</t>
  </si>
  <si>
    <t>少数；少数民族</t>
  </si>
  <si>
    <t>/maɪˈnɔːrəti/</t>
  </si>
  <si>
    <t>The minority in the group all agreed with the plan.</t>
  </si>
  <si>
    <t>组里的少数人都同意这个计划。</t>
  </si>
  <si>
    <t>班里的 minority（少数）同学喜欢安静，他们觉得 minor（小的）群体更容易专注，这是 ity（名词后缀）带来的名词含义哦。</t>
  </si>
  <si>
    <t>minor加ity，少数记心里</t>
  </si>
  <si>
    <t>minus</t>
  </si>
  <si>
    <t>min</t>
  </si>
  <si>
    <t>min(小) + us → 表示减少的动作 → 减；减去</t>
  </si>
  <si>
    <t>减；减去</t>
  </si>
  <si>
    <t>/ˈmaɪnəs/</t>
  </si>
  <si>
    <t>Five minus three is two.</t>
  </si>
  <si>
    <t>五减三等于二。</t>
  </si>
  <si>
    <t>数学题里 five minus three（五减三），其实就是让数字变 min（小）一点，us（后缀）帮你记住这是个表示减少的词。</t>
  </si>
  <si>
    <t>min小加us，减号就是它</t>
  </si>
  <si>
    <t>minute</t>
  </si>
  <si>
    <t>ute</t>
  </si>
  <si>
    <t>min(小) + ute → 表示小的时间单位 → 分钟</t>
  </si>
  <si>
    <t>分钟；一会儿</t>
  </si>
  <si>
    <t>/ˈmɪnɪt/</t>
  </si>
  <si>
    <t>Wait a minute, I'll be right back.</t>
  </si>
  <si>
    <t>等一下，我马上回来。</t>
  </si>
  <si>
    <t>等 minute（分钟）的时候，想想它是 min（小）的时间单位，ute 帮你组成这个词，很快就过去啦。</t>
  </si>
  <si>
    <t>min小加ute，分钟记清楚</t>
  </si>
  <si>
    <t>min(小) + ute → 表示非常小的 → 微小的</t>
  </si>
  <si>
    <t>微小的；细微的</t>
  </si>
  <si>
    <t>/maɪˈnjuːt/</t>
  </si>
  <si>
    <t>There are minute differences between the two pictures.</t>
  </si>
  <si>
    <t>这两张图片之间有细微的差别。</t>
  </si>
  <si>
    <t>这两张图的 minute（微小）差别，需要仔细看，min（小）的特点很明显，ute 让它变成形容词哦。</t>
  </si>
  <si>
    <t>minute读慢是微小，min小来ute找</t>
  </si>
  <si>
    <t>mirror</t>
  </si>
  <si>
    <t>ror</t>
  </si>
  <si>
    <t>mir(看) + ror → 用来反射看自己的物体 → 镜子</t>
  </si>
  <si>
    <t>镜子</t>
  </si>
  <si>
    <t>/ˈmɪrə(r)/</t>
  </si>
  <si>
    <t>She looked at herself in the mirror.</t>
  </si>
  <si>
    <t>她在镜子里看着自己。</t>
  </si>
  <si>
    <t>早上起床，我对着 mirror（镜子）梳头，mir（看）着自己的样子，ror 是镜子的后缀，记住它哦。</t>
  </si>
  <si>
    <t>mirror镜子照，mir看ror绕</t>
  </si>
  <si>
    <t>想念；错过</t>
  </si>
  <si>
    <t>/mɪs/</t>
  </si>
  <si>
    <t>I miss my grandparents very much.</t>
  </si>
  <si>
    <t>我非常想念我的祖父母。</t>
  </si>
  <si>
    <t>离开家后，我总是 miss（想念）爷爷奶奶，每次打电话都忍不住说“I miss you”，简单又好记。</t>
  </si>
  <si>
    <t>想念错过是miss，简单好记不用思</t>
  </si>
  <si>
    <t>missile</t>
  </si>
  <si>
    <t>miss(发送)+ile(可...的)→可发送的物体→导弹；投射物</t>
  </si>
  <si>
    <t>导弹；投射物</t>
  </si>
  <si>
    <t>/ˈmɪsaɪl/</t>
  </si>
  <si>
    <t>The missile hit the enemy's base.</t>
  </si>
  <si>
    <t>导弹击中了敌人的基地。</t>
  </si>
  <si>
    <t>军队发射 missile（导弹），它是 miss（发送）出去的 ile（可...的）武器，精准打击目标。</t>
  </si>
  <si>
    <t>发送武器 missile，导弹威力强</t>
  </si>
  <si>
    <t>mist</t>
  </si>
  <si>
    <t>薄雾；雾气</t>
  </si>
  <si>
    <t>/mɪst/</t>
  </si>
  <si>
    <t>The mist slowly lifted as the sun rose.</t>
  </si>
  <si>
    <t>太阳升起时，薄雾渐渐散去。</t>
  </si>
  <si>
    <t>清晨 mist（薄雾）弥漫，远处的树影模糊，仿佛仙境一般。</t>
  </si>
  <si>
    <t>清晨薄雾是 mist</t>
  </si>
  <si>
    <t>mistake</t>
  </si>
  <si>
    <t>mis-</t>
  </si>
  <si>
    <t>take</t>
  </si>
  <si>
    <t>mis(错误地)+take(拿)→错误地拿取或做的事→错误</t>
  </si>
  <si>
    <t>错误；失误</t>
  </si>
  <si>
    <t>/mɪˈsteɪk/</t>
  </si>
  <si>
    <t>I found a mistake in the math problem.</t>
  </si>
  <si>
    <t>我在这道数学题里发现了一个错误。</t>
  </si>
  <si>
    <t>我做数学题时犯了 mistake（错误），因为 mis（错误地）take（拿）了错误的公式来用。</t>
  </si>
  <si>
    <t>错误拿取 mistake（名）</t>
  </si>
  <si>
    <t>mis(错误地)+take(拿)→错误地拿取或做某事→犯错；误解</t>
  </si>
  <si>
    <t>犯错；误解</t>
  </si>
  <si>
    <t>She mistook me for her brother yesterday.</t>
  </si>
  <si>
    <t>她昨天把我错当成她哥哥了。</t>
  </si>
  <si>
    <t>她 mistake（误解）了我，mis（错误地）take（拿）我当她哥哥，真尴尬。</t>
  </si>
  <si>
    <t>错误做事 mistake（动）</t>
  </si>
  <si>
    <t>mistaken</t>
  </si>
  <si>
    <t>mis(错误地)+take(拿)+en(形容词后缀)→做了错误拿取的→错误的；误解的</t>
  </si>
  <si>
    <t>错误的；误解的</t>
  </si>
  <si>
    <t>/mɪˈsteɪkən/</t>
  </si>
  <si>
    <t>Your opinion is mistaken; let me explain.</t>
  </si>
  <si>
    <t>你的观点是错误的，让我解释一下。</t>
  </si>
  <si>
    <t>你 mistaken（错误的）想法，是因为 mis（错误地）take（拿）了片面信息，en（使...）你产生误解。</t>
  </si>
  <si>
    <t>错误状态 mistaken，观点要纠正</t>
  </si>
  <si>
    <t>misunderstand</t>
  </si>
  <si>
    <t>under-</t>
  </si>
  <si>
    <t>stand</t>
  </si>
  <si>
    <t>mis(错误地)+under(在...下)+stand(理解)→错误地在表层下理解→误解；误会</t>
  </si>
  <si>
    <t>误解；误会</t>
  </si>
  <si>
    <t>/ˌmɪsʌndəˈstænd/</t>
  </si>
  <si>
    <t>Don't misunderstand my words; I mean well.</t>
  </si>
  <si>
    <t>别误解我的话，我是好意。</t>
  </si>
  <si>
    <t>你别 misunderstand（误解）我，mis（错误地）under（在...下）stand（理解）我的意思，其实我想帮你。</t>
  </si>
  <si>
    <t>错误理解 misunderstand，误会要澄清</t>
  </si>
  <si>
    <t>mix</t>
  </si>
  <si>
    <t>混合；搅拌</t>
  </si>
  <si>
    <t>/mɪks/</t>
  </si>
  <si>
    <t>I mix milk and coffee every morning.</t>
  </si>
  <si>
    <t>我每天早上把牛奶和咖啡混合。</t>
  </si>
  <si>
    <t>我每天早上mix（混合）牛奶和咖啡，味道香甜又好喝。</t>
  </si>
  <si>
    <t>搅拌混合就用mix</t>
  </si>
  <si>
    <t>混合物；混合</t>
  </si>
  <si>
    <t>The mix of sugar and salt is not good.</t>
  </si>
  <si>
    <t>糖和盐的混合物不好。</t>
  </si>
  <si>
    <t>这个mix（混合物）里有糖和盐，吃起来味道很奇怪。</t>
  </si>
  <si>
    <t>混合之物叫mix</t>
  </si>
  <si>
    <t>mixture</t>
  </si>
  <si>
    <t>mix(混合)+ture(名词后缀)→混合而成的东西→混合物</t>
  </si>
  <si>
    <t>混合物；混合体</t>
  </si>
  <si>
    <t>/ˈmɪkstʃə(r)/</t>
  </si>
  <si>
    <t>Air is a mixture of gases.</t>
  </si>
  <si>
    <t>空气是气体的混合物。</t>
  </si>
  <si>
    <t>空气是mixture（混合物），由mix（混合）的各种气体组成，ture后缀表名词。</t>
  </si>
  <si>
    <t>mix加ture变mixture，混合之物它是名</t>
  </si>
  <si>
    <t>ture</t>
  </si>
  <si>
    <t>mm</t>
  </si>
  <si>
    <t>毫米</t>
  </si>
  <si>
    <t>/em em/</t>
  </si>
  <si>
    <t>The paper is 0.1 mm thick.</t>
  </si>
  <si>
    <t>这张纸0.1毫米厚。</t>
  </si>
  <si>
    <t>测量纸张厚度时，用mm（毫米）单位，em em的发音像在念缩写，容易记住。</t>
  </si>
  <si>
    <t>mm是毫米，长度单位要牢记</t>
  </si>
  <si>
    <t>mobile phone</t>
  </si>
  <si>
    <t>手机</t>
  </si>
  <si>
    <t>/ˈməʊbaɪl fəʊn/</t>
  </si>
  <si>
    <t>She uses a mobile phone to call her mother.</t>
  </si>
  <si>
    <t>她用手机给妈妈打电话。</t>
  </si>
  <si>
    <t>出门带mobile phone（手机），mobile（移动的）phone（电话），走到哪都能联系家人。</t>
  </si>
  <si>
    <t>移动电话mobile phone，随身带它很方便</t>
  </si>
  <si>
    <t>model</t>
  </si>
  <si>
    <t>模型；模范</t>
  </si>
  <si>
    <t>/ˈmɒdl/</t>
  </si>
  <si>
    <t>She made a model plane for her brother.</t>
  </si>
  <si>
    <t>她给弟弟做了一个模型飞机。</t>
  </si>
  <si>
    <t>妹妹做了个model（模型）飞机，希望成为像飞行员爸爸一样的model（模范）。</t>
  </si>
  <si>
    <t>模型模范model</t>
  </si>
  <si>
    <t>modem</t>
  </si>
  <si>
    <t>mod(调制)+em(解调)→实现调制和解调功能的设备→调制解调器</t>
  </si>
  <si>
    <t>调制解调器</t>
  </si>
  <si>
    <t>/ˈməʊdem/</t>
  </si>
  <si>
    <t>We need a modem to get online.</t>
  </si>
  <si>
    <t>我们需要调制解调器才能上网。</t>
  </si>
  <si>
    <t>上网时，modem（调制解调器）像翻译，把信号mod（调制）又em（解调），让数据顺畅传输。</t>
  </si>
  <si>
    <t>调制解调modem</t>
  </si>
  <si>
    <t>modern</t>
  </si>
  <si>
    <t>mod</t>
  </si>
  <si>
    <t>ern</t>
  </si>
  <si>
    <t>mod(方式)+ern(...的)→符合当前方式的→现代的</t>
  </si>
  <si>
    <t>现代的；近代的</t>
  </si>
  <si>
    <t>/ˈmɒdən/</t>
  </si>
  <si>
    <t>Modern technology makes our life easier.</t>
  </si>
  <si>
    <t>现代科技让我们的生活更便捷。</t>
  </si>
  <si>
    <t>现代的modern（现代）社会里，mod（方式）ern（的）事物都很新潮，大家都享受科技便利。</t>
  </si>
  <si>
    <t>方式加ern是modern</t>
  </si>
  <si>
    <t>modest</t>
  </si>
  <si>
    <t>mod(适度)+est(...的)→表现适度不张扬的→谦虚的；适度的</t>
  </si>
  <si>
    <t>谦虚的；适度的</t>
  </si>
  <si>
    <t>/ˈmɒdɪst/</t>
  </si>
  <si>
    <t>He is modest about his achievements.</t>
  </si>
  <si>
    <t>他对自己的成就很谦虚。</t>
  </si>
  <si>
    <t>那个modest（谦虚）的男孩，对待成绩mod（适度）est（的），从不骄傲炫耀。</t>
  </si>
  <si>
    <t>适度加est是modest</t>
  </si>
  <si>
    <t>mom</t>
  </si>
  <si>
    <t>妈妈</t>
  </si>
  <si>
    <t>/mɒm/</t>
  </si>
  <si>
    <t>Mom gives me a hug every morning.</t>
  </si>
  <si>
    <t>妈妈每天早上给我一个拥抱。</t>
  </si>
  <si>
    <t>每天醒来，mom（妈妈）的拥抱都很温暖，是我最幸福的时刻。</t>
  </si>
  <si>
    <t>妈妈就是mom</t>
  </si>
  <si>
    <t>moment</t>
  </si>
  <si>
    <t>片刻；瞬间</t>
  </si>
  <si>
    <t>/ˈməʊmənt/</t>
  </si>
  <si>
    <t>I'll be back in a moment.</t>
  </si>
  <si>
    <t>我马上回来。</t>
  </si>
  <si>
    <t>等我moment（片刻），我去拿个东西就回来，这个moment很短哦。</t>
  </si>
  <si>
    <t>片刻瞬间moment，记牢它不难</t>
  </si>
  <si>
    <t>mommy</t>
  </si>
  <si>
    <t>妈妈（口语）</t>
  </si>
  <si>
    <t>/ˈmɒmi/</t>
  </si>
  <si>
    <t>Mommy, can I have a cookie?</t>
  </si>
  <si>
    <t>妈妈，我可以吃块饼干吗？</t>
  </si>
  <si>
    <t>宝宝喊mommy（妈妈），想要吃块饼干，mommy笑着答应了。</t>
  </si>
  <si>
    <t>口语妈妈是mommy</t>
  </si>
  <si>
    <t>money</t>
  </si>
  <si>
    <t>钱；货币</t>
  </si>
  <si>
    <t>/ˈmʌni/</t>
  </si>
  <si>
    <t>He earns a lot of money.</t>
  </si>
  <si>
    <t>他赚很多钱。</t>
  </si>
  <si>
    <t>赚钱money（钱）不容易，要努力工作才能有更多money。</t>
  </si>
  <si>
    <t>钱就是money，记好别忘记</t>
  </si>
  <si>
    <t>monitor</t>
  </si>
  <si>
    <t>mon-</t>
  </si>
  <si>
    <t>itor</t>
  </si>
  <si>
    <t>mon（提醒）+itor（人）→提醒他人的人→班长；作为设备则指显示器</t>
  </si>
  <si>
    <t>班长；显示器</t>
  </si>
  <si>
    <t>/ˈmɒnɪtə(r)/</t>
  </si>
  <si>
    <t>She is our class monitor.</t>
  </si>
  <si>
    <t>她是我们的班长。</t>
  </si>
  <si>
    <t>班长monitor（班长）总是mon（提醒）大家交作业，是老师的好帮手。</t>
  </si>
  <si>
    <t>提醒的人monitor（班长）</t>
  </si>
  <si>
    <t>mon（提醒）+itor（动词化）→持续观察并提醒→监控</t>
  </si>
  <si>
    <t>监控</t>
  </si>
  <si>
    <t>The camera monitors the entrance.</t>
  </si>
  <si>
    <t>摄像头监控入口。</t>
  </si>
  <si>
    <t>摄像头monitor（监控）入口，mon（提醒）大家注意安全，防止意外。</t>
  </si>
  <si>
    <t>监控就是monitor</t>
  </si>
  <si>
    <t>monkey</t>
  </si>
  <si>
    <t>猴子</t>
  </si>
  <si>
    <t>/ˈmʌŋki/</t>
  </si>
  <si>
    <t>The monkey is climbing the tree.</t>
  </si>
  <si>
    <t>猴子正在爬树。</t>
  </si>
  <si>
    <t>猴子monkey（猴子）在树上跳来跳去，真可爱。</t>
  </si>
  <si>
    <t>猴子就是monkey</t>
  </si>
  <si>
    <t>month</t>
  </si>
  <si>
    <t>月；月份</t>
  </si>
  <si>
    <t>/mʌnθ/</t>
  </si>
  <si>
    <t>I was born in July, the seventh month of the year.</t>
  </si>
  <si>
    <t>我出生在七月，一年中的第七个月份。</t>
  </si>
  <si>
    <t>每个month（月）都有不同的节日，比如九月的教师节，总能带来惊喜。</t>
  </si>
  <si>
    <t>一月到十二月，month就是月份词</t>
  </si>
  <si>
    <t>monument</t>
  </si>
  <si>
    <t>monu</t>
  </si>
  <si>
    <t>monu(纪念，提醒)+ment(名词后缀)→用来纪念或提醒的建筑→纪念碑；纪念物</t>
  </si>
  <si>
    <t>/ˈmɒnjumənt/</t>
  </si>
  <si>
    <t>The Monument to the People's Heroes stands in Tiananmen Square.</t>
  </si>
  <si>
    <t>人民英雄纪念碑矗立在天安门广场。</t>
  </si>
  <si>
    <t>看到monument（纪念碑），就想起它是承载monu（纪念）意义的ment（名词）建筑，让人肃然起敬。</t>
  </si>
  <si>
    <t>纪念加ment，就是monument</t>
  </si>
  <si>
    <t>moon</t>
  </si>
  <si>
    <t>月亮；月球</t>
  </si>
  <si>
    <t>/muːn/</t>
  </si>
  <si>
    <t>The moon is bright and round tonight.</t>
  </si>
  <si>
    <t>今晚的月亮又亮又圆。</t>
  </si>
  <si>
    <t>夜晚抬头望星空，moon（月亮）像银盘挂天边，美丽动人。</t>
  </si>
  <si>
    <t>天上银盘是moon</t>
  </si>
  <si>
    <t>mop</t>
  </si>
  <si>
    <t>拖把</t>
  </si>
  <si>
    <t>/mɒp/</t>
  </si>
  <si>
    <t>She picked up the mop to clean the spilled milk.</t>
  </si>
  <si>
    <t>她拿起拖把清理洒出来的牛奶。</t>
  </si>
  <si>
    <t>妈妈用mop（拖把）把地板拖得干干净净，家里温馨又整洁。</t>
  </si>
  <si>
    <t>清洁工具是mop</t>
  </si>
  <si>
    <t>用拖把擦；拖地</t>
  </si>
  <si>
    <t>I mop the living room floor every Saturday morning.</t>
  </si>
  <si>
    <t>我每周六早上拖客厅地板。</t>
  </si>
  <si>
    <t>周六早上我总会mop（拖地），让客厅保持清爽舒适。</t>
  </si>
  <si>
    <t>拖地动作叫mop</t>
  </si>
  <si>
    <t>moral</t>
  </si>
  <si>
    <t>mor</t>
  </si>
  <si>
    <t>mor(道德，风俗)+al(形容词后缀)→关于道德的→道德的</t>
  </si>
  <si>
    <t>道德的；道义上的</t>
  </si>
  <si>
    <t>/ˈmɒrəl/</t>
  </si>
  <si>
    <t>We should follow moral principles in our daily life.</t>
  </si>
  <si>
    <t>我们在日常生活中应遵循道德准则。</t>
  </si>
  <si>
    <t>遵循moral（道德的）准则，就是坚守mor（道德）的底线，做正直的人。</t>
  </si>
  <si>
    <t>mor加al是moral，道德之义心中记</t>
  </si>
  <si>
    <t>mor(道德，风俗)+al(名词后缀)→道德方面的东西→道德；寓意</t>
  </si>
  <si>
    <t>道德；品行；寓意</t>
  </si>
  <si>
    <t>The moral of the fable is "Honesty is the best policy".</t>
  </si>
  <si>
    <t>这个寓言的寓意是“诚实为上策”。</t>
  </si>
  <si>
    <t>寓言的moral（寓意）告诉我们，mor（道德）是做人的根本。</t>
  </si>
  <si>
    <t>故事寓意是moral</t>
  </si>
  <si>
    <t>more</t>
  </si>
  <si>
    <t>更多的</t>
  </si>
  <si>
    <t>/mɔː(r)/</t>
  </si>
  <si>
    <t>I need more time to finish my homework.</t>
  </si>
  <si>
    <t>我需要更多时间完成作业。</t>
  </si>
  <si>
    <t>想要more（更多）时间写作业，妈妈说再给我半小时，但要专注。</t>
  </si>
  <si>
    <t>多一点，就是more</t>
  </si>
  <si>
    <t>更；更多地</t>
  </si>
  <si>
    <t>She sings more beautifully than her sister.</t>
  </si>
  <si>
    <t>她唱歌比她姐姐更动听。</t>
  </si>
  <si>
    <t>她唱歌more（更）好听，每次表演都赢得更多掌声。</t>
  </si>
  <si>
    <t>比较级加more，更甚之意不用愁</t>
  </si>
  <si>
    <t>morning</t>
  </si>
  <si>
    <t>早晨；上午</t>
  </si>
  <si>
    <t>/ˈmɔːnɪŋ/</t>
  </si>
  <si>
    <t>We usually do exercise in the morning.</t>
  </si>
  <si>
    <t>我们通常在早晨做运动。</t>
  </si>
  <si>
    <t>morning（早晨）的阳光洒在脸上，我和朋友一起跑步，感觉很清爽。</t>
  </si>
  <si>
    <t>黎明过后是morning，一天开始精神兴</t>
  </si>
  <si>
    <t>Moslem</t>
  </si>
  <si>
    <t>穆斯林（伊斯兰教信徒）</t>
  </si>
  <si>
    <t>/ˈmɒzləm/</t>
  </si>
  <si>
    <t>My friend is a Moslem and he fasts during Ramadan.</t>
  </si>
  <si>
    <t>我的朋友是穆斯林，他在斋月期间禁食。</t>
  </si>
  <si>
    <t>我的朋友是Moslem（穆斯林），斋月里他坚持每天日出后不进食，日落才开斋。</t>
  </si>
  <si>
    <t>信仰伊斯兰，称为Moslem</t>
  </si>
  <si>
    <t>mosquito</t>
  </si>
  <si>
    <t>蚊子</t>
  </si>
  <si>
    <t>/məˈskiːtəʊ/</t>
  </si>
  <si>
    <t>A mosquito bit me and my arm is itchy.</t>
  </si>
  <si>
    <t>一只蚊子咬了我，我的胳膊很痒。</t>
  </si>
  <si>
    <t>夏天晚上mosquito（蚊子）嗡嗡叫，总在耳边飞来飞去，让人睡不好。</t>
  </si>
  <si>
    <t>嗡嗡叫，咬一口，它的名字mosquito</t>
  </si>
  <si>
    <t>mother</t>
  </si>
  <si>
    <t>妈妈；母亲</t>
  </si>
  <si>
    <t>/ˈmʌðə(r)/</t>
  </si>
  <si>
    <t>My mother makes the best cakes in the world.</t>
  </si>
  <si>
    <t>我妈妈做的蛋糕是世界上最好吃的。</t>
  </si>
  <si>
    <t>mother（妈妈）每天给我做早餐，她的爱藏在每一份食物里。</t>
  </si>
  <si>
    <t>妈妈爱我像太阳，她的名字mother</t>
  </si>
  <si>
    <t>motherland</t>
  </si>
  <si>
    <t>mother(母亲)+land(土地)→母亲的土地→祖国</t>
  </si>
  <si>
    <t>祖国</t>
  </si>
  <si>
    <t>/ˈmʌðəlænd/</t>
  </si>
  <si>
    <t>I love my motherland deeply.</t>
  </si>
  <si>
    <t>我深深地爱着我的祖国。</t>
  </si>
  <si>
    <t>每当看到五星红旗升起，我就想起motherland（祖国），那是mother（母亲）和land（土地）赋予我根的地方。</t>
  </si>
  <si>
    <t>母亲土地motherland，祖国情怀记心间</t>
  </si>
  <si>
    <t>motivation</t>
  </si>
  <si>
    <t>mot</t>
  </si>
  <si>
    <t>mot(移动；推动)+-ation(名词后缀，表示状态)→推动的状态→动机；动力</t>
  </si>
  <si>
    <t>动机；动力</t>
  </si>
  <si>
    <t>/ˌməʊtɪˈveɪʃn/</t>
  </si>
  <si>
    <t>His motivation to learn English is to travel abroad.</t>
  </si>
  <si>
    <t>他学习英语的动力是出国旅行。</t>
  </si>
  <si>
    <t>他学习英语的motivation（动力）来自想出国，mot（推动）着他每天坚持背单词，-ation表示状态，这股劲儿真足。</t>
  </si>
  <si>
    <t>推动状态motivation，学习动力伴我行</t>
  </si>
  <si>
    <t>motor</t>
  </si>
  <si>
    <t>发动机；马达</t>
  </si>
  <si>
    <t>/ˈməʊtə(r)/</t>
  </si>
  <si>
    <t>The motor of the washing machine needs to be replaced.</t>
  </si>
  <si>
    <t>洗衣机的发动机需要更换了。</t>
  </si>
  <si>
    <t>洗衣机不转了，维修师傅说motor（发动机）坏了，得换个新的才行。</t>
  </si>
  <si>
    <t>机器心脏是motor，发动全靠它出力</t>
  </si>
  <si>
    <t>motorcycle</t>
  </si>
  <si>
    <t>motor(发动机)+cycle(自行车)→带有发动机的自行车→摩托车</t>
  </si>
  <si>
    <t>摩托车</t>
  </si>
  <si>
    <t>/ˈməʊtəsaɪkl/</t>
  </si>
  <si>
    <t>She bought a new motorcycle last month.</t>
  </si>
  <si>
    <t>她上个月买了一辆新摩托车。</t>
  </si>
  <si>
    <t>她的新motorcycle（摩托车）很帅气，motor（发动机）提供动力，cycle（自行车）的结构让它灵活又好骑。</t>
  </si>
  <si>
    <t>发动机加自行车，motorcycle是摩托</t>
  </si>
  <si>
    <t>motto</t>
  </si>
  <si>
    <t>座右铭；格言</t>
  </si>
  <si>
    <t>/ˈmɒtəʊ/</t>
  </si>
  <si>
    <t>Our class motto is 'Study hard and make progress every day.'</t>
  </si>
  <si>
    <t>我们班的座右铭是‘好好学习，天天向上。’</t>
  </si>
  <si>
    <t>班级墙上贴着motto（座右铭），时刻提醒我们要努力学习，天天进步。</t>
  </si>
  <si>
    <t>简短格言是motto，激励人心记牢固</t>
  </si>
  <si>
    <t>mountain</t>
  </si>
  <si>
    <t>山；山脉</t>
  </si>
  <si>
    <t>/ˈmaʊntən/</t>
  </si>
  <si>
    <t>There is a high mountain near our village.</t>
  </si>
  <si>
    <t>我们村附近有一座高山。</t>
  </si>
  <si>
    <t>我们村附近有一座mountain（山），站在山顶能眺望远方的美景。</t>
  </si>
  <si>
    <t>mountain就是山</t>
  </si>
  <si>
    <t>mountainous</t>
  </si>
  <si>
    <t>mountain（山）+ous（多...的）→多山的</t>
  </si>
  <si>
    <t>多山的</t>
  </si>
  <si>
    <t>/ˈmaʊntənəs/</t>
  </si>
  <si>
    <t>The area is mountainous with many peaks.</t>
  </si>
  <si>
    <t>这个地区多山，有许多山峰。</t>
  </si>
  <si>
    <t>这个地区mountainous（多山的），到处是mountain（山），ous（多）得让人惊叹。</t>
  </si>
  <si>
    <t>山加ous变多山</t>
  </si>
  <si>
    <t>mourn</t>
  </si>
  <si>
    <t>哀悼；忧伤</t>
  </si>
  <si>
    <t>/mɔːn/</t>
  </si>
  <si>
    <t>We mourn for the accident victims.</t>
  </si>
  <si>
    <t>我们为事故遇难者哀悼。</t>
  </si>
  <si>
    <t>听到事故消息，大家都mourn（哀悼），心情十分沉重。</t>
  </si>
  <si>
    <t>mourn意为哀悼</t>
  </si>
  <si>
    <t>mouse</t>
  </si>
  <si>
    <t>老鼠；鼠标</t>
  </si>
  <si>
    <t>/maʊs/</t>
  </si>
  <si>
    <t>A small mouse is hiding behind the desk.</t>
  </si>
  <si>
    <t>一只小老鼠躲在桌子后面。</t>
  </si>
  <si>
    <t>一只mouse（老鼠）偷偷溜进房间，或者用mouse（鼠标）玩游戏很顺手。</t>
  </si>
  <si>
    <t>mouse鼠或鼠标</t>
  </si>
  <si>
    <t>moustache</t>
  </si>
  <si>
    <t>胡子（上唇的）</t>
  </si>
  <si>
    <t>/məˈstɑːʃ/</t>
  </si>
  <si>
    <t>He has a thick moustache above his lip.</t>
  </si>
  <si>
    <t>他上唇有浓密的胡子。</t>
  </si>
  <si>
    <t>爸爸的moustache（上唇胡）很有型，每天都要精心打理。</t>
  </si>
  <si>
    <t>moustache上唇胡</t>
  </si>
  <si>
    <t>mouth</t>
  </si>
  <si>
    <t>嘴；口</t>
  </si>
  <si>
    <t>/maʊθ/</t>
  </si>
  <si>
    <t>She opened her mouth to say hello.</t>
  </si>
  <si>
    <t>她张开嘴打招呼。</t>
  </si>
  <si>
    <t>小明张开mouth（嘴）吃苹果，甜甜的汁水让他露出了笑容。</t>
  </si>
  <si>
    <t>mouth嘴，张口笑</t>
  </si>
  <si>
    <t>move</t>
  </si>
  <si>
    <t>移动；搬动；感动</t>
  </si>
  <si>
    <t>/muːv/</t>
  </si>
  <si>
    <t>Can you move this box to the next room?</t>
  </si>
  <si>
    <t>你能把这个箱子搬到隔壁房间吗？</t>
  </si>
  <si>
    <t>妈妈让我move（搬动）箱子，我用力推它，终于移到了目标位置。</t>
  </si>
  <si>
    <t>搬动移动用move</t>
  </si>
  <si>
    <t>movement</t>
  </si>
  <si>
    <t>move（移动）+ment（名词后缀）→移动的动作或状态→运动；移动</t>
  </si>
  <si>
    <t>运动；移动；活动</t>
  </si>
  <si>
    <t>/ˈmuːvmənt/</t>
  </si>
  <si>
    <t>The dance movement is very graceful.</t>
  </si>
  <si>
    <t>这个舞蹈动作很优美。</t>
  </si>
  <si>
    <t>舞蹈中的movement（动作）来自move（移动）加ment，每个姿势都流畅自然。</t>
  </si>
  <si>
    <t>move加ment，运动动作成</t>
  </si>
  <si>
    <t>movie</t>
  </si>
  <si>
    <t>电影</t>
  </si>
  <si>
    <t>/ˈmuːvi/</t>
  </si>
  <si>
    <t>We are going to watch a movie this weekend.</t>
  </si>
  <si>
    <t>我们这周末要去看电影。</t>
  </si>
  <si>
    <t>周末和朋友看movie（电影），屏幕上的画面move（移动）得很精彩，看得入迷。</t>
  </si>
  <si>
    <t>看电影就说movie</t>
  </si>
  <si>
    <t>Mr</t>
  </si>
  <si>
    <t>先生</t>
  </si>
  <si>
    <t>/ˈmɪstə(r)/</t>
  </si>
  <si>
    <t>Mr Brown is coming to visit our school tomorrow.</t>
  </si>
  <si>
    <t>布朗先生明天要来参观我们学校。</t>
  </si>
  <si>
    <t>看到Mr Brown走进校门，我连忙上前问好：“Mr，欢迎您！”</t>
  </si>
  <si>
    <t>先生称呼用Mr</t>
  </si>
  <si>
    <t>Mrs</t>
  </si>
  <si>
    <t>夫人；太太</t>
  </si>
  <si>
    <t>/ˈmɪsɪz/</t>
  </si>
  <si>
    <t>Mrs White always helps her neighbors.</t>
  </si>
  <si>
    <t>怀特太太总是帮助她的邻居。</t>
  </si>
  <si>
    <t>Mrs White很热心，大家都喜欢这位Mrs。</t>
  </si>
  <si>
    <t>太太称呼是Mrs</t>
  </si>
  <si>
    <t>Ms</t>
  </si>
  <si>
    <t>女士（用于婚姻状况不明的女性）</t>
  </si>
  <si>
    <t>/mɪz/</t>
  </si>
  <si>
    <t>Ms Wang is a famous writer.</t>
  </si>
  <si>
    <t>王女士是一位著名的作家。</t>
  </si>
  <si>
    <t>不知道王女士是否结婚，直接叫Ms Wang就不会出错。</t>
  </si>
  <si>
    <t>不明婚姻称Ms</t>
  </si>
  <si>
    <t>mud</t>
  </si>
  <si>
    <t>泥；泥浆</t>
  </si>
  <si>
    <t>/mʌd/</t>
  </si>
  <si>
    <t>The child's hands are covered with mud.</t>
  </si>
  <si>
    <t>孩子的手上沾满了泥。</t>
  </si>
  <si>
    <t>孩子在院子里玩mud，弄得满身都是泥，妈妈笑着说：“你这小泥人！”</t>
  </si>
  <si>
    <t>泥土泥浆就是mud</t>
  </si>
  <si>
    <t>muddy</t>
  </si>
  <si>
    <t>mud（泥） + -y（充满...的）→充满泥的→泥泞的</t>
  </si>
  <si>
    <t>泥泞的；沾满泥的</t>
  </si>
  <si>
    <t>/ˈmʌdi/</t>
  </si>
  <si>
    <t>We had to walk on the muddy path.</t>
  </si>
  <si>
    <t>我们不得不走在泥泞的小路上。</t>
  </si>
  <si>
    <t>雨后小路变muddy，mud加y就是它，踩上去鞋子会变脏哦。</t>
  </si>
  <si>
    <t>泥加y变muddy，泥泞状态记心里</t>
  </si>
  <si>
    <t>multiply</t>
  </si>
  <si>
    <t>multi(多) + ply(增加) → 多次增加 → 乘；繁殖</t>
  </si>
  <si>
    <t>乘；繁殖；增加</t>
  </si>
  <si>
    <t>/ˈmʌltɪplaɪ/</t>
  </si>
  <si>
    <t>If you multiply 4 by 5, you get 20.</t>
  </si>
  <si>
    <t>如果你把4乘以5，结果是20。</t>
  </si>
  <si>
    <t>做数学题时，multiply（乘）就是multi（多）ply（增加），4乘5就是让4多次增加5次，得到20。</t>
  </si>
  <si>
    <t>多倍增加multiply</t>
  </si>
  <si>
    <t>multi-</t>
  </si>
  <si>
    <t>murder</t>
  </si>
  <si>
    <t>谋杀；凶杀案</t>
  </si>
  <si>
    <t>/ˈmɜːdə(r)/</t>
  </si>
  <si>
    <t>The murder happened last night.</t>
  </si>
  <si>
    <t>这起谋杀案发生在昨晚。</t>
  </si>
  <si>
    <t>新闻里说昨晚发生了murder（谋杀案），警察正在全力侦查线索。</t>
  </si>
  <si>
    <t>凶杀案件murder</t>
  </si>
  <si>
    <t>谋杀；杀害</t>
  </si>
  <si>
    <t>He was murdered by a stranger.</t>
  </si>
  <si>
    <t>他被一个陌生人谋杀了。</t>
  </si>
  <si>
    <t>他不幸被陌生人murder（谋杀），这个案件让社区居民都很不安。</t>
  </si>
  <si>
    <t>杀害他人murder</t>
  </si>
  <si>
    <t>museum</t>
  </si>
  <si>
    <t>mus(缪斯，艺术) + eum(场所) → 存放艺术作品的场所 → 博物馆</t>
  </si>
  <si>
    <t>博物馆</t>
  </si>
  <si>
    <t>/mjuˈziːəm/</t>
  </si>
  <si>
    <t>We visited the science museum yesterday.</t>
  </si>
  <si>
    <t>我们昨天参观了科学博物馆。</t>
  </si>
  <si>
    <t>我们去museum（博物馆）时，看到很多缪斯（mus）相关的展品，eum是场所，所以这里是艺术的场所。</t>
  </si>
  <si>
    <t>缪斯场所museum</t>
  </si>
  <si>
    <t>mushroom</t>
  </si>
  <si>
    <t>蘑菇</t>
  </si>
  <si>
    <t>/ˈmʌʃrʊm/</t>
  </si>
  <si>
    <t>Mushrooms can be eaten, but some are poisonous.</t>
  </si>
  <si>
    <t>蘑菇可以吃，但有些是有毒的。</t>
  </si>
  <si>
    <t>森林里的mushroom（蘑菇）像小伞一样，软乎乎的，记得不要采颜色鲜艳的有毒蘑菇哦。</t>
  </si>
  <si>
    <t>小伞蘑菇mushroom</t>
  </si>
  <si>
    <t>music</t>
  </si>
  <si>
    <t>mus(缪斯，艺术) + ic(学科) → 缪斯的艺术 → 音乐</t>
  </si>
  <si>
    <t>音乐</t>
  </si>
  <si>
    <t>/ˈmjuːzɪk/</t>
  </si>
  <si>
    <t>She enjoys listening to pop music every day.</t>
  </si>
  <si>
    <t>她每天都喜欢听流行音乐。</t>
  </si>
  <si>
    <t>她每天都听music（音乐），mus是缪斯女神，ic是学科，所以音乐是缪斯的艺术学科。</t>
  </si>
  <si>
    <t>缪斯艺术music</t>
  </si>
  <si>
    <t>musical</t>
  </si>
  <si>
    <t>music(音乐)+-al(…的)→与音乐相关的→音乐的；悦耳的</t>
  </si>
  <si>
    <t>音乐的；有音乐天赋的；悦耳的</t>
  </si>
  <si>
    <t>/ˈmjuːzɪkl/</t>
  </si>
  <si>
    <t>She has a musical voice.</t>
  </si>
  <si>
    <t>她有一副悦耳的嗓音。</t>
  </si>
  <si>
    <t>她的嗓音很musical（悦耳的），像music（音乐）一样动听，-al后缀让它变成形容词。</t>
  </si>
  <si>
    <t>音乐后缀al，悦耳musical</t>
  </si>
  <si>
    <t>music(音乐)+-al(…的→转名词)→以音乐为主的戏剧→音乐剧</t>
  </si>
  <si>
    <t>音乐剧</t>
  </si>
  <si>
    <t>We watched a wonderful musical last night.</t>
  </si>
  <si>
    <t>昨晚我们看了一场精彩的音乐剧。</t>
  </si>
  <si>
    <t>昨晚看musical（音乐剧），全程都是music（音乐）和歌舞，-al让它从形容词变成了剧的名称。</t>
  </si>
  <si>
    <t>音乐之剧musical</t>
  </si>
  <si>
    <t>musician</t>
  </si>
  <si>
    <t>-ian</t>
  </si>
  <si>
    <t>music(音乐)+-ian(表示人)→从事音乐的人→音乐家</t>
  </si>
  <si>
    <t>音乐家</t>
  </si>
  <si>
    <t>/mjuˈzɪʃn/</t>
  </si>
  <si>
    <t>His uncle is a talented musician.</t>
  </si>
  <si>
    <t>他的叔叔是一位有才华的音乐家。</t>
  </si>
  <si>
    <t>叔叔是musician（音乐家），每天都和music（音乐）为伴，-ian就是做这件事的人呀。</t>
  </si>
  <si>
    <t>音乐之人musician</t>
  </si>
  <si>
    <t>mustard</t>
  </si>
  <si>
    <t>芥末；芥末酱</t>
  </si>
  <si>
    <t>/ˈmʌstəd/</t>
  </si>
  <si>
    <t>I added some mustard to my sandwich.</t>
  </si>
  <si>
    <t>我在三明治里加了些芥末酱。</t>
  </si>
  <si>
    <t>吃三明治时加mustard（芥末酱），味道有点辛辣，但记住这个场景就能想起它。</t>
  </si>
  <si>
    <t>辛辣酱料mustard</t>
  </si>
  <si>
    <t>mutton</t>
  </si>
  <si>
    <t>羊肉</t>
  </si>
  <si>
    <t>/ˈmʌtn/</t>
  </si>
  <si>
    <t>Mutton is a popular meat in some regions.</t>
  </si>
  <si>
    <t>羊肉在一些地区是很受欢迎的肉类。</t>
  </si>
  <si>
    <t>冬天吃mutton（羊肉）可以保暖，mutton发音像“马腾”，想象热气腾腾的羊肉火锅。</t>
  </si>
  <si>
    <t>冬日暖肉是mutton</t>
  </si>
  <si>
    <t>my</t>
  </si>
  <si>
    <t>我的（形容词性物主代词）</t>
  </si>
  <si>
    <t>/maɪ/</t>
  </si>
  <si>
    <t>This is my book.</t>
  </si>
  <si>
    <t>这是我的书。</t>
  </si>
  <si>
    <t>这是 my 书，封面上还印着我的学号呢。</t>
  </si>
  <si>
    <t>我的物品用my</t>
  </si>
  <si>
    <t>myself</t>
  </si>
  <si>
    <t>self</t>
  </si>
  <si>
    <t>my（我的）+ self（自己）→ 指代自身 → 我自己</t>
  </si>
  <si>
    <t>我自己（反身代词）</t>
  </si>
  <si>
    <t>/maɪˈself/</t>
  </si>
  <si>
    <t>I can finish the homework myself.</t>
  </si>
  <si>
    <t>我可以自己完成作业。</t>
  </si>
  <si>
    <t>我对自己说：I can do it myself（我自己），不用妈妈帮忙。</t>
  </si>
  <si>
    <t>my加self是myself，我自己能搞定</t>
  </si>
  <si>
    <t>nail</t>
  </si>
  <si>
    <t>钉子；指甲</t>
  </si>
  <si>
    <t>/neɪl/</t>
  </si>
  <si>
    <t>She painted her nails pink.</t>
  </si>
  <si>
    <t>她把指甲涂成了粉色。</t>
  </si>
  <si>
    <t>她看着手上的 nail（指甲），觉得粉色特别好看。</t>
  </si>
  <si>
    <t>钉子指甲都是nail</t>
  </si>
  <si>
    <t>钉；钉住</t>
  </si>
  <si>
    <t>He nailed the photo to the wall.</t>
  </si>
  <si>
    <t>他把照片钉在墙上。</t>
  </si>
  <si>
    <t>他用锤子 nail（钉）照片，几下就固定好了。</t>
  </si>
  <si>
    <t>敲钉固定是nail</t>
  </si>
  <si>
    <t>name</t>
  </si>
  <si>
    <t>名字；名称</t>
  </si>
  <si>
    <t>/neɪm/</t>
  </si>
  <si>
    <t>What's your English name?</t>
  </si>
  <si>
    <t>你的英文名是什么？</t>
  </si>
  <si>
    <t>老师问：What's your name？我大声说出我的英文名。</t>
  </si>
  <si>
    <t>询问名字用name</t>
  </si>
  <si>
    <t>命名；取名</t>
  </si>
  <si>
    <t>They named their baby Amy.</t>
  </si>
  <si>
    <t>他们给宝宝取名叫艾米。</t>
  </si>
  <si>
    <t>父母给宝宝 name（命名）为Amy，希望她快乐成长。</t>
  </si>
  <si>
    <t>取名命名用name</t>
  </si>
  <si>
    <t>narrow</t>
  </si>
  <si>
    <t>狭窄的；窄小的</t>
  </si>
  <si>
    <t>/ˈnærəʊ/</t>
  </si>
  <si>
    <t>The street is too narrow for cars.</t>
  </si>
  <si>
    <t>这条街太窄了，汽车过不去。</t>
  </si>
  <si>
    <t>这条街 narrow（狭窄）得只能走自行车，人多的时候很拥挤。</t>
  </si>
  <si>
    <t>窄小空间是narrow</t>
  </si>
  <si>
    <t>nat</t>
  </si>
  <si>
    <t>nat(出生)+ion(名词后缀)→出生的群体或地方→国家；民族</t>
  </si>
  <si>
    <t>国家；民族</t>
  </si>
  <si>
    <t>/ˈneɪʃn/</t>
  </si>
  <si>
    <t>China is a great nation.</t>
  </si>
  <si>
    <t>中国是一个伟大的国家。</t>
  </si>
  <si>
    <t>我们的nation（国家）是所有nat（出生）在这里的人的共同家园，ion让它成为名词。</t>
  </si>
  <si>
    <t>出生之地是nation</t>
  </si>
  <si>
    <t>national</t>
  </si>
  <si>
    <t>nation(国家)+al(形容词后缀)→关于国家的→国家的；民族的</t>
  </si>
  <si>
    <t>国家的；民族的</t>
  </si>
  <si>
    <t>/ˈnæʃnəl/</t>
  </si>
  <si>
    <t>We should love our national flag.</t>
  </si>
  <si>
    <t>我们应该热爱我们的国旗。</t>
  </si>
  <si>
    <t>看到national（国家的）flag，就想到它是nation（国家）的al形式体现。</t>
  </si>
  <si>
    <t>国家的是national</t>
  </si>
  <si>
    <t>nationality</t>
  </si>
  <si>
    <t>national(国家的)+ity(名词后缀)→表示国家属性→国籍；民族</t>
  </si>
  <si>
    <t>国籍；民族</t>
  </si>
  <si>
    <t>/ˌnæʃəˈnæləti/</t>
  </si>
  <si>
    <t>What's your nationality?</t>
  </si>
  <si>
    <t>你是什么国籍？</t>
  </si>
  <si>
    <t>当被问nationality（国籍）时，要说出自己属于哪个national（国家的）ity属性。</t>
  </si>
  <si>
    <t>国家属性 nationality</t>
  </si>
  <si>
    <t>nationwide</t>
  </si>
  <si>
    <t>nation(国家)+wide(范围)→覆盖全国范围→全国性的</t>
  </si>
  <si>
    <t>全国性的</t>
  </si>
  <si>
    <t>/ˈneɪʃnwaɪd/</t>
  </si>
  <si>
    <t>There was a nationwide storm last night.</t>
  </si>
  <si>
    <t>昨晚有一场全国性的暴风雨。</t>
  </si>
  <si>
    <t>这场nationwide（全国性的）storm，覆盖整个nation（国家）wide范围。</t>
  </si>
  <si>
    <t>全国范围 nationwide</t>
  </si>
  <si>
    <t>nation(国家)+wide(范围)→在全国范围→在全国范围内</t>
  </si>
  <si>
    <t>在全国范围内</t>
  </si>
  <si>
    <t>The news spread nationwide quickly.</t>
  </si>
  <si>
    <t>这个消息很快在全国范围内传播开来。</t>
  </si>
  <si>
    <t>消息spread nationwide（在全国范围内），覆盖整个nation（国家）wide区域。</t>
  </si>
  <si>
    <t>全国传播 nationwide</t>
  </si>
  <si>
    <t>native</t>
  </si>
  <si>
    <t>nat(出生)+ive(形容词)→出生时就有的→本土的；天生的</t>
  </si>
  <si>
    <t>本土的；天生的</t>
  </si>
  <si>
    <t>/ˈneɪtɪv/</t>
  </si>
  <si>
    <t>我的native（母语）是nat（出生）时就会的，ive属性带来的。</t>
  </si>
  <si>
    <t>出生就有的 native</t>
  </si>
  <si>
    <t>nat(出生)+ive(名词)→出生在某地的人→本地人</t>
  </si>
  <si>
    <t>本地人；本国人</t>
  </si>
  <si>
    <t>He is a native of Beijing.</t>
  </si>
  <si>
    <t>他是北京本地人。</t>
  </si>
  <si>
    <t>作为native（本地人），他nat（出生）在这儿，ive身份让他熟悉当地。</t>
  </si>
  <si>
    <t>本地居民 native</t>
  </si>
  <si>
    <t>natural</t>
  </si>
  <si>
    <t>nat（自然）+ ural（形容词后缀）→ 与自然相关的 → 自然的；天然的</t>
  </si>
  <si>
    <t>自然的；天然的</t>
  </si>
  <si>
    <t>/ˈnætʃrəl/</t>
  </si>
  <si>
    <t>This lake is a natural one, not man-made.</t>
  </si>
  <si>
    <t>这个湖是天然的，不是人工的。</t>
  </si>
  <si>
    <t>看到这个natural（天然的）湖泊，nat（自然）的气息让我忘记了城市的喧嚣。</t>
  </si>
  <si>
    <t>自然属性natural</t>
  </si>
  <si>
    <t>ural</t>
  </si>
  <si>
    <t>nature</t>
  </si>
  <si>
    <t>nat（出生，产生）+ ure（名词后缀）→ 万物产生的根源 → 自然；本性</t>
  </si>
  <si>
    <t>自然；本性</t>
  </si>
  <si>
    <t>/ˈneɪtʃər/</t>
  </si>
  <si>
    <t>We should love and protect nature.</t>
  </si>
  <si>
    <t>我们应该热爱并保护自然。</t>
  </si>
  <si>
    <t>nature（自然）是nat（产生）万物的母亲，我们要好好爱护她。</t>
  </si>
  <si>
    <t>万物根源是nature</t>
  </si>
  <si>
    <t>navy</t>
  </si>
  <si>
    <t>nav</t>
  </si>
  <si>
    <t>nav（船）+ y（名词后缀）→ 与船相关的军事组织 → 海军</t>
  </si>
  <si>
    <t>海军</t>
  </si>
  <si>
    <t>/ˈneɪvi/</t>
  </si>
  <si>
    <t>His brother joined the navy last year.</t>
  </si>
  <si>
    <t>他哥哥去年加入了海军。</t>
  </si>
  <si>
    <t>哥哥加入navy（海军）后，每天都和nav（船）打交道，守卫着海疆。</t>
  </si>
  <si>
    <t>船的军队是navy</t>
  </si>
  <si>
    <t>near</t>
  </si>
  <si>
    <t>在…附近</t>
  </si>
  <si>
    <t>/nɪər/</t>
  </si>
  <si>
    <t>The bookstore is near the school gate.</t>
  </si>
  <si>
    <t>书店在学校大门附近。</t>
  </si>
  <si>
    <t>去书店时，发现它near（在…附近）校门，找起来特别方便。</t>
  </si>
  <si>
    <t>附近就是near</t>
  </si>
  <si>
    <t>nearby</t>
  </si>
  <si>
    <t>near（近的）+ by（旁边）→ 近在旁边的 → 附近的</t>
  </si>
  <si>
    <t>附近的</t>
  </si>
  <si>
    <t>/ˌnɪərˈbaɪ/</t>
  </si>
  <si>
    <t>There is a small café nearby my apartment.</t>
  </si>
  <si>
    <t>我公寓附近有一家小咖啡馆。</t>
  </si>
  <si>
    <t>公寓附近有个café，它就在nearby（附近的）位置，near（近）by（旁边）就能到达。</t>
  </si>
  <si>
    <t>近旁就是nearby</t>
  </si>
  <si>
    <t>nearly</t>
  </si>
  <si>
    <t>near(近的) + ly(副词后缀) → 表示接近的状态 → 几乎；将近</t>
  </si>
  <si>
    <t>几乎；将近</t>
  </si>
  <si>
    <t>/ˈnɪəli/</t>
  </si>
  <si>
    <t>She nearly missed the morning bus.</t>
  </si>
  <si>
    <t>她差点错过早班车。</t>
  </si>
  <si>
    <t>早上她起晚了，nearly（几乎）赶不上公交，near（近）加ly（副词）让她想起下次要提前出门。</t>
  </si>
  <si>
    <t>near加ly变nearly，几乎将近不忘记</t>
  </si>
  <si>
    <t>neat</t>
  </si>
  <si>
    <t>整洁的；爱整洁的</t>
  </si>
  <si>
    <t>/niːt/</t>
  </si>
  <si>
    <t>Her desk is always neat and tidy.</t>
  </si>
  <si>
    <t>她的书桌总是整洁干净。</t>
  </si>
  <si>
    <t>她的书桌neat（整洁）得让人羡慕，每次看到都想学习她的好习惯。</t>
  </si>
  <si>
    <t>整洁干净neat neat，简单好记不用愁</t>
  </si>
  <si>
    <t>necessary</t>
  </si>
  <si>
    <t>ne-</t>
  </si>
  <si>
    <t>ne(不) + cess(走) + ary(形容词后缀) → 不能走开的，必须存在的 → 必须的；必要的</t>
  </si>
  <si>
    <t>必须的；必要的</t>
  </si>
  <si>
    <t>/ˈnesəsəri/</t>
  </si>
  <si>
    <t>It's necessary to wash hands before meals.</t>
  </si>
  <si>
    <t>饭前洗手是必要的。</t>
  </si>
  <si>
    <t>饭前洗手是necessary（必须的），ne（不）cess（走）ary（形容词）告诉我们这件事不能跳过。</t>
  </si>
  <si>
    <t>ne+cess+ary，必须必要记心里</t>
  </si>
  <si>
    <t>neck</t>
  </si>
  <si>
    <t>脖子；颈部</t>
  </si>
  <si>
    <t>/nek/</t>
  </si>
  <si>
    <t>He wore a thick scarf around his neck.</t>
  </si>
  <si>
    <t>他脖子上围着一条厚围巾。</t>
  </si>
  <si>
    <t>冬天冷，neck（脖子）围围巾，既保暖又能搭配衣服，一举两得。</t>
  </si>
  <si>
    <t>身体部位neck，脖子颈部要记牢</t>
  </si>
  <si>
    <t>necklace</t>
  </si>
  <si>
    <t>lace</t>
  </si>
  <si>
    <t>neck(脖子) + lace(带子) → 戴在脖子上的带子状饰品 → 项链</t>
  </si>
  <si>
    <t>项链</t>
  </si>
  <si>
    <t>/ˈnekləs/</t>
  </si>
  <si>
    <t>She received a silver necklace on her birthday.</t>
  </si>
  <si>
    <t>她生日那天收到一条银项链。</t>
  </si>
  <si>
    <t>妈妈送的necklace（项链），neck（脖子）上的lace（带子）串着小珍珠，特别好看。</t>
  </si>
  <si>
    <t>脖子带子项链lace，necklace记不差</t>
  </si>
  <si>
    <t>needle</t>
  </si>
  <si>
    <t>针；缝衣针</t>
  </si>
  <si>
    <t>/ˈniːdl/</t>
  </si>
  <si>
    <t>Grandma used a needle to mend the clothes.</t>
  </si>
  <si>
    <t>奶奶用针修补衣服。</t>
  </si>
  <si>
    <t>奶奶拿着needle（针）缝补衣服，那细needle在她手中灵活穿梭。</t>
  </si>
  <si>
    <t>细针needle，缝衣好帮手</t>
  </si>
  <si>
    <t>negotiate</t>
  </si>
  <si>
    <t>neg-</t>
  </si>
  <si>
    <t>oti</t>
  </si>
  <si>
    <t>neg(不)+oti(闲暇)+ate(动词后缀)→没有闲暇，忙于处理事务→谈判；协商</t>
  </si>
  <si>
    <t>谈判；协商</t>
  </si>
  <si>
    <t>/nɪˈɡəʊʃieɪt/</t>
  </si>
  <si>
    <t>They are negotiating a trade deal.</t>
  </si>
  <si>
    <t>他们正在协商一项贸易协议。</t>
  </si>
  <si>
    <t>两国代表neg（不）得oti（闲暇），忙着negotiate（谈判）协议细节，希望尽快达成一致。</t>
  </si>
  <si>
    <t>不闲谈判negotiate</t>
  </si>
  <si>
    <t>neighbour</t>
  </si>
  <si>
    <t>邻居</t>
  </si>
  <si>
    <t>/ˈneɪbə(r)/</t>
  </si>
  <si>
    <t>My neighbour often helps me carry heavy things.</t>
  </si>
  <si>
    <t>我的邻居经常帮我搬重物。</t>
  </si>
  <si>
    <t>隔壁的neighbour（邻居）很热心，每次看到我搬东西都会过来帮忙。</t>
  </si>
  <si>
    <t>隔壁邻居neighbour，友好热心肠</t>
  </si>
  <si>
    <t>neighbourhood</t>
  </si>
  <si>
    <t>neighbour(邻居)+hood(区域后缀)→邻居所在的区域→街区；居民区</t>
  </si>
  <si>
    <t>街区；居民区</t>
  </si>
  <si>
    <t>/ˈneɪbəhʊd/</t>
  </si>
  <si>
    <t>There is a beautiful park in our neighbourhood.</t>
  </si>
  <si>
    <t>我们街区有一个漂亮的公园。</t>
  </si>
  <si>
    <t>我们neighbourhood（街区）里的公园，是neighbour（邻居）们饭后散步的好去处。</t>
  </si>
  <si>
    <t>邻居区域neighbourhood，公园在其中</t>
  </si>
  <si>
    <t>neither</t>
  </si>
  <si>
    <t>ne(不)+either(任一)→对两个事物都不选择→既不…也不…</t>
  </si>
  <si>
    <t>既不…也不…</t>
  </si>
  <si>
    <t>/ˈnaɪðə(r)/</t>
  </si>
  <si>
    <t>Neither you nor I am wrong.</t>
  </si>
  <si>
    <t>你和我都没错。</t>
  </si>
  <si>
    <t>面对对错争论，neither（既不）站这边也不站那边，ne（不）either（任一）的中立态度让大家平静下来。</t>
  </si>
  <si>
    <t>ne不either任一，既不也不是neither</t>
  </si>
  <si>
    <t>nephew</t>
  </si>
  <si>
    <t>侄子；外甥</t>
  </si>
  <si>
    <t>/ˈnefjuː/</t>
  </si>
  <si>
    <t>His nephew often visits him on weekends.</t>
  </si>
  <si>
    <t>他的侄子经常在周末来看他。</t>
  </si>
  <si>
    <t>叔叔看到nephew（侄子）进门，赶紧拿出糖果，nephew发音像“耐福”，真是家里的小福气。</t>
  </si>
  <si>
    <t>侄子外甥nephew，谐音耐福记心头</t>
  </si>
  <si>
    <t>nervous</t>
  </si>
  <si>
    <t>nerv</t>
  </si>
  <si>
    <t>nerv(神经)+ous(…的)→神经处于紧绷状态→紧张的；焦虑的</t>
  </si>
  <si>
    <t>紧张的；焦虑的</t>
  </si>
  <si>
    <t>/ˈnɜːvəs/</t>
  </si>
  <si>
    <t>She gets nervous when speaking in public.</t>
  </si>
  <si>
    <t>她在公众场合讲话时会紧张。</t>
  </si>
  <si>
    <t>演讲时她nervous（紧张），nerv（神经）跳得快，ous（…的）样子让观众都为她加油。</t>
  </si>
  <si>
    <t>神经加ous变形容词，紧张焦虑nervous</t>
  </si>
  <si>
    <t>nest</t>
  </si>
  <si>
    <t>鸟巢；巢穴</t>
  </si>
  <si>
    <t>/nest/</t>
  </si>
  <si>
    <t>Birds build nests in spring.</t>
  </si>
  <si>
    <t>鸟儿在春天筑巢。</t>
  </si>
  <si>
    <t>春天到了，小鸟忙着搭nest（鸟巢），nest里藏着鸟宝宝的小秘密，充满温馨。</t>
  </si>
  <si>
    <t>小鸟的家叫nest，简单好记不用费神思</t>
  </si>
  <si>
    <t>网；网状物</t>
  </si>
  <si>
    <t>/net/</t>
  </si>
  <si>
    <t>The boy caught a fish with a net.</t>
  </si>
  <si>
    <t>男孩用网捕到了一条鱼。</t>
  </si>
  <si>
    <t>男孩拿着net（网）去河边，net网住了鱼，也网住了他的快乐时光。</t>
  </si>
  <si>
    <t>捕鱼工具是net，网住鱼儿笑开颜</t>
  </si>
  <si>
    <t>network</t>
  </si>
  <si>
    <t>net(网)+work(结构)→网状的系统→网络</t>
  </si>
  <si>
    <t>网络</t>
  </si>
  <si>
    <t>/ˈnetwɜːk/</t>
  </si>
  <si>
    <t>We use a computer network to share files.</t>
  </si>
  <si>
    <t>我们用计算机网络共享文件。</t>
  </si>
  <si>
    <t>家里的network（网络）让我能net（网）上work（工作），效率提高不少。</t>
  </si>
  <si>
    <t>网加结构network</t>
  </si>
  <si>
    <t>never</t>
  </si>
  <si>
    <t>ne(不)+ever(曾经)→从未有过→绝不</t>
  </si>
  <si>
    <t>从不；绝不</t>
  </si>
  <si>
    <t>/ˈnevə(r)/</t>
  </si>
  <si>
    <t>She is never late for school.</t>
  </si>
  <si>
    <t>她上学从不迟到。</t>
  </si>
  <si>
    <t>她never（从不）迟到，ne（不）ever（曾经）让老师等过她。</t>
  </si>
  <si>
    <t>绝不曾经是never</t>
  </si>
  <si>
    <t>new</t>
  </si>
  <si>
    <t>新的</t>
  </si>
  <si>
    <t>/njuː/</t>
  </si>
  <si>
    <t>This is a new book.</t>
  </si>
  <si>
    <t>这是一本新书。</t>
  </si>
  <si>
    <t>这本new（新）书封面漂亮，内容也很吸引人。</t>
  </si>
  <si>
    <t>新鲜事物就是new</t>
  </si>
  <si>
    <t>news</t>
  </si>
  <si>
    <t>n(北)+e(东)+w(西)+s(南)→四方信息→新闻</t>
  </si>
  <si>
    <t>新闻</t>
  </si>
  <si>
    <t>/njuːz/</t>
  </si>
  <si>
    <t>We listen to the news on the radio.</t>
  </si>
  <si>
    <t>我们听收音机里的新闻。</t>
  </si>
  <si>
    <t>新闻news（新闻）来自n（北）e（东）w（西）s（南）四方，让我了解世界动态。</t>
  </si>
  <si>
    <t>四方信息是news</t>
  </si>
  <si>
    <t>newspaper</t>
  </si>
  <si>
    <t>news(新闻)+paper(纸)→印新闻的纸张→报纸</t>
  </si>
  <si>
    <t>报纸</t>
  </si>
  <si>
    <t>/ˈnjuːzpeɪpə(r)/</t>
  </si>
  <si>
    <t>My father reads the newspaper every morning.</t>
  </si>
  <si>
    <t>我爸爸每天早上看报纸。</t>
  </si>
  <si>
    <t>爸爸看newspaper（报纸）时，会先看news（新闻）部分，再翻paper（纸）的其他版面。</t>
  </si>
  <si>
    <t>新闻加纸newspaper</t>
  </si>
  <si>
    <t>next</t>
  </si>
  <si>
    <t>下一个的</t>
  </si>
  <si>
    <t>/nekst/</t>
  </si>
  <si>
    <t>The next day is my birthday.</t>
  </si>
  <si>
    <t>第二天是我的生日。</t>
  </si>
  <si>
    <t>明天是next day（下一天），也就是我的生日，妈妈说会给我买草莓蛋糕。</t>
  </si>
  <si>
    <t>下一个的是next，形容事物记清楚</t>
  </si>
  <si>
    <t>接下来</t>
  </si>
  <si>
    <t>Next, we will play a game together.</t>
  </si>
  <si>
    <t>接下来，我们要一起玩游戏。</t>
  </si>
  <si>
    <t>老师说next（接下来）玩游戏，同学们都兴奋地拍手欢呼。</t>
  </si>
  <si>
    <t>接下来用next，副词用法很简单</t>
  </si>
  <si>
    <t>nice</t>
  </si>
  <si>
    <t>美好的；友好的</t>
  </si>
  <si>
    <t>/naɪs/</t>
  </si>
  <si>
    <t>She always says nice things to others.</t>
  </si>
  <si>
    <t>她总是对别人说友好的话。</t>
  </si>
  <si>
    <t>看到nice的小花，我忍不住蹲下闻了闻，花香让心情更美好。</t>
  </si>
  <si>
    <t>美好友好是nice，形容词性记心间</t>
  </si>
  <si>
    <t>niece</t>
  </si>
  <si>
    <t>侄女；外甥女</t>
  </si>
  <si>
    <t>/niːs/</t>
  </si>
  <si>
    <t>My niece often comes to visit me on weekends.</t>
  </si>
  <si>
    <t>我的侄女经常在周末来看我。</t>
  </si>
  <si>
    <t>我的niece（侄女）来我家时，总喜欢抢我的玩具熊，真是个小调皮。</t>
  </si>
  <si>
    <t>侄女外甥女，英文单词niece</t>
  </si>
  <si>
    <t>夜晚；晚上</t>
  </si>
  <si>
    <t>/naɪt/</t>
  </si>
  <si>
    <t>The stars shine brightly at night.</t>
  </si>
  <si>
    <t>夜晚星星闪闪发光。</t>
  </si>
  <si>
    <t>night（夜晚）来临，我和爸爸在院子里看星星，听他讲星座故事。</t>
  </si>
  <si>
    <t>夜晚星星亮，英文叫做night</t>
  </si>
  <si>
    <t>no</t>
  </si>
  <si>
    <t>不；没有</t>
  </si>
  <si>
    <t>I said no to his invitation because I was busy.</t>
  </si>
  <si>
    <t>因为忙，我对他的邀请说不。</t>
  </si>
  <si>
    <t>朋友约我去玩，我说no（不），因为还有作业没完成呢。</t>
  </si>
  <si>
    <t>否定回答用no，简单直接记心头</t>
  </si>
  <si>
    <t>No</t>
  </si>
  <si>
    <t>不；没有（用于否定回答）</t>
  </si>
  <si>
    <t>No, I can't help you now.</t>
  </si>
  <si>
    <t>不，我现在帮不了你。</t>
  </si>
  <si>
    <t>有人求助时，我无奈地说No（不），表示现在没时间帮忙。</t>
  </si>
  <si>
    <t>否定回答说No</t>
  </si>
  <si>
    <t>noble</t>
  </si>
  <si>
    <t>高贵的；贵族的</t>
  </si>
  <si>
    <t>/ˈnəʊbl/</t>
  </si>
  <si>
    <t>The noble lady always helps the poor.</t>
  </si>
  <si>
    <t>那位高贵的女士总是帮助穷人。</t>
  </si>
  <si>
    <t>那位女士气质noble（高贵），经常给穷人送食物和衣物。</t>
  </si>
  <si>
    <t>气质高贵是noble</t>
  </si>
  <si>
    <t>nobody</t>
  </si>
  <si>
    <t>no-</t>
  </si>
  <si>
    <t>no（没有）+ body（人）→ 没有任何人 → 无人</t>
  </si>
  <si>
    <t>没有人；无人</t>
  </si>
  <si>
    <t>/ˈnəʊbədi/</t>
  </si>
  <si>
    <t>Nobody was late for class today.</t>
  </si>
  <si>
    <t>今天没人上课迟到。</t>
  </si>
  <si>
    <t>今天课堂上nobody（没人）迟到，no body（没一个人）违反纪律，老师很开心。</t>
  </si>
  <si>
    <t>没有body是nobody</t>
  </si>
  <si>
    <t>nod</t>
  </si>
  <si>
    <t>点头（表示同意或打招呼）</t>
  </si>
  <si>
    <t>/nɒd/</t>
  </si>
  <si>
    <t>She nodded to me when she saw me.</t>
  </si>
  <si>
    <t>她看到我时向我点了点头。</t>
  </si>
  <si>
    <t>看到老朋友走来，我nod（点头）打招呼，她也微笑回应。</t>
  </si>
  <si>
    <t>点头示意是nod</t>
  </si>
  <si>
    <t>noise</t>
  </si>
  <si>
    <t>噪音；喧闹声</t>
  </si>
  <si>
    <t>/nɔɪz/</t>
  </si>
  <si>
    <t>The noise from the street kept me awake.</t>
  </si>
  <si>
    <t>街上的噪音让我无法入睡。</t>
  </si>
  <si>
    <t>街上的noise（噪音）太大，我捂着耳朵还是睡不着，只好起来看书。</t>
  </si>
  <si>
    <t>喧闹声音是noise</t>
  </si>
  <si>
    <t>noisy</t>
  </si>
  <si>
    <t>noise（噪音）+y（形容词后缀）→ 有噪音的→吵闹的</t>
  </si>
  <si>
    <t>吵闹的</t>
  </si>
  <si>
    <t>/ˈnɔɪzi/</t>
  </si>
  <si>
    <t>The classroom is noisy after class.</t>
  </si>
  <si>
    <t>课后教室很吵闹。</t>
  </si>
  <si>
    <t>教室里很noisy（吵闹），noise（噪音）不断，大家都在开心聊天。</t>
  </si>
  <si>
    <t>noise加y变noisy，吵闹的意思要牢记</t>
  </si>
  <si>
    <t>none</t>
  </si>
  <si>
    <t>没有一个；毫无</t>
  </si>
  <si>
    <t>/nʌn/</t>
  </si>
  <si>
    <t>None of the apples are fresh.</t>
  </si>
  <si>
    <t>这些苹果没有一个是新鲜的。</t>
  </si>
  <si>
    <t>果篮里的苹果none（没有一个）新鲜，只能扔掉了。</t>
  </si>
  <si>
    <t>none表无一个，简单易记牢</t>
  </si>
  <si>
    <t>noodle</t>
  </si>
  <si>
    <t>面条</t>
  </si>
  <si>
    <t>/ˈnuːdl/</t>
  </si>
  <si>
    <t>My mom cooks delicious noodles.</t>
  </si>
  <si>
    <t>我妈妈煮的面条很美味。</t>
  </si>
  <si>
    <t>妈妈煮的noodle（面条）香气扑鼻，我吃了一大碗。</t>
  </si>
  <si>
    <t>noodle是面条，好吃又好记</t>
  </si>
  <si>
    <t>noon</t>
  </si>
  <si>
    <t>中午</t>
  </si>
  <si>
    <t>/nuːn/</t>
  </si>
  <si>
    <t>We have lunch at noon every day.</t>
  </si>
  <si>
    <t>我们每天中午吃午饭。</t>
  </si>
  <si>
    <t>noon（中午）时分，太阳高照，我们一起去吃午饭。</t>
  </si>
  <si>
    <t>noon是中午，太阳当头照</t>
  </si>
  <si>
    <t>也不；也没有</t>
  </si>
  <si>
    <t>/nɔː(r)/</t>
  </si>
  <si>
    <t>He doesn't like coffee nor tea.</t>
  </si>
  <si>
    <t>他不喜欢咖啡也不喜欢茶。</t>
  </si>
  <si>
    <t>他既不喝咖啡nor（也不）喝茶，只爱喝白开水。</t>
  </si>
  <si>
    <t>nor表也不，否定连用时</t>
  </si>
  <si>
    <t>normal</t>
  </si>
  <si>
    <t>norm(规则)+al(形容词后缀)→符合规则的→正常的；普通的</t>
  </si>
  <si>
    <t>正常的；普通的</t>
  </si>
  <si>
    <t>/ˈnɔːml/</t>
  </si>
  <si>
    <t>She has a normal life now.</t>
  </si>
  <si>
    <t>她现在过着正常的生活。</t>
  </si>
  <si>
    <t>她现在的生活很normal（正常），因为一切都按norm（规则）进行，没有意外。</t>
  </si>
  <si>
    <t>规则加al是normal</t>
  </si>
  <si>
    <t>north</t>
  </si>
  <si>
    <t>北；北方</t>
  </si>
  <si>
    <t>/nɔːθ/</t>
  </si>
  <si>
    <t>The north is cold in winter.</t>
  </si>
  <si>
    <t>北方冬天很冷。</t>
  </si>
  <si>
    <t>我向往去north（北方）看雪，那里的冬天银装素裹。</t>
  </si>
  <si>
    <t>方向北方是north</t>
  </si>
  <si>
    <t>北方的</t>
  </si>
  <si>
    <t>The north wind is blowing.</t>
  </si>
  <si>
    <t>北风在吹。</t>
  </si>
  <si>
    <t>north（北方的）风刮得人脸疼，出门要戴围巾。</t>
  </si>
  <si>
    <t>北方的是north adj.</t>
  </si>
  <si>
    <t>northeast</t>
  </si>
  <si>
    <t>north(北)+east(东)→东北方向→东北</t>
  </si>
  <si>
    <t>东北</t>
  </si>
  <si>
    <t>/ˌnɔːθˈiːst/</t>
  </si>
  <si>
    <t>Harbin is in the northeast of China.</t>
  </si>
  <si>
    <t>哈尔滨在中国的东北。</t>
  </si>
  <si>
    <t>哈尔滨在northeast（东北），融合了north（北）的寒冷与east（东）的活力。</t>
  </si>
  <si>
    <t>北加东是northeast</t>
  </si>
  <si>
    <t>north(北)+east(东)→东北的</t>
  </si>
  <si>
    <t>东北的</t>
  </si>
  <si>
    <t>The northeast region has rich resources.</t>
  </si>
  <si>
    <t>东北地区资源丰富。</t>
  </si>
  <si>
    <t>northeast（东北的）美食很多，比如锅包肉。</t>
  </si>
  <si>
    <t>东北的是northeast adj.</t>
  </si>
  <si>
    <t>northern</t>
  </si>
  <si>
    <t>north(北)+ern(形容词后缀)→北方的</t>
  </si>
  <si>
    <t>/ˈnɔːðən/</t>
  </si>
  <si>
    <t>The northern part of China has long winters.</t>
  </si>
  <si>
    <t>中国北方冬天很长。</t>
  </si>
  <si>
    <t>northern（北方的）城市冬天都有暖气，温暖又舒适。</t>
  </si>
  <si>
    <t>north加ern变northern</t>
  </si>
  <si>
    <t>northwest</t>
  </si>
  <si>
    <t>north(北)+west(西)→西北方向→西北</t>
  </si>
  <si>
    <t>西北</t>
  </si>
  <si>
    <t>/ˌnɔːθˈwest/</t>
  </si>
  <si>
    <t>Xinjiang is in the northwest of China.</t>
  </si>
  <si>
    <t>新疆在中国的西北。</t>
  </si>
  <si>
    <t>新疆在northwest（西北），有north（北）的辽阔和west（西）的沙漠风光。</t>
  </si>
  <si>
    <t>北加西是northwest</t>
  </si>
  <si>
    <t>north(北)+west(西)→西北的</t>
  </si>
  <si>
    <t>西北的</t>
  </si>
  <si>
    <t>The northwest wind is cold.</t>
  </si>
  <si>
    <t>西北风很冷。</t>
  </si>
  <si>
    <t>northwest（西北的）风刮来，让人想起家乡的冬天。</t>
  </si>
  <si>
    <t>西北的是northwest adj.</t>
  </si>
  <si>
    <t>nose</t>
  </si>
  <si>
    <t>鼻子</t>
  </si>
  <si>
    <t>/nəʊz/</t>
  </si>
  <si>
    <t>My nose can smell the flowers in the garden.</t>
  </si>
  <si>
    <t>我的鼻子能闻到花园里的花香。</t>
  </si>
  <si>
    <t>我的nose（鼻子）很灵敏，能闻到花园里花朵的清香。</t>
  </si>
  <si>
    <t>鼻子鼻子叫nose</t>
  </si>
  <si>
    <t>not</t>
  </si>
  <si>
    <t>/nɒt/</t>
  </si>
  <si>
    <t>I do not like rainy days.</t>
  </si>
  <si>
    <t>我不喜欢下雨天。</t>
  </si>
  <si>
    <t>妈妈问我喜欢雨天吗？我说not（不），因为不能出去玩。</t>
  </si>
  <si>
    <t>否定意思就是not</t>
  </si>
  <si>
    <t>notebook</t>
  </si>
  <si>
    <t>note</t>
  </si>
  <si>
    <t>note（笔记）+ book（书）→ 用来记笔记的本子 → 笔记本</t>
  </si>
  <si>
    <t>笔记本</t>
  </si>
  <si>
    <t>/ˈnəʊtbʊk/</t>
  </si>
  <si>
    <t>He carries a notebook to write down new words.</t>
  </si>
  <si>
    <t>他带笔记本记新单词。</t>
  </si>
  <si>
    <t>我用notebook（笔记本）记单词，note（笔记）和book（书）合起来，学习更高效。</t>
  </si>
  <si>
    <t>笔记加书notebook</t>
  </si>
  <si>
    <t>nothing</t>
  </si>
  <si>
    <t>no（没有）+ thing（东西）→ 没有任何东西 → 没有什么</t>
  </si>
  <si>
    <t>没有什么；没有东西</t>
  </si>
  <si>
    <t>/ˈnʌθɪŋ/</t>
  </si>
  <si>
    <t>There is nothing to eat in the fridge.</t>
  </si>
  <si>
    <t>冰箱里没有吃的东西。</t>
  </si>
  <si>
    <t>冰箱里nothing（没有东西），no（没有）thing（东西），只能出去买零食。</t>
  </si>
  <si>
    <t>没有东西nothing</t>
  </si>
  <si>
    <t>notice</t>
  </si>
  <si>
    <t>注意到；察觉</t>
  </si>
  <si>
    <t>/nəʊtɪs/</t>
  </si>
  <si>
    <t>I noticed a strange man standing outside the door.</t>
  </si>
  <si>
    <t>我注意到门外站着一个奇怪的男人。</t>
  </si>
  <si>
    <t>走在街上时，我突然 notice（注意到）一个戴帽子的人，他的动作有点可疑。</t>
  </si>
  <si>
    <t>留意观察notice</t>
  </si>
  <si>
    <t>通知；布告；注意</t>
  </si>
  <si>
    <t>/ˈnəʊtɪs/</t>
  </si>
  <si>
    <t>There is a notice on the board about the school trip.</t>
  </si>
  <si>
    <t>黑板上有一张关于学校旅行的通知。</t>
  </si>
  <si>
    <t>黑板上贴了 notice（通知），我看了一眼，原来是下周要去旅行。</t>
  </si>
  <si>
    <t>布告通知是notice</t>
  </si>
  <si>
    <t>novel</t>
  </si>
  <si>
    <t>nov</t>
  </si>
  <si>
    <t>el</t>
  </si>
  <si>
    <t>nov(新)+el(表示物)→新的故事作品→小说</t>
  </si>
  <si>
    <t>小说</t>
  </si>
  <si>
    <t>/ˈnɒvl/</t>
  </si>
  <si>
    <t>She likes reading romantic novels in her free time.</t>
  </si>
  <si>
    <t>她空闲时喜欢读浪漫小说。</t>
  </si>
  <si>
    <t>周末我读了一本 novel（小说），里面的 nov（新）故事让我很着迷。</t>
  </si>
  <si>
    <t>新故事是novel</t>
  </si>
  <si>
    <t>nov(新)+el→具有新意的→新奇的；新颖的</t>
  </si>
  <si>
    <t>新奇的；新颖的</t>
  </si>
  <si>
    <t>His idea is really novel and creative.</t>
  </si>
  <si>
    <t>他的想法非常新颖且有创意。</t>
  </si>
  <si>
    <t>朋友提出的 novel（新颖）主意，nov（新）意十足，大家都赞同。</t>
  </si>
  <si>
    <t>新颖独特novel</t>
  </si>
  <si>
    <t>novelist</t>
  </si>
  <si>
    <t>novel(小说)+ist(表示人)→写小说的人→小说家</t>
  </si>
  <si>
    <t>小说家</t>
  </si>
  <si>
    <t>/ˈnɒvəlɪst/</t>
  </si>
  <si>
    <t>Lu Xun is a famous Chinese novelist.</t>
  </si>
  <si>
    <t>鲁迅是中国著名的小说家。</t>
  </si>
  <si>
    <t>鲁迅作为 novelist（小说家），写了很多 novel（小说），影响深远。</t>
  </si>
  <si>
    <t>写小说的人是novelist</t>
  </si>
  <si>
    <t>now</t>
  </si>
  <si>
    <t>现在；此刻</t>
  </si>
  <si>
    <t>/naʊ/</t>
  </si>
  <si>
    <t>I am doing my homework now.</t>
  </si>
  <si>
    <t>我现在正在做作业。</t>
  </si>
  <si>
    <t>妈妈问我 now（现在）在干嘛，我说在写作业。</t>
  </si>
  <si>
    <t>此刻就是now</t>
  </si>
  <si>
    <t>nowadays</t>
  </si>
  <si>
    <t>days</t>
  </si>
  <si>
    <t>now(现在)+a+days(日子)→现在的日子→如今</t>
  </si>
  <si>
    <t>如今；现在</t>
  </si>
  <si>
    <t>/ˈnaʊədeɪz/</t>
  </si>
  <si>
    <t>Nowadays, many people use smartphones to communicate.</t>
  </si>
  <si>
    <t>如今，很多人用智能手机交流。</t>
  </si>
  <si>
    <t>nowadays（如今），now（现在）的 days（日子）里，手机成了必需品。</t>
  </si>
  <si>
    <t>现在日子nowadays</t>
  </si>
  <si>
    <t>nowhere</t>
  </si>
  <si>
    <t>no(没有) + where(地方) → 没有任何地方 → 无处</t>
  </si>
  <si>
    <t>无处；哪里都不</t>
  </si>
  <si>
    <t>/ˈnəʊweə(r)/</t>
  </si>
  <si>
    <t>I could find my keys nowhere.</t>
  </si>
  <si>
    <t>我哪里都找不到我的钥匙。</t>
  </si>
  <si>
    <t>我找钥匙找遍了nowhere（无处），no（没有）where（地方）能找到，急得满头大汗。</t>
  </si>
  <si>
    <t>没有地方nowhere</t>
  </si>
  <si>
    <t>nuclear</t>
  </si>
  <si>
    <t>nucle</t>
  </si>
  <si>
    <t>nucle(核) + ar(形容词后缀) → 与核相关的 → 核的；原子核的</t>
  </si>
  <si>
    <t>核的；原子核的</t>
  </si>
  <si>
    <t>/ˈnjuːkliə(r)/</t>
  </si>
  <si>
    <t>Nuclear energy can be used to generate electricity.</t>
  </si>
  <si>
    <t>核能可以用来发电。</t>
  </si>
  <si>
    <t>核电站利用nuclear（核的）能量发电，nucle（核）是其核心部分。</t>
  </si>
  <si>
    <t>核加ar nuclear</t>
  </si>
  <si>
    <t>numb</t>
  </si>
  <si>
    <t>麻木的；失去知觉的</t>
  </si>
  <si>
    <t>/nʌm/</t>
  </si>
  <si>
    <t>My fingers are numb with cold.</t>
  </si>
  <si>
    <t>我的手指冻得麻木了。</t>
  </si>
  <si>
    <t>冬天手指冻得numb（麻木），连拿笔写字都费劲。</t>
  </si>
  <si>
    <t>冻得麻木是numb</t>
  </si>
  <si>
    <t>使麻木；使失去知觉</t>
  </si>
  <si>
    <t>The cold numbed my toes.</t>
  </si>
  <si>
    <t>寒冷使我的脚趾麻木了。</t>
  </si>
  <si>
    <t>寒冷numb（使麻木）我的脚趾，让我走路都打晃。</t>
  </si>
  <si>
    <t>使麻木也用numb</t>
  </si>
  <si>
    <t>number</t>
  </si>
  <si>
    <t>numer</t>
  </si>
  <si>
    <t>numer(数) + ber → 表示数的事物 → 数字；数量</t>
  </si>
  <si>
    <t>数字；数量；号码</t>
  </si>
  <si>
    <t>/ˈnʌmbə(r)/</t>
  </si>
  <si>
    <t>What's your phone number?</t>
  </si>
  <si>
    <t>你的电话号码是多少？</t>
  </si>
  <si>
    <t>我记不住phone number（号码），numer（数）太多容易搞混。</t>
  </si>
  <si>
    <t>数变ber number</t>
  </si>
  <si>
    <t>numer(数) + ber → 给事物标上数 → 编号</t>
  </si>
  <si>
    <t>编号；给…标号</t>
  </si>
  <si>
    <t>Please number the pages from 1 to 10.</t>
  </si>
  <si>
    <t>请把页码从1到10编号。</t>
  </si>
  <si>
    <t>我number（编号）书页时，按numer（数）的顺序来，不会出错。</t>
  </si>
  <si>
    <t>编号用number</t>
  </si>
  <si>
    <t>nurse</t>
  </si>
  <si>
    <t>护士；保育员</t>
  </si>
  <si>
    <t>/nɜːs/</t>
  </si>
  <si>
    <t>She wants to be a nurse when she grows up.</t>
  </si>
  <si>
    <t>她长大后想当一名护士。</t>
  </si>
  <si>
    <t>她梦想成为nurse（护士），每天细心照顾病人，很温暖。</t>
  </si>
  <si>
    <t>照顾病人是nurse</t>
  </si>
  <si>
    <t>护理；照料</t>
  </si>
  <si>
    <t>She nursed her sick mother back to health.</t>
  </si>
  <si>
    <t>她照料生病的母亲直到康复。</t>
  </si>
  <si>
    <t>她nurse（照料）妈妈时，每天端水喂药，妈妈很快就好了。</t>
  </si>
  <si>
    <t>照料用nurse</t>
  </si>
  <si>
    <t>nursery</t>
  </si>
  <si>
    <t>nurse(照顾)+ery(场所)→照顾婴儿或幼儿的场所→托儿所；苗圃</t>
  </si>
  <si>
    <t>托儿所；苗圃</t>
  </si>
  <si>
    <t>/ˈnɜːsəri/</t>
  </si>
  <si>
    <t>She works in a nursery.</t>
  </si>
  <si>
    <t>她在一家托儿所工作。</t>
  </si>
  <si>
    <t>妈妈送宝宝去nursery（托儿所），那里的阿姨nurse（照顾）宝宝，是个充满爱的ery（场所）。</t>
  </si>
  <si>
    <t>照顾场所nursery</t>
  </si>
  <si>
    <t>nut</t>
  </si>
  <si>
    <t>坚果；果仁</t>
  </si>
  <si>
    <t>/nʌt/</t>
  </si>
  <si>
    <t>He likes eating nuts every morning.</t>
  </si>
  <si>
    <t>他每天早上喜欢吃坚果。</t>
  </si>
  <si>
    <t>爷爷每天吃nut（坚果），说nut能补充能量，身体棒棒的。</t>
  </si>
  <si>
    <t>小小坚果就是nut</t>
  </si>
  <si>
    <t>nutrition</t>
  </si>
  <si>
    <t>nutri</t>
  </si>
  <si>
    <t>nutri(滋养)+tion(名词后缀)→滋养身体的物质→营养</t>
  </si>
  <si>
    <t>营养</t>
  </si>
  <si>
    <t>/njuˈtrɪʃn/</t>
  </si>
  <si>
    <t>Good nutrition is important for health.</t>
  </si>
  <si>
    <t>良好的营养对健康很重要。</t>
  </si>
  <si>
    <t>医生说nutrition（营养）来自nutri（滋养）身体的食物，tion是名词后缀，要重视每日的nutrition。</t>
  </si>
  <si>
    <t>滋养加tion是nutrition</t>
  </si>
  <si>
    <t>obey</t>
  </si>
  <si>
    <t>ob-</t>
  </si>
  <si>
    <t>ey</t>
  </si>
  <si>
    <t>ob(服从)+ey(执行)→服从并执行指令→遵守；服从</t>
  </si>
  <si>
    <t>遵守；服从</t>
  </si>
  <si>
    <t>/əˈbeɪ/</t>
  </si>
  <si>
    <t>We must obey the school rules.</t>
  </si>
  <si>
    <t>我们必须遵守校规。</t>
  </si>
  <si>
    <t>老师说要obey（遵守）校规，ob（服从）ey（执行）每一条，才能成为好学生。</t>
  </si>
  <si>
    <t>服从执行是obey</t>
  </si>
  <si>
    <t>object</t>
  </si>
  <si>
    <t>ject</t>
  </si>
  <si>
    <t>ob(反对)+ject(扔)→扔出反对的意见→反对</t>
  </si>
  <si>
    <t>反对</t>
  </si>
  <si>
    <t>/əbˈdʒekt/</t>
  </si>
  <si>
    <t>He objected to the plan.</t>
  </si>
  <si>
    <t>他反对这个计划。</t>
  </si>
  <si>
    <t>开会时他object（反对）这个计划，ob（反对）ject（扔）出自己的看法，引起大家讨论。</t>
  </si>
  <si>
    <t>反对扔出object</t>
  </si>
  <si>
    <t>ob(在...前)+ject(扔)→扔在面前的东西→物体；对象</t>
  </si>
  <si>
    <t>物体；对象</t>
  </si>
  <si>
    <t>/ˈɒbdʒekt/</t>
  </si>
  <si>
    <t>The object on the table is a book.</t>
  </si>
  <si>
    <t>桌子上的物体是一本书。</t>
  </si>
  <si>
    <t>桌子上的object（物体）是本书，ob（在前）ject（扔）在那里，很显眼。</t>
  </si>
  <si>
    <t>面前之物object</t>
  </si>
  <si>
    <t>observe</t>
  </si>
  <si>
    <t>ob(朝向)+serv(看管/注视)→朝向某物看管→观察；注意到</t>
  </si>
  <si>
    <t>观察；注意到</t>
  </si>
  <si>
    <t>/əbˈzɜːv/</t>
  </si>
  <si>
    <t>She likes to observe the stars at night.</t>
  </si>
  <si>
    <t>她喜欢在晚上观察星星。</t>
  </si>
  <si>
    <t>夜晚她observe（观察）星空时，ob（朝向）着星星serv（看管般注视），生怕错过一闪而过的流星。</t>
  </si>
  <si>
    <t>朝向注视observe</t>
  </si>
  <si>
    <t>obtain</t>
  </si>
  <si>
    <t>ob(加强)+tain(拿取)→加强拿取以得到→获得；得到</t>
  </si>
  <si>
    <t>/əbˈteɪn/</t>
  </si>
  <si>
    <t>He obtained good grades by working hard.</t>
  </si>
  <si>
    <t>他通过努力学习获得了好成绩。</t>
  </si>
  <si>
    <t>他想obtain（获得）好成绩，ob（加强）tain（拿取）知识，每天泡在图书馆里。</t>
  </si>
  <si>
    <t>加强拿取obtain</t>
  </si>
  <si>
    <t>obvious</t>
  </si>
  <si>
    <t>vi</t>
  </si>
  <si>
    <t>ob(在...上)+vi(路)+ous(的)→在道路上的事物→大家都能看见→明显的</t>
  </si>
  <si>
    <t>/ˈɒbviəs/</t>
  </si>
  <si>
    <t>It's obvious that he is lying.</t>
  </si>
  <si>
    <t>很明显他在撒谎。</t>
  </si>
  <si>
    <t>他撒谎时的表情obvious（明显的），像ob（在）vi（路）上的广告牌ous（的），谁都能看出来。</t>
  </si>
  <si>
    <t>路上可见obvious</t>
  </si>
  <si>
    <t>occupation</t>
  </si>
  <si>
    <t>oc(加强)+cup(占据)+ation(名词后缀)→占据的事→职业；占据</t>
  </si>
  <si>
    <t>职业；占据</t>
  </si>
  <si>
    <t>/ˌɒkjuˈpeɪʃn/</t>
  </si>
  <si>
    <t>What's your father's occupation?</t>
  </si>
  <si>
    <t>你父亲的职业是什么？</t>
  </si>
  <si>
    <t>问爸爸的occupation（职业）时，他说oc（加强）cup（占据）时间最多的事就是他的工作。</t>
  </si>
  <si>
    <t>占据之事occupation</t>
  </si>
  <si>
    <t>oc-</t>
  </si>
  <si>
    <t>occupy</t>
  </si>
  <si>
    <t>oc(加强)+cup(占据)→加强占据空间或时间→占据；占用</t>
  </si>
  <si>
    <t>占据；占用</t>
  </si>
  <si>
    <t>/ˈɒkjupaɪ/</t>
  </si>
  <si>
    <t>The bookshelf occupies half of the room.</t>
  </si>
  <si>
    <t>这个书架占用了房间的一半。</t>
  </si>
  <si>
    <t>书架occupy（占据）半间房，oc（加强）cup（占据）得连走路都要侧着身。</t>
  </si>
  <si>
    <t>加强占据occupy</t>
  </si>
  <si>
    <t>occur</t>
  </si>
  <si>
    <t>oc(加强)+cur(跑)→(事件、想法)跑出来→发生；出现</t>
  </si>
  <si>
    <t>发生；出现</t>
  </si>
  <si>
    <t>/əˈkɜː(r)/</t>
  </si>
  <si>
    <t>A car accident occurred on the street yesterday.</t>
  </si>
  <si>
    <t>昨天街上发生了一起车祸。</t>
  </si>
  <si>
    <t>昨天街上 car accident occur（发生）了，oc（加强）cur（跑）的事件突然跑出来，大家都围了过去。</t>
  </si>
  <si>
    <t>加强跑出来，就是occur</t>
  </si>
  <si>
    <t>ocean</t>
  </si>
  <si>
    <t>海洋</t>
  </si>
  <si>
    <t>/ˈəʊʃn/</t>
  </si>
  <si>
    <t>We can see many fish in the ocean.</t>
  </si>
  <si>
    <t>我们能在海洋里看到很多鱼。</t>
  </si>
  <si>
    <t>站在海边望着广阔的 ocean（海洋），oh（哦），这水真辽阔啊！</t>
  </si>
  <si>
    <t>广阔水域叫ocean</t>
  </si>
  <si>
    <t>Oceania</t>
  </si>
  <si>
    <t>ia</t>
  </si>
  <si>
    <t>ocean(海洋)+ia(地区)→被海洋环绕的大洲→大洋洲</t>
  </si>
  <si>
    <t>大洋洲</t>
  </si>
  <si>
    <t>/ˌəʊsiˈɑːniə/</t>
  </si>
  <si>
    <t>New Zealand is in Oceania.</t>
  </si>
  <si>
    <t>新西兰在大洋洲。</t>
  </si>
  <si>
    <t>新西兰在 Oceania（大洋洲），这个大洲被 ocean（海洋）包围，ia是地区后缀哦。</t>
  </si>
  <si>
    <t>海洋包围大洋洲，Oceania要记住</t>
  </si>
  <si>
    <t>of</t>
  </si>
  <si>
    <t>……的</t>
  </si>
  <si>
    <t>/əv/</t>
  </si>
  <si>
    <t>This is a photo of my family.</t>
  </si>
  <si>
    <t>这是一张我的全家福照片。</t>
  </si>
  <si>
    <t>指着照片说“这是 of（……的）我家的照片”，简单好记。</t>
  </si>
  <si>
    <t>表所属，用of</t>
  </si>
  <si>
    <t>off</t>
  </si>
  <si>
    <t>prep./adv.</t>
  </si>
  <si>
    <t>prep.离开；偏离；adv.离开；脱落</t>
  </si>
  <si>
    <t>/ɒf/</t>
  </si>
  <si>
    <t>Take off your hat, please.</t>
  </si>
  <si>
    <t>请摘下你的帽子。</t>
  </si>
  <si>
    <t>天气热了，把帽子 off（摘下），感觉凉快多了。</t>
  </si>
  <si>
    <t>离开脱落，就是off</t>
  </si>
  <si>
    <t>offence</t>
  </si>
  <si>
    <t>冒犯；犯罪；过错</t>
  </si>
  <si>
    <t>/əˈfens/</t>
  </si>
  <si>
    <t>His rude words caused an offence to her.</t>
  </si>
  <si>
    <t>他粗鲁的话对她造成了冒犯。</t>
  </si>
  <si>
    <t>他的话 offence（冒犯）了她，大家都觉得这是个不该犯的过错。</t>
  </si>
  <si>
    <t>冒犯过错 offence</t>
  </si>
  <si>
    <t>offer</t>
  </si>
  <si>
    <t>of-</t>
  </si>
  <si>
    <t>of（向）+ fer（带来）→ 向某人带来某物 → 提供</t>
  </si>
  <si>
    <t>提供；提出；出价</t>
  </si>
  <si>
    <t>/ˈɒfə(r)/</t>
  </si>
  <si>
    <t>She offered me a glass of water.</t>
  </si>
  <si>
    <t>她给我提供了一杯水。</t>
  </si>
  <si>
    <t>她 offer（提供）水时，of（向）我 fer（带来）清凉，让我很感激。</t>
  </si>
  <si>
    <t>向人带来是offer</t>
  </si>
  <si>
    <t>of（向）+ fer（带来）→ 向某人带来的东西 → 提议；出价</t>
  </si>
  <si>
    <t>提议；出价；提供物</t>
  </si>
  <si>
    <t>I can't refuse his offer of help.</t>
  </si>
  <si>
    <t>我无法拒绝他帮忙的提议。</t>
  </si>
  <si>
    <t>他的 offer（提议）很真诚，of（向）我 fer（带来）帮助，我欣然接受。</t>
  </si>
  <si>
    <t>提供之物是offer</t>
  </si>
  <si>
    <t>office</t>
  </si>
  <si>
    <t>办公室；事务所；职务</t>
  </si>
  <si>
    <t>/ˈɒfɪs/</t>
  </si>
  <si>
    <t>My father works in an office near the park.</t>
  </si>
  <si>
    <t>我爸爸在公园附近的一间办公室工作。</t>
  </si>
  <si>
    <t>爸爸每天去 office（办公室）上班，处理各种职务，很辛苦。</t>
  </si>
  <si>
    <t>工作场所 office</t>
  </si>
  <si>
    <t>officer</t>
  </si>
  <si>
    <t>office（办公室/职务）+ er（人）→ 担任职务的人 → 官员；军官</t>
  </si>
  <si>
    <t>官员；军官；警官</t>
  </si>
  <si>
    <t>/ˈɒfɪsə(r)/</t>
  </si>
  <si>
    <t>The police officer caught the thief.</t>
  </si>
  <si>
    <t>警察抓住了小偷。</t>
  </si>
  <si>
    <t>那个 police officer（警官）在 office（办公室）外执勤，是个负责任的 er（人）。</t>
  </si>
  <si>
    <t>office加er，就是officer</t>
  </si>
  <si>
    <t>official</t>
  </si>
  <si>
    <t>office（官方/职务）+ ial（...的）→ 官方的；正式的</t>
  </si>
  <si>
    <t>官方的；正式的；公务的</t>
  </si>
  <si>
    <t>/əˈfɪʃl/</t>
  </si>
  <si>
    <t>The official news was released today.</t>
  </si>
  <si>
    <t>官方新闻今天发布了。</t>
  </si>
  <si>
    <t>这个 official（官方的）消息来自 office（办公室），带有 ial（...的）正式感。</t>
  </si>
  <si>
    <t>office加ial，官方是official</t>
  </si>
  <si>
    <t>office（官方/职务）+ ial（...的）→ 担任官方职务的人 → 官员</t>
  </si>
  <si>
    <t>官员；行政人员</t>
  </si>
  <si>
    <t>An official from the government visited our school.</t>
  </si>
  <si>
    <t>一位政府官员参观了我们学校。</t>
  </si>
  <si>
    <t>那位 official（官员）在 office（办公室）处理公务，是个重要的行政人员。</t>
  </si>
  <si>
    <t>官方人员 official</t>
  </si>
  <si>
    <t>offshore</t>
  </si>
  <si>
    <t>off-</t>
  </si>
  <si>
    <t>shore</t>
  </si>
  <si>
    <t>off(离开)+shore(岸)→离开岸边的→离岸的</t>
  </si>
  <si>
    <t>离岸的</t>
  </si>
  <si>
    <t>/ˌɒfˈʃɔː(r)/</t>
  </si>
  <si>
    <t>The company has an offshore branch in Singapore.</t>
  </si>
  <si>
    <t>这家公司在新加坡有一个离岸分公司。</t>
  </si>
  <si>
    <t>公司在offshore（离岸的）岛屿设分公司，off（离开）shore（岸）的位置帮他们合理规划成本。</t>
  </si>
  <si>
    <t>离开岸边offshore</t>
  </si>
  <si>
    <t>off(离开)+shore(岸)→向离岸方向→离岸地</t>
  </si>
  <si>
    <t>离岸地</t>
  </si>
  <si>
    <t>The fishing boat sailed offshore early in the morning.</t>
  </si>
  <si>
    <t>渔船清晨向离岸方向航行。</t>
  </si>
  <si>
    <t>渔船offshore（离岸地）航行时，off（离开）shore（岸）的海面泛着微光。</t>
  </si>
  <si>
    <t>船向离岸offshore</t>
  </si>
  <si>
    <t>often</t>
  </si>
  <si>
    <t>经常；常常</t>
  </si>
  <si>
    <t>/ˈɒfn/</t>
  </si>
  <si>
    <t>I often play basketball with my friends after school.</t>
  </si>
  <si>
    <t>我放学后经常和朋友打篮球。</t>
  </si>
  <si>
    <t>我often（经常）和朋友打球，每次都玩得很开心。</t>
  </si>
  <si>
    <t>课后打球often见</t>
  </si>
  <si>
    <t>oh</t>
  </si>
  <si>
    <t>哦；啊（表惊讶、领悟）</t>
  </si>
  <si>
    <t>/əʊ/</t>
  </si>
  <si>
    <t>Oh, I forgot to bring my homework today.</t>
  </si>
  <si>
    <t>哦，我今天忘记带作业了。</t>
  </si>
  <si>
    <t>看到空书包时，我脱口而出oh（哦），才想起忘带作业。</t>
  </si>
  <si>
    <t>惊讶忘事说oh</t>
  </si>
  <si>
    <t>oil</t>
  </si>
  <si>
    <t>油；石油</t>
  </si>
  <si>
    <t>/ɔɪl/</t>
  </si>
  <si>
    <t>Cars need oil to run smoothly.</t>
  </si>
  <si>
    <t>汽车需要油才能顺畅行驶。</t>
  </si>
  <si>
    <t>汽车运转离不开oil（油），加足oil才能跑远路。</t>
  </si>
  <si>
    <t>汽车动力靠oil</t>
  </si>
  <si>
    <t>给...加油；上油</t>
  </si>
  <si>
    <t>He oiled the door hinge to stop the noise.</t>
  </si>
  <si>
    <t>他给门铰链上油以消除噪音。</t>
  </si>
  <si>
    <t>门铰链吱呀响，他oil（上油）后就安静了。</t>
  </si>
  <si>
    <t>铰链生锈滴oil</t>
  </si>
  <si>
    <t>oilfield</t>
  </si>
  <si>
    <t>oil（油）+field（田）→产油的田地→油田</t>
  </si>
  <si>
    <t>油田</t>
  </si>
  <si>
    <t>/ˈɔɪlfiːld/</t>
  </si>
  <si>
    <t>A new oilfield was discovered in the ocean last year.</t>
  </si>
  <si>
    <t>去年在海洋里发现了一个新油田。</t>
  </si>
  <si>
    <t>海里发现oilfield（油田），oil（油）field（田）里藏着丰富的资源。</t>
  </si>
  <si>
    <t>油加田是oilfield，地下石油藏里面</t>
  </si>
  <si>
    <t>Olympic</t>
  </si>
  <si>
    <t>Olymp</t>
  </si>
  <si>
    <t>Olymp（奥林匹斯山） + -ic（...的） → 与奥林匹斯山相关的 → 奥林匹克的</t>
  </si>
  <si>
    <t>奥林匹克的</t>
  </si>
  <si>
    <t>/əˈlɪmpɪk/</t>
  </si>
  <si>
    <t>The Olympic Games are held every four years.</t>
  </si>
  <si>
    <t>奥林匹克运动会每四年举行一次。</t>
  </si>
  <si>
    <t>每当 Olympic（奥林匹克）赛事开始，大家都会想起 Olymp（奥林匹斯山）的神话色彩，仿佛运动健儿们都有众神的守护。</t>
  </si>
  <si>
    <t>奥林匹斯加ic，奥运就是Olympic</t>
  </si>
  <si>
    <t>一；一个</t>
  </si>
  <si>
    <t>/wʌn/</t>
  </si>
  <si>
    <t>I have one red apple.</t>
  </si>
  <si>
    <t>我有一个红苹果。</t>
  </si>
  <si>
    <t>我手里拿着one个红苹果，心里想着今天要吃one份甜点。</t>
  </si>
  <si>
    <t>数字一就是one</t>
  </si>
  <si>
    <t>oneself</t>
  </si>
  <si>
    <t>one（一个）+self（自己）→ 某人自己</t>
  </si>
  <si>
    <t>自己；自身</t>
  </si>
  <si>
    <t>/wʌnˈself/</t>
  </si>
  <si>
    <t>We should believe in oneself.</t>
  </si>
  <si>
    <t>我们应该相信自己。</t>
  </si>
  <si>
    <t>遇到困难时，oneself（自己）要学会鼓励one（自己），不要轻易放弃。</t>
  </si>
  <si>
    <t>one加self是oneself</t>
  </si>
  <si>
    <t>onion</t>
  </si>
  <si>
    <t>洋葱</t>
  </si>
  <si>
    <t>/ˈʌnjən/</t>
  </si>
  <si>
    <t>She cut the onion and cried.</t>
  </si>
  <si>
    <t>她切洋葱时哭了。</t>
  </si>
  <si>
    <t>妈妈切onion（洋葱）时，眼泪直流，说这个onion太辣了。</t>
  </si>
  <si>
    <t>圆滚滚的是onion</t>
  </si>
  <si>
    <t>only</t>
  </si>
  <si>
    <t>one（一个）+ly（构成形容词）→ 只有一个的→ 唯一的</t>
  </si>
  <si>
    <t>唯一的</t>
  </si>
  <si>
    <t>/ˈəʊnli/</t>
  </si>
  <si>
    <t>He is the only child in his family.</t>
  </si>
  <si>
    <t>他是家里唯一的孩子。</t>
  </si>
  <si>
    <t>家里only（唯一）的孩子，one（一个）人享受所有关爱。</t>
  </si>
  <si>
    <t>唯一的是only</t>
  </si>
  <si>
    <t>one（一个）+ly（副词后缀）→ 仅仅一个→ 仅仅</t>
  </si>
  <si>
    <t>仅仅；只</t>
  </si>
  <si>
    <t>I only drink milk for breakfast.</t>
  </si>
  <si>
    <t>我早餐只喝牛奶。</t>
  </si>
  <si>
    <t>早餐时，我only（仅仅）喝牛奶，one（一杯）就够了。</t>
  </si>
  <si>
    <t>仅仅只是only</t>
  </si>
  <si>
    <t>onto</t>
  </si>
  <si>
    <t>to</t>
  </si>
  <si>
    <t>on（在...上）+to（到）→ 移动到某物表面→ 到...上面</t>
  </si>
  <si>
    <t>到...上面</t>
  </si>
  <si>
    <t>/ˈɒntuː/</t>
  </si>
  <si>
    <t>The cat jumped onto the table.</t>
  </si>
  <si>
    <t>猫跳到桌子上。</t>
  </si>
  <si>
    <t>小猫jump onto（跳到）桌子上，on（在）to（到）桌面，玩起了球。</t>
  </si>
  <si>
    <t>on加to是onto，到上面</t>
  </si>
  <si>
    <t>open</t>
  </si>
  <si>
    <t>打开；开启</t>
  </si>
  <si>
    <t>/ˈəʊpən/</t>
  </si>
  <si>
    <t>Please open the window.</t>
  </si>
  <si>
    <t>请打开窗户。</t>
  </si>
  <si>
    <t>妈妈让我open（打开）窗户，新鲜空气立刻涌了进来。</t>
  </si>
  <si>
    <t>直接打开是open</t>
  </si>
  <si>
    <t>开着的；开放的</t>
  </si>
  <si>
    <t>The door is open, so you can come in directly.</t>
  </si>
  <si>
    <t>门是开着的，所以你可以直接进来。</t>
  </si>
  <si>
    <t>门是open（开着的），我不用费力去推它。</t>
  </si>
  <si>
    <t>状态开着用open</t>
  </si>
  <si>
    <t>opening</t>
  </si>
  <si>
    <t>open（打开）+ ing（名词后缀，表示结果或过程）→ 打开的结果或过程 → 开口；开幕</t>
  </si>
  <si>
    <t>开口；开幕；开场</t>
  </si>
  <si>
    <t>/ˈəʊpnɪŋ/</t>
  </si>
  <si>
    <t>The opening of the new library will be next month.</t>
  </si>
  <si>
    <t>新图书馆的开幕将在下个月。</t>
  </si>
  <si>
    <t>新图书馆opening（开幕）那天，open（打开）大门的瞬间，大家都很兴奋。</t>
  </si>
  <si>
    <t>open加ing，开口或开幕</t>
  </si>
  <si>
    <t>opera</t>
  </si>
  <si>
    <t>歌剧</t>
  </si>
  <si>
    <t>/ˈɒprə/</t>
  </si>
  <si>
    <t>We enjoyed the opera very much last night.</t>
  </si>
  <si>
    <t>昨晚我们非常喜欢那场歌剧。</t>
  </si>
  <si>
    <t>去剧院看opera（歌剧），演员的歌声让全场沉醉。</t>
  </si>
  <si>
    <t>歌剧就是opera</t>
  </si>
  <si>
    <t>operate</t>
  </si>
  <si>
    <t>oper</t>
  </si>
  <si>
    <t>oper（工作）+ ate（使...）→ 使某物工作起来 → 操作；运转；做手术</t>
  </si>
  <si>
    <t>操作；运转；做手术</t>
  </si>
  <si>
    <t>/ˈɒpəreɪt/</t>
  </si>
  <si>
    <t>The nurse helped the doctor operate on the patient.</t>
  </si>
  <si>
    <t>护士帮助医生给病人做手术。</t>
  </si>
  <si>
    <t>医生operate（做手术）时，oper（工作）的部分被ate（使）驱动，每一步都很仔细。</t>
  </si>
  <si>
    <t>使工作是operate</t>
  </si>
  <si>
    <t>operation</t>
  </si>
  <si>
    <t>oper（工作）+ ate（使...）+ ion（名词后缀）→ 使工作的行为或过程 → 操作；手术</t>
  </si>
  <si>
    <t>操作；手术；运转</t>
  </si>
  <si>
    <t>/ˌɒpəˈreɪʃn/</t>
  </si>
  <si>
    <t>The operation of the machine is very simple.</t>
  </si>
  <si>
    <t>这台机器的操作很简单。</t>
  </si>
  <si>
    <t>机器的operation（操作）手册上，oper（工作）、ate（使）、ion（名词）的组合说明很清楚。</t>
  </si>
  <si>
    <t>操作手术operation</t>
  </si>
  <si>
    <t>operator</t>
  </si>
  <si>
    <t>oper(工作)+ate(使…)+or(人)→使工作的人→操作员；话务员</t>
  </si>
  <si>
    <t>操作员；话务员</t>
  </si>
  <si>
    <t>/ˈɒpəreɪtə(r)/</t>
  </si>
  <si>
    <t>The telephone operator helped me connect the call.</t>
  </si>
  <si>
    <t>电话接线员帮我接通了电话。</t>
  </si>
  <si>
    <t>电话operator（话务员）每天oper（工作），用ate（使）自己成为or（人），就是做这份工作的专业人员。</t>
  </si>
  <si>
    <t>工作之人operator</t>
  </si>
  <si>
    <t>opinion</t>
  </si>
  <si>
    <t>opin</t>
  </si>
  <si>
    <t>opin(想；认为)+ion(名词后缀)→想法的结果→意见；看法</t>
  </si>
  <si>
    <t>意见；看法</t>
  </si>
  <si>
    <t>/əˈpɪnjən/</t>
  </si>
  <si>
    <t>What's your opinion about the new movie?</t>
  </si>
  <si>
    <t>你对这部新电影有什么看法？</t>
  </si>
  <si>
    <t>朋友问我opinion（看法）时，我把opin（想）的ion（结果）告诉他，他点头同意。</t>
  </si>
  <si>
    <t>想法之果opinion</t>
  </si>
  <si>
    <t>oppose</t>
  </si>
  <si>
    <t>op-</t>
  </si>
  <si>
    <t>op(反)+pos(放置)→放在相反位置→反对；反抗</t>
  </si>
  <si>
    <t>反对；反抗</t>
  </si>
  <si>
    <t>/əˈpəʊz/</t>
  </si>
  <si>
    <t>Many students oppose the long homework.</t>
  </si>
  <si>
    <t>很多学生反对大量的作业。</t>
  </si>
  <si>
    <t>学生们oppose（反对）多作业，觉得它op（反）pos（放）的方式不合理。</t>
  </si>
  <si>
    <t>相反放置是oppose</t>
  </si>
  <si>
    <t>opposite</t>
  </si>
  <si>
    <t>op(反)+pos(放置)+ite(形容词后缀)→放在对面的→相反的；对面的</t>
  </si>
  <si>
    <t>相反的；对面的</t>
  </si>
  <si>
    <t>/ˈɒpəzɪt/</t>
  </si>
  <si>
    <t>My house is opposite the park.</t>
  </si>
  <si>
    <t>我家在公园对面。</t>
  </si>
  <si>
    <t>我家在park对面opposite（相反的）位置，op（反）pos（放）ite（的）地方很安静。</t>
  </si>
  <si>
    <t>对面相反opposite</t>
  </si>
  <si>
    <t>optimistic</t>
  </si>
  <si>
    <t>optim</t>
  </si>
  <si>
    <t>istic</t>
  </si>
  <si>
    <t>optim(最好)+istic(…的)→总是往最好方面想的→乐观的</t>
  </si>
  <si>
    <t>乐观的；乐观主义的</t>
  </si>
  <si>
    <t>/ˌɒptɪˈmɪstɪk/</t>
  </si>
  <si>
    <t>He is optimistic about passing the exam.</t>
  </si>
  <si>
    <t>他对通过考试很乐观。</t>
  </si>
  <si>
    <t>他optimistic（乐观的），因为相信optim（最好）的结果会出现，每天都努力复习。</t>
  </si>
  <si>
    <t>最好心态optimistic</t>
  </si>
  <si>
    <t>optional</t>
  </si>
  <si>
    <t>opt(选择)+ion(名词后缀)+al(形容词后缀)→表示有选择余地的→可选的</t>
  </si>
  <si>
    <t>可选的；非必须的</t>
  </si>
  <si>
    <t>/ˈɒpʃənl/</t>
  </si>
  <si>
    <t>Taking extra courses is optional for middle school students.</t>
  </si>
  <si>
    <t>中学生选修额外课程是可选的。</t>
  </si>
  <si>
    <t>这门课是optional（可选的），你可以opt（选择）是否参加，不用ion（纠结）al（啊）的烦恼。</t>
  </si>
  <si>
    <t>opt选，加al变可选，optional要记牢</t>
  </si>
  <si>
    <t>oral</t>
  </si>
  <si>
    <t>or(口，说)+al(形容词后缀)→与口相关的→口头的</t>
  </si>
  <si>
    <t>口头的；口述的；口语的</t>
  </si>
  <si>
    <t>/ˈɔːrəl/</t>
  </si>
  <si>
    <t>We have an oral English test next week.</t>
  </si>
  <si>
    <t>下周我们有英语口语测试。</t>
  </si>
  <si>
    <t>明天oral（口语）考试，要or（说）出流利句子，al（啊）一定要好好准备。</t>
  </si>
  <si>
    <t>口说oral，简单好记</t>
  </si>
  <si>
    <t>orange</t>
  </si>
  <si>
    <t>橙子；橙色</t>
  </si>
  <si>
    <t>/ˈɒrɪndʒ/</t>
  </si>
  <si>
    <t>She bought an orange from the supermarket.</t>
  </si>
  <si>
    <t>她从超市买了一个橙子。</t>
  </si>
  <si>
    <t>早上吃orange（橙子），味道酸甜，orange发音像“奥林吉”，就像奥林吉果园的水果。</t>
  </si>
  <si>
    <t>橙子橙色orange，轻松记心中</t>
  </si>
  <si>
    <t>orbit</t>
  </si>
  <si>
    <t>orb</t>
  </si>
  <si>
    <t>orb(球，轨道)+it(名词后缀)→天体运行的轨道→轨道</t>
  </si>
  <si>
    <t>轨道；眼眶</t>
  </si>
  <si>
    <t>/ˈɔːbɪt/</t>
  </si>
  <si>
    <t>The Earth moves in an orbit around the Sun.</t>
  </si>
  <si>
    <t>地球绕太阳的轨道运行。</t>
  </si>
  <si>
    <t>月亮在orbit（轨道）上转，orb（球）形的地球吸引它，it（它）从不偏离。</t>
  </si>
  <si>
    <t>球型轨道orbit，天体运行不偏离</t>
  </si>
  <si>
    <t>order</t>
  </si>
  <si>
    <t>命令；订购</t>
  </si>
  <si>
    <t>/ˈɔːdə(r)/</t>
  </si>
  <si>
    <t>I ordered a pizza for dinner yesterday.</t>
  </si>
  <si>
    <t>我昨天晚餐订了一份披萨。</t>
  </si>
  <si>
    <t>我order（订购）披萨时，老板说马上做好，不用再order（命令）催单啦。</t>
  </si>
  <si>
    <t>订购命令是order v.</t>
  </si>
  <si>
    <t>顺序；命令</t>
  </si>
  <si>
    <t>Please put the books in order.</t>
  </si>
  <si>
    <t>请把书按顺序放好。</t>
  </si>
  <si>
    <t>书架上的书要in order（按顺序）摆放，不然妈妈会下order（命令）让我重新整理。</t>
  </si>
  <si>
    <t>顺序命令order n.</t>
  </si>
  <si>
    <t>ordin</t>
  </si>
  <si>
    <t>ordin（常规）+ ary（形容词后缀）→ 符合常规的→普通的；平常的</t>
  </si>
  <si>
    <t>普通的；平常的</t>
  </si>
  <si>
    <t>/ˈɔːdənri/</t>
  </si>
  <si>
    <t>He wears ordinary clothes every day.</t>
  </si>
  <si>
    <t>他每天穿普通的衣服。</t>
  </si>
  <si>
    <t>他每天穿ordinary（普通）的衣服，ordin（常规）的款式让他觉得自在，ary（形容词）的描述很贴切。</t>
  </si>
  <si>
    <t>常规加ary，ordinary是普通</t>
  </si>
  <si>
    <t>organ</t>
  </si>
  <si>
    <t>器官；机构</t>
  </si>
  <si>
    <t>/ˈɔːɡən/</t>
  </si>
  <si>
    <t>The heart is an important organ in the body.</t>
  </si>
  <si>
    <t>心脏是身体里最重要的器官。</t>
  </si>
  <si>
    <t>生物课上学到，heart是重要的organ（器官），它像一个organ（机构）一样控制身体运作。</t>
  </si>
  <si>
    <t>器官机构organ记</t>
  </si>
  <si>
    <t>organise</t>
  </si>
  <si>
    <t>organ（组织）+ ise（使...）→ 使形成组织→组织；安排</t>
  </si>
  <si>
    <t>组织；安排</t>
  </si>
  <si>
    <t>/ˈɔːɡənaɪz/</t>
  </si>
  <si>
    <t>They organised a trip to the park last weekend.</t>
  </si>
  <si>
    <t>他们上周末组织了一次公园旅行。</t>
  </si>
  <si>
    <t>他们organise（组织）公园旅行，用organ（组织）能力把每个环节安排妥当。</t>
  </si>
  <si>
    <t>organ加ise，organise是组织</t>
  </si>
  <si>
    <t>organization</t>
  </si>
  <si>
    <t>ize</t>
  </si>
  <si>
    <t>organ（组织）+ ize（使...）+ ation（名词后缀）→ 组织的实体或行为→组织；机构</t>
  </si>
  <si>
    <t>组织；机构</t>
  </si>
  <si>
    <t>/ˌɔːɡənaɪˈzeɪʃn/</t>
  </si>
  <si>
    <t>The Red Cross is an international organization.</t>
  </si>
  <si>
    <t>红十字会是一个国际组织。</t>
  </si>
  <si>
    <t>红十字会是international organization（组织），由organ（组织）起来的人们，通过organize（组织）活动帮助他人。</t>
  </si>
  <si>
    <t>organ加ize加ation，organization是组织</t>
  </si>
  <si>
    <t>origin</t>
  </si>
  <si>
    <t>起源；来源</t>
  </si>
  <si>
    <t>/ˈɒrɪdʒɪn/</t>
  </si>
  <si>
    <t>The origin of this tradition is unknown.</t>
  </si>
  <si>
    <t>这个传统的起源不详。</t>
  </si>
  <si>
    <t>这个传统的origin（起源）很神秘，ori谐音‘奥利’，好像奥利在寻找它的开始。</t>
  </si>
  <si>
    <t>起源来源origin</t>
  </si>
  <si>
    <t>/ˈʌðə(r)/</t>
  </si>
  <si>
    <t>Do you have other toys?</t>
  </si>
  <si>
    <t>你有其他的玩具吗？</t>
  </si>
  <si>
    <t>你有other（其他的）玩具吗？other谐音‘阿泽’，好像阿泽藏了很多玩具。</t>
  </si>
  <si>
    <t>其他另外other，阿泽谐音记</t>
  </si>
  <si>
    <t>另一个；其他的人或物</t>
  </si>
  <si>
    <t>One apple is red, the other is green.</t>
  </si>
  <si>
    <t>一个苹果是红的，另一个是绿的。</t>
  </si>
  <si>
    <t>一个红苹果，the other（另一个）是绿的，other好像在说‘阿泽的那个’。</t>
  </si>
  <si>
    <t>另一个是other，阿泽那支记</t>
  </si>
  <si>
    <t>otherwise</t>
  </si>
  <si>
    <t>other（其他的）+wise（方式）→以其他方式→否则；另外</t>
  </si>
  <si>
    <t>否则；另外</t>
  </si>
  <si>
    <t>/ˈʌðəwaɪz/</t>
  </si>
  <si>
    <t>Hurry up, otherwise you'll be late for class.</t>
  </si>
  <si>
    <t>快点，否则你上课要迟到了。</t>
  </si>
  <si>
    <t>快点，otherwise（否则）迟到啦！other（其他）wise（方式）提醒你跑起来。</t>
  </si>
  <si>
    <t>other加wise，否则otherwise</t>
  </si>
  <si>
    <t>ought</t>
  </si>
  <si>
    <t>应该；应当</t>
  </si>
  <si>
    <t>/ɔːt/</t>
  </si>
  <si>
    <t>You ought to respect your teachers.</t>
  </si>
  <si>
    <t>你应该尊敬你的老师。</t>
  </si>
  <si>
    <t>你ought（应该）尊敬老师，ought谐音‘奥特’，奥特曼也很尊敬长辈哦。</t>
  </si>
  <si>
    <t>应该应当ought，奥特谐音帮你记</t>
  </si>
  <si>
    <t>our</t>
  </si>
  <si>
    <t>我们的</t>
  </si>
  <si>
    <t>Our classroom is clean and tidy.</t>
  </si>
  <si>
    <t>我们的教室干净整洁。</t>
  </si>
  <si>
    <t>our（我们的）教室很整洁，ou谐音‘欧’，好像在说‘欧，这是我们的地盘！’</t>
  </si>
  <si>
    <t>我们的是our，简单易记不用愁</t>
  </si>
  <si>
    <t>ours</t>
  </si>
  <si>
    <t>我们的（名词性物主代词）</t>
  </si>
  <si>
    <t>/aʊəz/</t>
  </si>
  <si>
    <t>This book is ours, not theirs.</t>
  </si>
  <si>
    <t>这本书是我们的，不是他们的。</t>
  </si>
  <si>
    <t>妈妈问这是谁的书，我说ours（我们的），它是我和弟弟一起买的。</t>
  </si>
  <si>
    <t>我们的东西叫ours</t>
  </si>
  <si>
    <t>ourselves</t>
  </si>
  <si>
    <t>our-</t>
  </si>
  <si>
    <t>our（我们的）+ self（自己）+ es（复数）→ 我们自己</t>
  </si>
  <si>
    <t>我们自己</t>
  </si>
  <si>
    <t>/aʊəˈselvz/</t>
  </si>
  <si>
    <t>We should take care of ourselves.</t>
  </si>
  <si>
    <t>我们应该照顾好自己。</t>
  </si>
  <si>
    <t>遇到困难时，我们要告诉ourselves（我们自己）：our（我们的）self（自己）永远是最可靠的后盾。</t>
  </si>
  <si>
    <t>our加selves是ourselves</t>
  </si>
  <si>
    <t>out</t>
  </si>
  <si>
    <t>出去；向外</t>
  </si>
  <si>
    <t>/aʊt/</t>
  </si>
  <si>
    <t>He ran out to catch the bus.</t>
  </si>
  <si>
    <t>他跑出去赶公交车。</t>
  </si>
  <si>
    <t>看到公交车来了，他大喊一声out（出去），飞快地跑向站台。</t>
  </si>
  <si>
    <t>向外出去是out adv.</t>
  </si>
  <si>
    <t>从……出来；离开</t>
  </si>
  <si>
    <t>She jumped out of the car quickly.</t>
  </si>
  <si>
    <t>她快速地从车里跳出来。</t>
  </si>
  <si>
    <t>她out of（从……出来）车里时，差点踩到路边的小猫。</t>
  </si>
  <si>
    <t>从里到外out prep.</t>
  </si>
  <si>
    <t>outcome</t>
  </si>
  <si>
    <t>out-</t>
  </si>
  <si>
    <t>out（向外）+ come（来）→ 事情发展出来的结果→结果</t>
  </si>
  <si>
    <t>/ˈaʊtkʌm/</t>
  </si>
  <si>
    <t>The outcome of the exam made her happy.</t>
  </si>
  <si>
    <t>考试的结果让她很高兴。</t>
  </si>
  <si>
    <t>考试结束后，outcome（结果）终于out（向外）come（来）了，她看到分数后笑了。</t>
  </si>
  <si>
    <t>出来的结果outcome</t>
  </si>
  <si>
    <t>outdoors</t>
  </si>
  <si>
    <t>out（外）+ door（门）+ s→门外的地方→户外</t>
  </si>
  <si>
    <t>在户外；在野外</t>
  </si>
  <si>
    <t>/ˌaʊtˈdɔːz/</t>
  </si>
  <si>
    <t>Children love playing outdoors in spring.</t>
  </si>
  <si>
    <t>春天孩子们喜欢在户外玩耍。</t>
  </si>
  <si>
    <t>春天到了，孩子们都跑到outdoors（户外）玩，out（外）door（门）外的花儿开得正艳。</t>
  </si>
  <si>
    <t>门外玩耍outdoors</t>
  </si>
  <si>
    <t>outer</t>
  </si>
  <si>
    <t>out(外) + -er(比较级后缀) → 更外面的 → 外部的</t>
  </si>
  <si>
    <t>外面的；外部的</t>
  </si>
  <si>
    <t>/ˈaʊtə(r)/</t>
  </si>
  <si>
    <t>The outer window is open.</t>
  </si>
  <si>
    <t>外面的窗户开着。</t>
  </si>
  <si>
    <t>外面的窗户是outer，out（外）加er更外层，一眼就能看到它开着。</t>
  </si>
  <si>
    <t>外加er是outer</t>
  </si>
  <si>
    <t>outgoing</t>
  </si>
  <si>
    <t>out(向外) + going(去) → 喜欢向外走与人交往 → 外向的</t>
  </si>
  <si>
    <t>外向的；爱交际的</t>
  </si>
  <si>
    <t>/ˈaʊtɡəʊɪŋ/</t>
  </si>
  <si>
    <t>She is outgoing and talks to everyone.</t>
  </si>
  <si>
    <t>她很外向，和每个人都说话。</t>
  </si>
  <si>
    <t>她outgoing（外向），总爱out（向外）going（走）去认识新朋友，性格超开朗。</t>
  </si>
  <si>
    <t>向外走的是outgoing</t>
  </si>
  <si>
    <t>outing</t>
  </si>
  <si>
    <t>out(外) + -ing(名词后缀) → 外出的活动 → 郊游</t>
  </si>
  <si>
    <t>郊游；远足</t>
  </si>
  <si>
    <t>/ˈaʊtɪŋ/</t>
  </si>
  <si>
    <t>We will have an outing next Saturday.</t>
  </si>
  <si>
    <t>我们下周六要去郊游。</t>
  </si>
  <si>
    <t>下周六去outing（郊游），out（外）面的ing活动让大家都期待不已。</t>
  </si>
  <si>
    <t>外出活动是outing</t>
  </si>
  <si>
    <t>outline</t>
  </si>
  <si>
    <t>out + line</t>
  </si>
  <si>
    <t>out(外) + line(线) → 外部的线 → 轮廓；内容框架 → 大纲</t>
  </si>
  <si>
    <t>轮廓；大纲</t>
  </si>
  <si>
    <t>/ˈaʊtlaɪn/</t>
  </si>
  <si>
    <t>I made an outline for my speech.</t>
  </si>
  <si>
    <t>我为演讲写了个大纲。</t>
  </si>
  <si>
    <t>写演讲大纲用outline，out（外）面的line（线）框住核心内容，思路超清晰。</t>
  </si>
  <si>
    <t>外线框架outline</t>
  </si>
  <si>
    <t>output</t>
  </si>
  <si>
    <t>out + put</t>
  </si>
  <si>
    <t>out(出) + put(放) → 放出去的东西 → 输出；产量</t>
  </si>
  <si>
    <t>输出；产量</t>
  </si>
  <si>
    <t>/ˈaʊtpʊt/</t>
  </si>
  <si>
    <t>The machine has a high output.</t>
  </si>
  <si>
    <t>这台机器产量很高。</t>
  </si>
  <si>
    <t>机器output（产量）高，out（出）put（放）的产品源源不断。</t>
  </si>
  <si>
    <t>放出东西是output</t>
  </si>
  <si>
    <t>outside</t>
  </si>
  <si>
    <t>out(向外) + side(边) → 在边的外面 → 在…外面</t>
  </si>
  <si>
    <t>在…外面</t>
  </si>
  <si>
    <t>/ˌaʊtˈsaɪd/</t>
  </si>
  <si>
    <t>She is waiting outside the door.</t>
  </si>
  <si>
    <t>她在门外等着</t>
  </si>
  <si>
    <t>她在 outside (门外) 等妈妈，out (向外) side (边) 的阳光照得她暖暖的</t>
  </si>
  <si>
    <t>向外边外outside</t>
  </si>
  <si>
    <t>out(向外) + side(边) → 在边的外面 → 在外面</t>
  </si>
  <si>
    <t>在外面</t>
  </si>
  <si>
    <t>The kids are playing outside.</t>
  </si>
  <si>
    <t>孩子们在外面玩</t>
  </si>
  <si>
    <t>孩子们 outside (在外面) 追逐打闹，out (向外) side (边) 的草地上开满了小花</t>
  </si>
  <si>
    <t>在外玩耍outside</t>
  </si>
  <si>
    <t>out(向外) + side(边) → 边的外面的 → 外面的</t>
  </si>
  <si>
    <t>外面的</t>
  </si>
  <si>
    <t>The outside wall is painted light blue.</t>
  </si>
  <si>
    <t>外墙被漆成了浅蓝色</t>
  </si>
  <si>
    <t>外墙是 outside (外面的)，out (向外) side (边) 的颜色清新又好看</t>
  </si>
  <si>
    <t>外面的墙outside</t>
  </si>
  <si>
    <t>out(向外) + side(边) → 边的外面部分 → 外部</t>
  </si>
  <si>
    <t>外部</t>
  </si>
  <si>
    <t>/ˈaʊtsaɪd/</t>
  </si>
  <si>
    <t>We can see the outside of the castle clearly.</t>
  </si>
  <si>
    <t>我们能清楚地看到城堡的外部</t>
  </si>
  <si>
    <t>城堡的 outside (外部) 很壮观，out (向外) side (边) 的石雕很精致</t>
  </si>
  <si>
    <t>外部就是outside</t>
  </si>
  <si>
    <t>outspoken</t>
  </si>
  <si>
    <t>spoken</t>
  </si>
  <si>
    <t>out(公开地) + spoken(说话的) → 公开说话毫无保留 → 直言不讳的</t>
  </si>
  <si>
    <t>直言不讳的；坦率的</t>
  </si>
  <si>
    <t>/aʊtˈspoʊkən/</t>
  </si>
  <si>
    <t>She is an outspoken girl who always tells the truth.</t>
  </si>
  <si>
    <t>她是个直言不讳的女孩，总是说真话</t>
  </si>
  <si>
    <t>她 outspoken (直言不讳)，out (公开) spoken (说话) 从不拐弯抹角</t>
  </si>
  <si>
    <t>公开说话outspoken</t>
  </si>
  <si>
    <t>outstanding</t>
  </si>
  <si>
    <t>standing</t>
  </si>
  <si>
    <t>out(超出) + standing(站立) → 站在众人之上的 → 杰出的</t>
  </si>
  <si>
    <t>杰出的；优秀的</t>
  </si>
  <si>
    <t>/aʊtˈstændɪŋ/</t>
  </si>
  <si>
    <t>He got an award for his outstanding work.</t>
  </si>
  <si>
    <t>他因杰出的工作获得了奖项</t>
  </si>
  <si>
    <t>他的 work 很 outstanding (杰出)，out (超出) standing (站立) 在同事们的前面</t>
  </si>
  <si>
    <t>超出站立outstanding</t>
  </si>
  <si>
    <t>outward</t>
  </si>
  <si>
    <t>out(向外) + ward(向...) → 朝向外面的 → 向外的</t>
  </si>
  <si>
    <t>向外的；表面的</t>
  </si>
  <si>
    <t>/ˈaʊtwərd/</t>
  </si>
  <si>
    <t>The outward appearance of the car is very cool.</t>
  </si>
  <si>
    <t>这辆车的外观很酷</t>
  </si>
  <si>
    <t>车的 outward (外观) 很酷，out (向外) ward (向) 的设计很时尚</t>
  </si>
  <si>
    <t>向外朝向outward</t>
  </si>
  <si>
    <t>out(向外) + ward(向...) → 朝向外面地 → 向外</t>
  </si>
  <si>
    <t>向外；在外</t>
  </si>
  <si>
    <t>The door opens outward.</t>
  </si>
  <si>
    <t>这扇门向外开</t>
  </si>
  <si>
    <t>门 outward (向外) 开，out (向外) ward (向) 通风又方便</t>
  </si>
  <si>
    <t>向外开是outward</t>
  </si>
  <si>
    <t>oval</t>
  </si>
  <si>
    <t>椭圆</t>
  </si>
  <si>
    <t>/ˈoʊvl/</t>
  </si>
  <si>
    <t>The mirror is in the shape of an oval.</t>
  </si>
  <si>
    <t>这面镜子是椭圆形的</t>
  </si>
  <si>
    <t>镜子是 oval (椭圆)，像个扁扁的鸡蛋，很好记</t>
  </si>
  <si>
    <t>椭圆形状叫oval</t>
  </si>
  <si>
    <t>椭圆形的</t>
  </si>
  <si>
    <t>She wore an oval necklace.</t>
  </si>
  <si>
    <t>她戴了一条椭圆形的项链</t>
  </si>
  <si>
    <t>她的 necklace 是 oval (椭圆形) 的，样子很优雅</t>
  </si>
  <si>
    <t>椭圆的是oval</t>
  </si>
  <si>
    <t>over</t>
  </si>
  <si>
    <t>在…上方；越过；关于</t>
  </si>
  <si>
    <t>/ˈəʊvə(r)/</t>
  </si>
  <si>
    <t>The bird flew over the tree.</t>
  </si>
  <si>
    <t>鸟飞过树顶。</t>
  </si>
  <si>
    <t>小鸟fly over（越过）树顶时，over就在树的上方，画面特别灵动。</t>
  </si>
  <si>
    <t>越过上方用over prep.</t>
  </si>
  <si>
    <t>结束；越过；再</t>
  </si>
  <si>
    <t>The game is over now.</t>
  </si>
  <si>
    <t>游戏现在结束了。</t>
  </si>
  <si>
    <t>游戏over（结束）时，大家都笑着鼓掌，over就是结束的信号。</t>
  </si>
  <si>
    <t>游戏结束用over adv.</t>
  </si>
  <si>
    <t>overcoat</t>
  </si>
  <si>
    <t>over-</t>
  </si>
  <si>
    <t>over（覆盖）+ coat（外套）→ 覆盖身体的厚外套→大衣</t>
  </si>
  <si>
    <t>大衣</t>
  </si>
  <si>
    <t>/ˈəʊvəkəʊt/</t>
  </si>
  <si>
    <t>She put on her overcoat before going out.</t>
  </si>
  <si>
    <t>她出门前穿上了大衣。</t>
  </si>
  <si>
    <t>冬天出门穿overcoat（大衣），over覆盖在coat外面，保暖又好看。</t>
  </si>
  <si>
    <t>覆盖外套是overcoat</t>
  </si>
  <si>
    <t>overcome</t>
  </si>
  <si>
    <t>over（越过）+ come（来）→ 越过困难来到对面→克服</t>
  </si>
  <si>
    <t>克服</t>
  </si>
  <si>
    <t>/ˌəʊvəˈkʌm/</t>
  </si>
  <si>
    <t>He overcame many difficulties to win.</t>
  </si>
  <si>
    <t>他克服了许多困难赢得胜利。</t>
  </si>
  <si>
    <t>他overcome（克服）困难时，over越过come来的阻碍，最终达成目标。</t>
  </si>
  <si>
    <t>越过困难overcome</t>
  </si>
  <si>
    <t>overhead</t>
  </si>
  <si>
    <t>over（在…上方）+ head（头）→ 在头上方的→头顶的；架空的</t>
  </si>
  <si>
    <t>头顶的；架空的</t>
  </si>
  <si>
    <t>/ˌəʊvəˈhed/</t>
  </si>
  <si>
    <t>There is an overhead bridge here.</t>
  </si>
  <si>
    <t>这里有一座天桥。</t>
  </si>
  <si>
    <t>天桥是overhead（架空的）桥，over在head上面，过马路超安全。</t>
  </si>
  <si>
    <t>头顶之上overhead</t>
  </si>
  <si>
    <t>overlook</t>
  </si>
  <si>
    <t>over（从上方）+ look（看）→ 从上方看易忽略细节→忽略；俯瞰</t>
  </si>
  <si>
    <t>忽略；俯瞰</t>
  </si>
  <si>
    <t>/ˌəʊvəˈlʊk/</t>
  </si>
  <si>
    <t>Don't overlook small mistakes in homework.</t>
  </si>
  <si>
    <t>不要忽略作业里的小错误。</t>
  </si>
  <si>
    <t>从over（上方）look（看）作业时，别overlook（忽略）小错误哦。</t>
  </si>
  <si>
    <t>上方看漏是overlook</t>
  </si>
  <si>
    <t>overweight</t>
  </si>
  <si>
    <t>weight</t>
  </si>
  <si>
    <t>over(超过)+weight(重量)→超过正常重量的→超重的</t>
  </si>
  <si>
    <t>超重的</t>
  </si>
  <si>
    <t>/ˌəʊvəˈweɪt/</t>
  </si>
  <si>
    <t>She is a bit overweight and plans to exercise more.</t>
  </si>
  <si>
    <t>她有点超重，打算多锻炼。</t>
  </si>
  <si>
    <t>她发现自己overweight（超重），因为over（超过）了健康的weight（重量），所以开始跑步减肥。</t>
  </si>
  <si>
    <t>超过重量overweight</t>
  </si>
  <si>
    <t>over(超过)+weight(重量)→超过正常的重量→超重</t>
  </si>
  <si>
    <t>超重</t>
  </si>
  <si>
    <t>Overweight can lead to many health problems.</t>
  </si>
  <si>
    <t>超重会导致很多健康问题。</t>
  </si>
  <si>
    <t>医生说overweight（超重）是因为over（超过）了身体承受的weight（重量），需要控制饮食。</t>
  </si>
  <si>
    <t>超过重量即overweight</t>
  </si>
  <si>
    <t>owe</t>
  </si>
  <si>
    <t>欠（钱、情等）；应该</t>
  </si>
  <si>
    <t>I owe you 50 yuan for the book.</t>
  </si>
  <si>
    <t>这本书我欠你50元。</t>
  </si>
  <si>
    <t>朋友帮我买了书，我对他说“I owe you”，表示欠他钱和一份情。</t>
  </si>
  <si>
    <t>欠债情分就是owe</t>
  </si>
  <si>
    <t>own</t>
  </si>
  <si>
    <t>自己的</t>
  </si>
  <si>
    <t>/əʊn/</t>
  </si>
  <si>
    <t>This is my own computer.</t>
  </si>
  <si>
    <t>这是我自己的电脑。</t>
  </si>
  <si>
    <t>我指着桌上的电脑说“This is my own”，强调这是属于我自己的东西。</t>
  </si>
  <si>
    <t>自己的物用own</t>
  </si>
  <si>
    <t>拥有</t>
  </si>
  <si>
    <t>He owns a big house in the countryside.</t>
  </si>
  <si>
    <t>他在乡下拥有一栋大房子。</t>
  </si>
  <si>
    <t>他经常自豪地说“He owns a house”，表示自己拥有房产。</t>
  </si>
  <si>
    <t>拥有某物用own</t>
  </si>
  <si>
    <t>owner</t>
  </si>
  <si>
    <t>own(拥有)+er(表示人)→拥有某物的人→所有者</t>
  </si>
  <si>
    <t>所有者；主人</t>
  </si>
  <si>
    <t>/ˈəʊnə(r)/</t>
  </si>
  <si>
    <t>The owner of the cat is looking for it everywhere.</t>
  </si>
  <si>
    <t>这只猫的主人正在到处找它。</t>
  </si>
  <si>
    <t>这只可爱猫咪的owner（所有者）每天都own（拥有）着满满的幸福感。</t>
  </si>
  <si>
    <t>拥有者加er变owner</t>
  </si>
  <si>
    <t>ownership</t>
  </si>
  <si>
    <t>own(拥有)+ership(表示状态)→拥有的状态→所有权</t>
  </si>
  <si>
    <t>所有权</t>
  </si>
  <si>
    <t>/ˈəʊnəʃɪp/</t>
  </si>
  <si>
    <t>They discussed the ownership of the old building.</t>
  </si>
  <si>
    <t>他们讨论了这座老建筑的所有权。</t>
  </si>
  <si>
    <t>在会议上讨论ownership（所有权）时，大家都想确认谁真正own（拥有）这座建筑。</t>
  </si>
  <si>
    <t>拥有状态ownership</t>
  </si>
  <si>
    <t>公牛</t>
  </si>
  <si>
    <t>/ɒks/</t>
  </si>
  <si>
    <t>The farmer uses an ox to plow the field.</t>
  </si>
  <si>
    <t>农民用公牛犁地。</t>
  </si>
  <si>
    <t>农场里的ox（公牛）力气很大，帮农民犁地，大家都很喜欢它。</t>
  </si>
  <si>
    <t>ox是公牛，耕地好帮手</t>
  </si>
  <si>
    <t>oxygen</t>
  </si>
  <si>
    <t>oxy（氧） + gen（产生） → 产生氧的物质 → 氧气</t>
  </si>
  <si>
    <t>氧气</t>
  </si>
  <si>
    <t>/ˈɒksɪdʒən/</t>
  </si>
  <si>
    <t>Plants produce oxygen during photosynthesis.</t>
  </si>
  <si>
    <t>植物在光合作用中产生氧气。</t>
  </si>
  <si>
    <t>植物光合作用产生oxygen（氧气），oxy（氧）gen（产生），让我们呼吸更顺畅。</t>
  </si>
  <si>
    <t>oxy加gen，氧气记心中</t>
  </si>
  <si>
    <t>oxy-</t>
  </si>
  <si>
    <t>pace</t>
  </si>
  <si>
    <t>速度；步伐</t>
  </si>
  <si>
    <t>/peɪs/</t>
  </si>
  <si>
    <t>He walked at a slow pace.</t>
  </si>
  <si>
    <t>他以缓慢的步伐行走。</t>
  </si>
  <si>
    <t>他pace（步伐）很慢，一步一步走，好像在思考什么重要的事。</t>
  </si>
  <si>
    <t>pace是步伐，快慢由你定</t>
  </si>
  <si>
    <t>踱步</t>
  </si>
  <si>
    <t>She paced back and forth in the room.</t>
  </si>
  <si>
    <t>她在房间里来回踱步。</t>
  </si>
  <si>
    <t>她因焦虑pace（踱步），来回走个不停，眉头紧锁。</t>
  </si>
  <si>
    <t>来回踱步是pace</t>
  </si>
  <si>
    <t>Pacific</t>
  </si>
  <si>
    <t>paci（和平） + fic（使） + ic（...的） → 使和平的 → 平静的；太平洋的</t>
  </si>
  <si>
    <t>太平洋的；平静的</t>
  </si>
  <si>
    <t>/pəˈsɪfɪk/</t>
  </si>
  <si>
    <t>The Pacific Ocean is the largest ocean in the world.</t>
  </si>
  <si>
    <t>太平洋是世界上最大的海洋。</t>
  </si>
  <si>
    <t>Pacific（太平洋）的名字里有paci（和平），它看起来总是那么平静辽阔。</t>
  </si>
  <si>
    <t>和平海洋Pacific</t>
  </si>
  <si>
    <t>paci-</t>
  </si>
  <si>
    <t>paci（和平） + fic（使） + ic（...的） → 原指平静的海洋 → 太平洋</t>
  </si>
  <si>
    <t>太平洋</t>
  </si>
  <si>
    <t>We dream of sailing across the Pacific.</t>
  </si>
  <si>
    <t>我们梦想横渡太平洋。</t>
  </si>
  <si>
    <t>横渡Pacific（太平洋）是很多航海家的毕生梦想。</t>
  </si>
  <si>
    <t>最大海洋Pacific</t>
  </si>
  <si>
    <t>pack</t>
  </si>
  <si>
    <t>打包；包装</t>
  </si>
  <si>
    <t>/pæk/</t>
  </si>
  <si>
    <t>She packed her bags for the summer vacation.</t>
  </si>
  <si>
    <t>她为暑假打包行李。</t>
  </si>
  <si>
    <t>她pack（打包）行李时，把所有喜欢的衣服都塞进了箱子里。</t>
  </si>
  <si>
    <t>打包行李用pack</t>
  </si>
  <si>
    <t>包；一群</t>
  </si>
  <si>
    <t>He carried a small pack on his back.</t>
  </si>
  <si>
    <t>他背上背着一个小包。</t>
  </si>
  <si>
    <t>他背上的pack（包）里装着水和零食，准备去爬山。</t>
  </si>
  <si>
    <t>一包东西是pack</t>
  </si>
  <si>
    <t>package</t>
  </si>
  <si>
    <t>pack(打包) + age(名词后缀，表示状态) → 打包好的物品 → 包裹；包装</t>
  </si>
  <si>
    <t>包裹；包装</t>
  </si>
  <si>
    <t>/ˈpækɪdʒ/</t>
  </si>
  <si>
    <t>She received a package from her friend yesterday.</t>
  </si>
  <si>
    <t>她昨天收到了朋友寄来的一个包裹。</t>
  </si>
  <si>
    <t>朋友寄来的package（包裹）里，pack（打包）着age（年龄）相关的生日礼物，让她很惊喜。</t>
  </si>
  <si>
    <t>打包加age是package</t>
  </si>
  <si>
    <t>pack(打包) + age(动词后缀，表示动作) → 将物品打包 → 包装；打包</t>
  </si>
  <si>
    <t>包装；打包</t>
  </si>
  <si>
    <t>They packaged the books carefully before shipping.</t>
  </si>
  <si>
    <t>他们在发货前仔细包装了这些书。</t>
  </si>
  <si>
    <t>快递员package（打包）书籍时，pack得很仔细，age的状态很好不会损坏。</t>
  </si>
  <si>
    <t>打包物品用package</t>
  </si>
  <si>
    <t>paddle</t>
  </si>
  <si>
    <t>桨；船桨</t>
  </si>
  <si>
    <t>/ˈpædl/</t>
  </si>
  <si>
    <t>He rowed the boat with a paddle.</t>
  </si>
  <si>
    <t>他用桨划船。</t>
  </si>
  <si>
    <t>他握着paddle（桨）在湖面划船，水波轻轻荡漾。</t>
  </si>
  <si>
    <t>划船工具是paddle</t>
  </si>
  <si>
    <t>划桨；用桨划</t>
  </si>
  <si>
    <t>We paddled along the river for an hour.</t>
  </si>
  <si>
    <t>我们沿着河划了一个小时的桨。</t>
  </si>
  <si>
    <t>我们paddle（划桨）时，手臂跟着节奏摆动，享受河边的美景。</t>
  </si>
  <si>
    <t>水面划动用paddle</t>
  </si>
  <si>
    <t>page</t>
  </si>
  <si>
    <t>页；页码</t>
  </si>
  <si>
    <t>/peɪdʒ/</t>
  </si>
  <si>
    <t>Turn to page 10 in your textbook.</t>
  </si>
  <si>
    <t>翻到课本的第10页。</t>
  </si>
  <si>
    <t>老师让翻到page（页）10，我快速找到了那个page的位置。</t>
  </si>
  <si>
    <t>书本一页是page</t>
  </si>
  <si>
    <t>呼叫（某人）</t>
  </si>
  <si>
    <t>The hotel staff paged the guest who left his phone.</t>
  </si>
  <si>
    <t>酒店工作人员呼叫了那位落下手机的客人。</t>
  </si>
  <si>
    <t>酒店里有人page（呼叫）客人，原来是他忘拿手机了。</t>
  </si>
  <si>
    <t>呼叫找人用page</t>
  </si>
  <si>
    <t>pain</t>
  </si>
  <si>
    <t>疼痛；痛苦</t>
  </si>
  <si>
    <t>/peɪn/</t>
  </si>
  <si>
    <t>She felt a sharp pain in her leg.</t>
  </si>
  <si>
    <t>她腿上感到一阵剧烈的疼痛。</t>
  </si>
  <si>
    <t>她腿上的pain（疼痛）让她皱眉，赶紧找医生帮忙。</t>
  </si>
  <si>
    <t>身体疼痛是pain</t>
  </si>
  <si>
    <t>使痛苦；使苦恼</t>
  </si>
  <si>
    <t>It pains me to see her so sad.</t>
  </si>
  <si>
    <t>看到她这么伤心，我很痛苦。</t>
  </si>
  <si>
    <t>看到她伤心，我心里pain（痛苦）不已，想安慰她。</t>
  </si>
  <si>
    <t>使人痛苦用pain</t>
  </si>
  <si>
    <t>painfl</t>
  </si>
  <si>
    <t>-ful</t>
  </si>
  <si>
    <t>pain(疼痛) + ful(充满...的) → 充满疼痛的 → 痛苦的；疼痛的</t>
  </si>
  <si>
    <t>痛苦的；疼痛的</t>
  </si>
  <si>
    <t>/ˈpeɪnfl/</t>
  </si>
  <si>
    <t>My leg is painful after running.</t>
  </si>
  <si>
    <t>跑步后我的腿painful（疼痛的），满是pain（疼）的ful（感觉）真不好受。</t>
  </si>
  <si>
    <t>pain加ful变痛苦，疼痛感觉记清楚</t>
  </si>
  <si>
    <t>paint</t>
  </si>
  <si>
    <t>画画；涂漆</t>
  </si>
  <si>
    <t>/peɪnt/</t>
  </si>
  <si>
    <t>She likes to paint pictures in her free time.</t>
  </si>
  <si>
    <t>她空闲时喜欢画画。</t>
  </si>
  <si>
    <t>她空闲时paint（画画），用画笔在纸上创作美丽的图案。</t>
  </si>
  <si>
    <t>拿起画笔来paint，画画涂漆都能用</t>
  </si>
  <si>
    <t>颜料；涂料</t>
  </si>
  <si>
    <t>I need some red paint to finish the work.</t>
  </si>
  <si>
    <t>我需要一些红色颜料来完成这项工作。</t>
  </si>
  <si>
    <t>完成手工需要red paint（红色颜料），涂在纸上真鲜艳。</t>
  </si>
  <si>
    <t>颜料涂料是paint，色彩丰富任你选</t>
  </si>
  <si>
    <t>painter</t>
  </si>
  <si>
    <t>-er</t>
  </si>
  <si>
    <t>paint(画画) + er(人) → 画画的人 → 画家；油漆工</t>
  </si>
  <si>
    <t>画家；油漆工</t>
  </si>
  <si>
    <t>/ˈpeɪntə(r)/</t>
  </si>
  <si>
    <t>Van Gogh was a famous painter.</t>
  </si>
  <si>
    <t>梵高是一位著名的画家。</t>
  </si>
  <si>
    <t>梵高是great painter（画家），paint（画）出的星空超震撼。</t>
  </si>
  <si>
    <t>paint加er变画家，艺术创作顶呱呱</t>
  </si>
  <si>
    <t>painting</t>
  </si>
  <si>
    <t>-ing</t>
  </si>
  <si>
    <t>paint(画画) + ing(表成果) → 画画的成果 → 绘画作品；油画</t>
  </si>
  <si>
    <t>绘画作品；油画</t>
  </si>
  <si>
    <t>/ˈpeɪntɪŋ/</t>
  </si>
  <si>
    <t>There is a beautiful painting on the wall.</t>
  </si>
  <si>
    <t>墙上有一幅漂亮的油画。</t>
  </si>
  <si>
    <t>paint加ing变画作，墙上挂着真不错</t>
  </si>
  <si>
    <t>墙上的painting（油画），是画家paint（画）的ing（成果），真好看。</t>
  </si>
  <si>
    <t>pair</t>
  </si>
  <si>
    <t>一对；一双；一副</t>
  </si>
  <si>
    <t>/peə(r)/</t>
  </si>
  <si>
    <t>She bought a pair of shoes yesterday.</t>
  </si>
  <si>
    <t>她昨天买了一双鞋。</t>
  </si>
  <si>
    <t>她买了a pair of shoes（一双鞋），凑成一对穿起来很舒服。</t>
  </si>
  <si>
    <t>两个一组是pair，一双一对记心里</t>
  </si>
  <si>
    <t>配对；使成双</t>
  </si>
  <si>
    <t>Can you pair these socks for me?</t>
  </si>
  <si>
    <t>你能帮我把这些袜子配对吗？</t>
  </si>
  <si>
    <t>帮妈妈pair（配对）袜子，找相同颜色的凑成一对。</t>
  </si>
  <si>
    <t>配对凑双用pair</t>
  </si>
  <si>
    <t>palace</t>
  </si>
  <si>
    <t>宫殿</t>
  </si>
  <si>
    <t>/ˈpæləs/</t>
  </si>
  <si>
    <t>The queen lives in a grand palace.</t>
  </si>
  <si>
    <t>女王住在一座宏伟的宫殿里</t>
  </si>
  <si>
    <t>参观宏伟的palace（宫殿）时，我被里面的金色装饰震撼到了</t>
  </si>
  <si>
    <t>宫殿palace，宏伟又华丽</t>
  </si>
  <si>
    <t>pale</t>
  </si>
  <si>
    <t>苍白的；浅色的</t>
  </si>
  <si>
    <t>/peɪl/</t>
  </si>
  <si>
    <t>His lips looked pale because of cold.</t>
  </si>
  <si>
    <t>因为冷，他的嘴唇看起来苍白</t>
  </si>
  <si>
    <t>冬天出门没戴口罩，他的嘴唇变pale（苍白），冻得直哆嗦</t>
  </si>
  <si>
    <t>苍白浅色pale，记牢不费劲</t>
  </si>
  <si>
    <t>平底锅</t>
  </si>
  <si>
    <t>/pæn/</t>
  </si>
  <si>
    <t>She heated the pan before putting oil in it.</t>
  </si>
  <si>
    <t>她在放油前先加热了平底锅</t>
  </si>
  <si>
    <t>妈妈做饭时，先把pan（平底锅）加热，再倒油炒菜</t>
  </si>
  <si>
    <t>炒菜用pan，平底锅pan</t>
  </si>
  <si>
    <t>pancake</t>
  </si>
  <si>
    <t>pan（平底锅）+ cake（蛋糕）→用平底锅做的扁平蛋糕→薄煎饼</t>
  </si>
  <si>
    <t>薄煎饼</t>
  </si>
  <si>
    <t>/ˈpænkeɪk/</t>
  </si>
  <si>
    <t>We had pancakes with honey for brunch.</t>
  </si>
  <si>
    <t>我们早午餐吃了加蜂蜜的薄煎饼</t>
  </si>
  <si>
    <t>周末 brunch 吃pancake（薄煎饼），是用pan（平底锅）煎的cake（蛋糕），抹上蜂蜜超好吃</t>
  </si>
  <si>
    <t>pan加cake，薄煎饼pancake</t>
  </si>
  <si>
    <t>panda</t>
  </si>
  <si>
    <t>熊猫</t>
  </si>
  <si>
    <t>/ˈpændə/</t>
  </si>
  <si>
    <t>Children love watching pandas at the zoo.</t>
  </si>
  <si>
    <t>孩子们喜欢在动物园看熊猫</t>
  </si>
  <si>
    <t>动物园里的panda（熊猫）抱着竹子啃，样子憨态可掬，孩子们都笑了</t>
  </si>
  <si>
    <t>国宝熊猫panda，黑白萌哒哒</t>
  </si>
  <si>
    <t>panic</t>
  </si>
  <si>
    <t>恐慌；惊慌</t>
  </si>
  <si>
    <t>/ˈpænɪk/</t>
  </si>
  <si>
    <t>She got into a panic when she couldn't find her keys.</t>
  </si>
  <si>
    <t>她找不到钥匙时惊慌失措。</t>
  </si>
  <si>
    <t>突然找不到钥匙，她陷入panic（恐慌），手心直冒汗。</t>
  </si>
  <si>
    <t>panic恐慌心发慌</t>
  </si>
  <si>
    <t>（使）恐慌</t>
  </si>
  <si>
    <t>The loud noise panicked the children.</t>
  </si>
  <si>
    <t>巨大的噪音使孩子们恐慌。</t>
  </si>
  <si>
    <t>巨响panic（使恐慌）了孩子们，大家都躲到了大人身后。</t>
  </si>
  <si>
    <t>使人恐慌panic动</t>
  </si>
  <si>
    <t>paper</t>
  </si>
  <si>
    <t>纸；纸张；报纸</t>
  </si>
  <si>
    <t>/ˈpeɪpə(r)/</t>
  </si>
  <si>
    <t>Can you pass me a piece of paper?</t>
  </si>
  <si>
    <t>你能递给我一张纸吗？</t>
  </si>
  <si>
    <t>我需要一张paper（纸）来画漫画，它摸起来很光滑。</t>
  </si>
  <si>
    <t>paper纸，写字画画都能用</t>
  </si>
  <si>
    <t>paperwork</t>
  </si>
  <si>
    <t>paper; work</t>
  </si>
  <si>
    <t>paper(纸)+work(工作)→与纸张相关的工作→文书工作</t>
  </si>
  <si>
    <t>文书工作</t>
  </si>
  <si>
    <t>/ˈpeɪpəwɜːk/</t>
  </si>
  <si>
    <t>I have to finish all this paperwork by Friday.</t>
  </si>
  <si>
    <t>我必须在周五前完成所有这些文书工作。</t>
  </si>
  <si>
    <t>今天要做paperwork（文书工作），全是paper和work的结合，有点枯燥。</t>
  </si>
  <si>
    <t>paper加work，文书工作不用愁</t>
  </si>
  <si>
    <t>paragraph</t>
  </si>
  <si>
    <t>para-</t>
  </si>
  <si>
    <t>para(旁边)+graph(写)→在文字旁画线分隔→段落</t>
  </si>
  <si>
    <t>段落</t>
  </si>
  <si>
    <t>/ˈpærəɡræf/</t>
  </si>
  <si>
    <t>Please write a paragraph about your weekend.</t>
  </si>
  <si>
    <t>请写一段关于你周末的文字。</t>
  </si>
  <si>
    <t>写作文时，每个paragraph（段落）旁para（旁边）graph（写）上序号，方便查看。</t>
  </si>
  <si>
    <t>旁边写线paragraph，段落分明记得牢</t>
  </si>
  <si>
    <t>parallel</t>
  </si>
  <si>
    <t>allel</t>
  </si>
  <si>
    <t>para(旁边)+allel(另一个)→旁边的另一个→平行的</t>
  </si>
  <si>
    <t>平行的；类似的</t>
  </si>
  <si>
    <t>/ˈpærəlel/</t>
  </si>
  <si>
    <t>The two lines are parallel to each other.</t>
  </si>
  <si>
    <t>这两条线互相平行。</t>
  </si>
  <si>
    <t>这两条线parallel（平行），para（旁边）allel（另一个）并排走，永远不相交。</t>
  </si>
  <si>
    <t>旁边另一个，平行parallel</t>
  </si>
  <si>
    <t>parcel</t>
  </si>
  <si>
    <t>包裹；小包</t>
  </si>
  <si>
    <t>/ˈpɑːsl/</t>
  </si>
  <si>
    <t>I sent a parcel to my friend yesterday.</t>
  </si>
  <si>
    <t>我昨天给朋友寄了一个包裹。</t>
  </si>
  <si>
    <t>妈妈让我去取parcel（包裹），拿到手感觉沉甸甸的，里面是我喜欢的书。</t>
  </si>
  <si>
    <t>小包包裹parcel</t>
  </si>
  <si>
    <t>pardon</t>
  </si>
  <si>
    <t>/ˈpɑːdn/</t>
  </si>
  <si>
    <t>Please pardon my mistake.</t>
  </si>
  <si>
    <t>不小心打翻水杯，赶紧说pardon（原谅），希望对方宽恕我。</t>
  </si>
  <si>
    <t>请求原谅pardon v.</t>
  </si>
  <si>
    <t>I beg your pardon?</t>
  </si>
  <si>
    <t>请再说一遍？</t>
  </si>
  <si>
    <t>没听清对方的话，礼貌地说"I beg your pardon?"，希望得到重复。</t>
  </si>
  <si>
    <t>原谅宽恕pardon n.</t>
  </si>
  <si>
    <t>par（生） + ent（表人） → 生养子女的人 → 父母</t>
  </si>
  <si>
    <t>父亲；母亲；家长</t>
  </si>
  <si>
    <t>/ˈpeərənt/</t>
  </si>
  <si>
    <t>My parents often take me to the park.</t>
  </si>
  <si>
    <t>我的父母经常带我去公园。</t>
  </si>
  <si>
    <t>parent（父母）每天par（生养）我，ent（作为人）给我无尽关爱，我很幸福。</t>
  </si>
  <si>
    <t>生养之人是parent</t>
  </si>
  <si>
    <t>park</t>
  </si>
  <si>
    <t>停放（汽车等）</t>
  </si>
  <si>
    <t>/pɑːk/</t>
  </si>
  <si>
    <t>Don't park here, it's a no-parking area.</t>
  </si>
  <si>
    <t>别在这儿停车，这是禁停区。</t>
  </si>
  <si>
    <t>看到禁停标志，赶紧把车开走，不能park（停）在这里。</t>
  </si>
  <si>
    <t>停放车辆是park v.</t>
  </si>
  <si>
    <t>公园</t>
  </si>
  <si>
    <t>We played football in the park yesterday.</t>
  </si>
  <si>
    <t>我们昨天在公园踢足球。</t>
  </si>
  <si>
    <t>周末和朋友去park（公园）踢足球，玩得很开心。</t>
  </si>
  <si>
    <t>公园是park n.</t>
  </si>
  <si>
    <t>parking</t>
  </si>
  <si>
    <t>park（停车） + ing（名词后缀） → 停车的行为或场所 → 停车；停车场</t>
  </si>
  <si>
    <t>停车；停车场</t>
  </si>
  <si>
    <t>/ˈpɑːkɪŋ/</t>
  </si>
  <si>
    <t>The parking lot is full now.</t>
  </si>
  <si>
    <t>停车场现在满了。</t>
  </si>
  <si>
    <t>开车到商场，发现parking（停车场）满了，只好绕圈找位置。</t>
  </si>
  <si>
    <t>park加ing是停车</t>
  </si>
  <si>
    <t>parrot</t>
  </si>
  <si>
    <t>鹦鹉</t>
  </si>
  <si>
    <t>/ˈpærət/</t>
  </si>
  <si>
    <t>The parrot can repeat what I say.</t>
  </si>
  <si>
    <t>这只鹦鹉能重复我说的话。</t>
  </si>
  <si>
    <t>笼子里的parrot（鹦鹉）羽毛翠绿，总是跟着我学说话，可爱极了。</t>
  </si>
  <si>
    <t>羽毛会说parrot</t>
  </si>
  <si>
    <t>鹦鹉学舌；模仿</t>
  </si>
  <si>
    <t>He just parrots his teacher's words.</t>
  </si>
  <si>
    <t>他只是模仿老师的话。</t>
  </si>
  <si>
    <t>别总是parrot（模仿）别人，要有自己的想法，这样才能进步。</t>
  </si>
  <si>
    <t>模仿别人parrot</t>
  </si>
  <si>
    <t>部分；零件；角色</t>
  </si>
  <si>
    <t>/pɑːrt/</t>
  </si>
  <si>
    <t>This is part of my homework.</t>
  </si>
  <si>
    <t>这是我作业的一部分。</t>
  </si>
  <si>
    <t>作业的part（部分）还没写完，我得抓紧时间，不然要熬夜了。</t>
  </si>
  <si>
    <t>整体拆分是part</t>
  </si>
  <si>
    <t>分开；离开</t>
  </si>
  <si>
    <t>They parted at the crossroads.</t>
  </si>
  <si>
    <t>他们在十字路口分手了。</t>
  </si>
  <si>
    <t>他们在十字路口part（分开）时，互相挥手告别，约定下次再见。</t>
  </si>
  <si>
    <t>挥手告别是part</t>
  </si>
  <si>
    <t>部分的</t>
  </si>
  <si>
    <t>We only have part access to the information.</t>
  </si>
  <si>
    <t>我们只能部分访问这些信息。</t>
  </si>
  <si>
    <t>我们只能part（部分）访问信息，需要申请权限才能看全部。</t>
  </si>
  <si>
    <t>部分属性是part</t>
  </si>
  <si>
    <t>participate</t>
  </si>
  <si>
    <t>parti-</t>
  </si>
  <si>
    <t>cip</t>
  </si>
  <si>
    <t>parti（部分）+cip（拿取）+ate（动词后缀）→拿取一部分参与其中→参加；参与</t>
  </si>
  <si>
    <t>参加；参与</t>
  </si>
  <si>
    <t>/pɑːrˈtɪsɪpeɪt/</t>
  </si>
  <si>
    <t>I want to participate in the English competition.</t>
  </si>
  <si>
    <t>我想参加英语竞赛。</t>
  </si>
  <si>
    <t>我想participate（参加）英语竞赛，parti（部分）cip（拿）着报名表，心里充满期待。</t>
  </si>
  <si>
    <t>拿取部分参与是participate</t>
  </si>
  <si>
    <t>particular</t>
  </si>
  <si>
    <t>part（部分）+icular（属于…的）→属于特定部分的→特别的；特定的</t>
  </si>
  <si>
    <t>特别的；特定的；挑剔的</t>
  </si>
  <si>
    <t>/pərˈtɪkjələr/</t>
  </si>
  <si>
    <t>She is particular about her food.</t>
  </si>
  <si>
    <t>她对食物很挑剔。</t>
  </si>
  <si>
    <t>她对食物很particular（挑剔），只吃自己喜欢的part（部分），别人劝不动她。</t>
  </si>
  <si>
    <t>特定部分是particular</t>
  </si>
  <si>
    <t>partly</t>
  </si>
  <si>
    <t>part（部分）+ly（副词后缀）→部分地；在一定程度上</t>
  </si>
  <si>
    <t>部分地；在一定程度上</t>
  </si>
  <si>
    <t>/ˈpɑːrtli/</t>
  </si>
  <si>
    <t>The mistake was partly my fault.</t>
  </si>
  <si>
    <t>这个错误部分是我的责任。</t>
  </si>
  <si>
    <t>这个错误partly（部分地）是我的责任，我要part（部分）承担后果，下次要更细心。</t>
  </si>
  <si>
    <t>部分加ly是partly</t>
  </si>
  <si>
    <t>partner</t>
  </si>
  <si>
    <t>part（部分）+ -ner（表示人）→ 作为整体一部分的人→伙伴；搭档</t>
  </si>
  <si>
    <t>伙伴；搭档</t>
  </si>
  <si>
    <t>/ˈpɑːtnə(r)/</t>
  </si>
  <si>
    <t>She is my dance partner.</t>
  </si>
  <si>
    <t>她是我的舞伴。</t>
  </si>
  <si>
    <t>跳舞时，我的partner（伙伴）是整体的part（部分），配合超默契，我们成了最好的搭档。</t>
  </si>
  <si>
    <t>part加ner伙伴来</t>
  </si>
  <si>
    <t>part（部分）+ -ner（人）→ 成为某人的部分→做伙伴；合作</t>
  </si>
  <si>
    <t>做伙伴；合作</t>
  </si>
  <si>
    <t>I partner with her in the project.</t>
  </si>
  <si>
    <t>我和她在这个项目中合作。</t>
  </si>
  <si>
    <t>项目里我partner（合作）她，part（部分）互补，一起完成任务。</t>
  </si>
  <si>
    <t>伙伴合作partner</t>
  </si>
  <si>
    <t>time</t>
  </si>
  <si>
    <t>时间；次数</t>
  </si>
  <si>
    <t>/taɪm/</t>
  </si>
  <si>
    <t>What time is it now?</t>
  </si>
  <si>
    <t>现在几点了？</t>
  </si>
  <si>
    <t>每天看time（时间），问自己“taɪm（太闷）？不，要珍惜每一秒，多做有意义的事。</t>
  </si>
  <si>
    <t>时间次数time记</t>
  </si>
  <si>
    <t>计时；安排时间</t>
  </si>
  <si>
    <t>The coach timed our running speed.</t>
  </si>
  <si>
    <t>教练给我们的跑步速度计时。</t>
  </si>
  <si>
    <t>教练time（计时）我们跑步，taɪm（太猛）的速度让大家都惊讶。</t>
  </si>
  <si>
    <t>计时安排用time</t>
  </si>
  <si>
    <t>party</t>
  </si>
  <si>
    <t>part（部分）+ -y（表示集合）→ 一群人组成的集合→聚会；政党</t>
  </si>
  <si>
    <t>聚会；政党</t>
  </si>
  <si>
    <t>/ˈpɑːti/</t>
  </si>
  <si>
    <t>We are having a birthday party tonight.</t>
  </si>
  <si>
    <t>我们今晚有个生日聚会。</t>
  </si>
  <si>
    <t>生日party（聚会）上，大家part（部分）分享蛋糕，唱歌跳舞超开心。</t>
  </si>
  <si>
    <t>part加y聚会party</t>
  </si>
  <si>
    <t>part（部分）+ -y→ 参与到聚会的群体中→参加聚会</t>
  </si>
  <si>
    <t>参加聚会</t>
  </si>
  <si>
    <t>They partied all night long.</t>
  </si>
  <si>
    <t>他们整晚都在参加聚会。</t>
  </si>
  <si>
    <t>周末他们party（参加聚会）到深夜，part（部分）时间都在跳舞。</t>
  </si>
  <si>
    <t>聚会狂欢party动词</t>
  </si>
  <si>
    <t>通过；传递</t>
  </si>
  <si>
    <t>/pɑːs/</t>
  </si>
  <si>
    <t>He passed the exam easily.</t>
  </si>
  <si>
    <t>他轻松通过了考试。</t>
  </si>
  <si>
    <t>考试pass（通过）时，心里默念“pɑːs（怕失）？不，我复习得很好！”</t>
  </si>
  <si>
    <t>通过传递pass记牢</t>
  </si>
  <si>
    <t>通行证；及格</t>
  </si>
  <si>
    <t>Show me your train pass, please.</t>
  </si>
  <si>
    <t>请出示你的火车通行证。</t>
  </si>
  <si>
    <t>坐火车要pass（通行证），pɑːs（怕失）掉所以贴身放好。</t>
  </si>
  <si>
    <t>通行证及格是pass</t>
  </si>
  <si>
    <t>passage</t>
  </si>
  <si>
    <t>pass（通过）+ -age（名词后缀，表示行为或结果）→ 可以通过的地方→通道；文章中可通过阅读的部分→段落</t>
  </si>
  <si>
    <t>通道；段落</t>
  </si>
  <si>
    <t>/ˈpæsɪdʒ/</t>
  </si>
  <si>
    <t>Please read the third passage of the text.</t>
  </si>
  <si>
    <t>请读课文的第三段。</t>
  </si>
  <si>
    <t>阅读时找到passage（段落），里面有pass（通过）的故事，很快就读懂了。</t>
  </si>
  <si>
    <t>pass加age段落通道</t>
  </si>
  <si>
    <t>passenger</t>
  </si>
  <si>
    <t>pass（经过）+ -enger（表人）→ 经过某地的人→乘客</t>
  </si>
  <si>
    <t>乘客</t>
  </si>
  <si>
    <t>/ˈpæsɪndʒə(r)/</t>
  </si>
  <si>
    <t>The passenger asked the driver for directions.</t>
  </si>
  <si>
    <t>那位乘客向司机问路。</t>
  </si>
  <si>
    <t>车上的passenger（乘客）pass（经过）一个路口时，enger（人）向司机询问方向。</t>
  </si>
  <si>
    <t>经过的人passenger</t>
  </si>
  <si>
    <t>passer</t>
  </si>
  <si>
    <t>pass（经过）+ -er（表人）→ 经过的人→过路人</t>
  </si>
  <si>
    <t>过路人</t>
  </si>
  <si>
    <t>/ˈpæsə(r)/</t>
  </si>
  <si>
    <t>A passer stopped to help the injured cat.</t>
  </si>
  <si>
    <t>一个过路人停下来帮助受伤的猫。</t>
  </si>
  <si>
    <t>路边，passer（过路人）pass（经过）时，er（人）看到受伤的猫就停下帮忙。</t>
  </si>
  <si>
    <t>经过之人是passer</t>
  </si>
  <si>
    <t>passive</t>
  </si>
  <si>
    <t>pass（忍受）+ -ive（...的）→ 愿意忍受的→被动的；消极的</t>
  </si>
  <si>
    <t>被动的；消极的</t>
  </si>
  <si>
    <t>/ˈpæsɪv/</t>
  </si>
  <si>
    <t>She has a passive attitude towards her studies.</t>
  </si>
  <si>
    <t>她对学习持消极态度。</t>
  </si>
  <si>
    <t>她学习时passive（消极），pass（忍受）着做题，ive（的）状态让成绩下滑。</t>
  </si>
  <si>
    <t>忍受状态passive</t>
  </si>
  <si>
    <t>passport</t>
  </si>
  <si>
    <t>pass; port</t>
  </si>
  <si>
    <t>pass（通过）+ port（港口）→ 允许通过港口的证件→护照</t>
  </si>
  <si>
    <t>护照</t>
  </si>
  <si>
    <t>/ˈpæspɔːt/</t>
  </si>
  <si>
    <t>I need to renew my passport next month.</t>
  </si>
  <si>
    <t>我下个月需要更新护照。</t>
  </si>
  <si>
    <t>出国前，passport（护照）是pass（通过）port（港口）的关键，一定要提前准备。</t>
  </si>
  <si>
    <t>通过港口passport</t>
  </si>
  <si>
    <t>past</t>
  </si>
  <si>
    <t>经过；过去的</t>
  </si>
  <si>
    <t>/pæst/</t>
  </si>
  <si>
    <t>We walked past the school yesterday.</t>
  </si>
  <si>
    <t>我们昨天走过学校。</t>
  </si>
  <si>
    <t>我们walked past（经过）学校时，想起past（过去）在这里上学的日子。</t>
  </si>
  <si>
    <t>经过过去是past</t>
  </si>
  <si>
    <t>patent</t>
  </si>
  <si>
    <t>pat-</t>
  </si>
  <si>
    <t>pat(敞开)+ent(名词后缀)→公开的权利→专利</t>
  </si>
  <si>
    <t>专利；专利权</t>
  </si>
  <si>
    <t>/ˈpætnt/</t>
  </si>
  <si>
    <t>He applied for a patent for his new invention.</t>
  </si>
  <si>
    <t>他为他的新发明申请了专利。</t>
  </si>
  <si>
    <t>他为新发明申请patent(专利)，这个权利是pat(敞开)的，ent让它变成名词形式。</t>
  </si>
  <si>
    <t>公开权利是patent(n.)</t>
  </si>
  <si>
    <t>pat(敞开)+ent(形容词后缀)→敞开的→明显的</t>
  </si>
  <si>
    <t>明显的；专利的</t>
  </si>
  <si>
    <t>It's patent that she is happy today.</t>
  </si>
  <si>
    <t>她今天很开心是明显的。</t>
  </si>
  <si>
    <t>她今天开心得patent(明显的)，像pat(敞开)的笑容一样藏不住，ent是形容词后缀。</t>
  </si>
  <si>
    <t>敞开明显是patent(adj.)</t>
  </si>
  <si>
    <t>path</t>
  </si>
  <si>
    <t>path-</t>
  </si>
  <si>
    <t>path(路)→小路；路径</t>
  </si>
  <si>
    <t>小路；路径</t>
  </si>
  <si>
    <t>/pæθ/</t>
  </si>
  <si>
    <t>We walked along the path in the garden.</t>
  </si>
  <si>
    <t>我们沿着花园里的小路走。</t>
  </si>
  <si>
    <t>我们在花园里沿着path(小路)散步，path就是路的意思，很好记。</t>
  </si>
  <si>
    <t>小路路径是path</t>
  </si>
  <si>
    <t>patience</t>
  </si>
  <si>
    <t>ience</t>
  </si>
  <si>
    <t>pat(忍受)+ience(名词后缀)→忍受的能力→耐心</t>
  </si>
  <si>
    <t>耐心；忍耐</t>
  </si>
  <si>
    <t>/ˈpeɪʃns/</t>
  </si>
  <si>
    <t>She has great patience with her little brother.</t>
  </si>
  <si>
    <t>她对弟弟很有耐心。</t>
  </si>
  <si>
    <t>她对弟弟有patience(耐心)，因为能pat(忍受)他的吵闹，ience是名词后缀表状态。</t>
  </si>
  <si>
    <t>忍受状态是patience</t>
  </si>
  <si>
    <t>patient</t>
  </si>
  <si>
    <t>ient</t>
  </si>
  <si>
    <t>pat(忍受)+ient(形容词后缀)→能忍受的→耐心的</t>
  </si>
  <si>
    <t>耐心的；有忍耐力的</t>
  </si>
  <si>
    <t>/ˈpeɪʃnt/</t>
  </si>
  <si>
    <t>My teacher is always patient with us.</t>
  </si>
  <si>
    <t>我的老师对我们总是很耐心。</t>
  </si>
  <si>
    <t>老师对我们patient(耐心的)，因为她能pat(忍受)我们的错误，ient让它变形容词。</t>
  </si>
  <si>
    <t>能忍则是patient(adj.)</t>
  </si>
  <si>
    <t>pat(忍受)+ient(人)→忍受病痛的人→病人</t>
  </si>
  <si>
    <t>病人；患者</t>
  </si>
  <si>
    <t>The doctor is talking to the patient.</t>
  </si>
  <si>
    <t>医生正在和病人交谈。</t>
  </si>
  <si>
    <t>医生和patient(病人)交谈，病人需要pat(忍受)病痛，ient指人。</t>
  </si>
  <si>
    <t>病痛忍受者是patient(n.)</t>
  </si>
  <si>
    <t>pattern</t>
  </si>
  <si>
    <t>图案；模式；样式</t>
  </si>
  <si>
    <t>/ˈpætn/</t>
  </si>
  <si>
    <t>The dress has a floral pattern.</t>
  </si>
  <si>
    <t>这条裙子有花卉图案。</t>
  </si>
  <si>
    <t>这条裙子的pattern(图案)很精美，我一眼就记住了它的样式。</t>
  </si>
  <si>
    <t>样式图案是pattern</t>
  </si>
  <si>
    <t>pause</t>
  </si>
  <si>
    <t>暂停；停顿</t>
  </si>
  <si>
    <t>/pɔːz/</t>
  </si>
  <si>
    <t>She paused before opening the door.</t>
  </si>
  <si>
    <t>她开门前停顿了一下</t>
  </si>
  <si>
    <t>她准备开门时突然pause（暂停），好像听到里面有声音</t>
  </si>
  <si>
    <t>停一停是pause</t>
  </si>
  <si>
    <t>停顿；暂停</t>
  </si>
  <si>
    <t>There was a long pause after his question.</t>
  </si>
  <si>
    <t>他的问题之后有一段长时间的停顿</t>
  </si>
  <si>
    <t>他问完问题后，long pause（长时间停顿）让空气都安静了</t>
  </si>
  <si>
    <t>短暂停顿pause</t>
  </si>
  <si>
    <t>pavement</t>
  </si>
  <si>
    <t>pave</t>
  </si>
  <si>
    <t>pave（铺）+ment（名词后缀，表结果）→铺成的路面→人行道</t>
  </si>
  <si>
    <t>人行道</t>
  </si>
  <si>
    <t>/ˈpeɪvmənt/</t>
  </si>
  <si>
    <t>The children played on the pavement.</t>
  </si>
  <si>
    <t>孩子们在人行道上玩耍</t>
  </si>
  <si>
    <t>走在pavement（人行道）上，想到这是pave（铺）出来的ment（地方），很平整</t>
  </si>
  <si>
    <t>铺成的路是pavement</t>
  </si>
  <si>
    <t>pay</t>
  </si>
  <si>
    <t>支付；付款</t>
  </si>
  <si>
    <t>/peɪ/</t>
  </si>
  <si>
    <t>I pay 5 yuan for the ice cream.</t>
  </si>
  <si>
    <t>我花5元买冰淇淋</t>
  </si>
  <si>
    <t>买冰淇淋时，我pay（支付）了5元，老板笑着递给我甜筒</t>
  </si>
  <si>
    <t>给钱就是pay</t>
  </si>
  <si>
    <t>工资；薪水</t>
  </si>
  <si>
    <t>His pay is 3000 yuan a month.</t>
  </si>
  <si>
    <t>他每月工资3000元</t>
  </si>
  <si>
    <t>他的pay（工资）足够养活一家人，生活很幸福</t>
  </si>
  <si>
    <t>每月薪水是pay</t>
  </si>
  <si>
    <t>pea</t>
  </si>
  <si>
    <t>豌豆</t>
  </si>
  <si>
    <t>/piː/</t>
  </si>
  <si>
    <t>We have peas for dinner.</t>
  </si>
  <si>
    <t>我们晚餐吃豌豆</t>
  </si>
  <si>
    <t>妈妈煮的pea（豌豆）很嫩，我一口吃了好几个</t>
  </si>
  <si>
    <t>小小豆子叫pea</t>
  </si>
  <si>
    <t>peace</t>
  </si>
  <si>
    <t>和平</t>
  </si>
  <si>
    <t>/piːs/</t>
  </si>
  <si>
    <t>The world needs peace.</t>
  </si>
  <si>
    <t>世界需要和平</t>
  </si>
  <si>
    <t>大家都希望peace（和平），没有战争的日子很美好</t>
  </si>
  <si>
    <t>和平就是peace</t>
  </si>
  <si>
    <t>peaceful</t>
  </si>
  <si>
    <t>peace(和平) + ful(充满...的) → 充满和平的 → 和平的；平静的</t>
  </si>
  <si>
    <t>和平的；平静的</t>
  </si>
  <si>
    <t>/ˈpiːsfl/</t>
  </si>
  <si>
    <t>The park is a peaceful place to relax.</t>
  </si>
  <si>
    <t>这个公园是放松的平静之地。</t>
  </si>
  <si>
    <t>在 peaceful (平静的) 公园里，peace (和平) 加上 ful (充满)，连鸟儿都安静下来，让人心情舒畅。</t>
  </si>
  <si>
    <t>和平充满是peaceful</t>
  </si>
  <si>
    <t>peach</t>
  </si>
  <si>
    <t>桃子；桃树</t>
  </si>
  <si>
    <t>/piːtʃ/</t>
  </si>
  <si>
    <t>She bought a basket of peaches from the market.</t>
  </si>
  <si>
    <t>她从市场买了一篮桃子。</t>
  </si>
  <si>
    <t>妈妈买的 peach (桃子) 很甜，peach 谐音‘皮奇’，桃子的外皮颜色粉粉嫩嫩很奇特。</t>
  </si>
  <si>
    <t>甜桃就是peach</t>
  </si>
  <si>
    <t>pear</t>
  </si>
  <si>
    <t>梨；梨树</t>
  </si>
  <si>
    <t>The pear tastes very juicy and sweet.</t>
  </si>
  <si>
    <t>这个梨尝起来很多汁很甜。</t>
  </si>
  <si>
    <t>咬一口 pear (梨)，汁水四溢，pear 谐音‘啤儿’，清爽得像喝了冰啤。</t>
  </si>
  <si>
    <t>多汁梨儿是pear</t>
  </si>
  <si>
    <t>pedestrian</t>
  </si>
  <si>
    <t>ped-</t>
  </si>
  <si>
    <t>ped(脚) + estrian(表示人) → 用脚走路的人 → 行人</t>
  </si>
  <si>
    <t>行人</t>
  </si>
  <si>
    <t>/pəˈdestriən/</t>
  </si>
  <si>
    <t>Pedestrians must cross the road at the zebra crossing.</t>
  </si>
  <si>
    <t>行人必须走斑马线过马路。</t>
  </si>
  <si>
    <t>pedestrian (行人) 过马路时，ped (脚) 踏在斑马线上，一步一步走得稳当。</t>
  </si>
  <si>
    <t>脚走之人pedestrian</t>
  </si>
  <si>
    <t>ped(脚) + estrian(表相关) → 与脚有关的 → 步行的</t>
  </si>
  <si>
    <t>步行的</t>
  </si>
  <si>
    <t>We took a pedestrian tour around the old city.</t>
  </si>
  <si>
    <t>我们在老城区进行了一次步行游览。</t>
  </si>
  <si>
    <t>步行游览是 pedestrian tour，ped (脚) 相关的游览，不用坐车，慢慢欣赏风景。</t>
  </si>
  <si>
    <t>脚相关的pedestrian(步行)</t>
  </si>
  <si>
    <t>pen</t>
  </si>
  <si>
    <t>钢笔</t>
  </si>
  <si>
    <t>/pen/</t>
  </si>
  <si>
    <t>Can you lend me a pen to write this down?</t>
  </si>
  <si>
    <t>你能借我一支钢笔把这个写下来吗？</t>
  </si>
  <si>
    <t>借 pen (钢笔) 写字，pen 谐音‘喷’，墨水喷出来写成清晰的字迹。</t>
  </si>
  <si>
    <t>写字工具是pen</t>
  </si>
  <si>
    <t>pence</t>
  </si>
  <si>
    <t>便士（penny的复数）</t>
  </si>
  <si>
    <t>/pens/</t>
  </si>
  <si>
    <t>I have 10 pence in my pocket.</t>
  </si>
  <si>
    <t>我口袋里有10便士。</t>
  </si>
  <si>
    <t>口袋里的10 pence（便士），是penny的复数形式，买不了大东西但能买颗糖。</t>
  </si>
  <si>
    <t>penny复数是pence</t>
  </si>
  <si>
    <t>pencil</t>
  </si>
  <si>
    <t>cil</t>
  </si>
  <si>
    <t>pens（羽毛）+ cil（小）→ 小羽毛制成的书写工具 → 铅笔</t>
  </si>
  <si>
    <t>铅笔</t>
  </si>
  <si>
    <t>/ˈpensl/</t>
  </si>
  <si>
    <t>She uses a pencil to draw pictures.</t>
  </si>
  <si>
    <t>她用铅笔画画。</t>
  </si>
  <si>
    <t>画画时拿pencil（铅笔），就像用小羽毛（pens+cil）在纸上勾勒线条，真顺手。</t>
  </si>
  <si>
    <t>小羽毛变pencil</t>
  </si>
  <si>
    <t>penny</t>
  </si>
  <si>
    <t>便士（英国货币单位）</t>
  </si>
  <si>
    <t>/ˈpeni/</t>
  </si>
  <si>
    <t>This candy costs one penny.</t>
  </si>
  <si>
    <t>这块糖值一便士。</t>
  </si>
  <si>
    <t>买糖花one penny（一便士），虽然便宜但甜在心里。</t>
  </si>
  <si>
    <t>一便士是penny</t>
  </si>
  <si>
    <t>pension</t>
  </si>
  <si>
    <t>pens（支付）+ ion（名词后缀）→ 定期支付给退休者的钱 → 养老金</t>
  </si>
  <si>
    <t>养老金；退休金</t>
  </si>
  <si>
    <t>/ˈpenʃn/</t>
  </si>
  <si>
    <t>His father receives a pension every month.</t>
  </si>
  <si>
    <t>他父亲每月领取养老金。</t>
  </si>
  <si>
    <t>父亲每月领pension（养老金），这是pens（支付）给退休人的ion（福利），生活无忧。</t>
  </si>
  <si>
    <t>定期支付pension，退休生活稳</t>
  </si>
  <si>
    <t>people</t>
  </si>
  <si>
    <t>人；人们</t>
  </si>
  <si>
    <t>/ˈpiːpl/</t>
  </si>
  <si>
    <t>Many people like to go to the park.</t>
  </si>
  <si>
    <t>很多人喜欢去公园。</t>
  </si>
  <si>
    <t>公园里有很多people（人们），有的散步有的聊天，热闹极了。</t>
  </si>
  <si>
    <t>人们就是people</t>
  </si>
  <si>
    <t>pepper</t>
  </si>
  <si>
    <t>辣椒；胡椒粉</t>
  </si>
  <si>
    <t>/ˈpepər/</t>
  </si>
  <si>
    <t>She added some pepper to the soup.</t>
  </si>
  <si>
    <t>她往汤里加了些胡椒粉。</t>
  </si>
  <si>
    <t>妈妈做饭时，往汤里撒pepper（胡椒粉），说这样味道更香浓。</t>
  </si>
  <si>
    <t>pepper是胡椒，做饭常用它</t>
  </si>
  <si>
    <t>撒胡椒粉于</t>
  </si>
  <si>
    <t>He peppered the steak with salt and pepper.</t>
  </si>
  <si>
    <t>他在牛排上撒了盐和胡椒粉。</t>
  </si>
  <si>
    <t>爸爸做牛排时，喜欢pepper（撒胡椒粉）在上面，说这样更美味。</t>
  </si>
  <si>
    <t>撒胡椒粉用pepper</t>
  </si>
  <si>
    <t>per</t>
  </si>
  <si>
    <t>每；通过</t>
  </si>
  <si>
    <t>/pɜːr/</t>
  </si>
  <si>
    <t>The car runs 60 kilometers per hour.</t>
  </si>
  <si>
    <t>这辆车每小时行驶60公里。</t>
  </si>
  <si>
    <t>开车时，速度表显示60 km per（每） hour，妈妈提醒要注意安全。</t>
  </si>
  <si>
    <t>per表每，常见每小时</t>
  </si>
  <si>
    <t>percent</t>
  </si>
  <si>
    <t>per-</t>
  </si>
  <si>
    <t>per（每）+cent（百）→每一百中的部分→百分比</t>
  </si>
  <si>
    <t>百分比；百分率</t>
  </si>
  <si>
    <t>/pərˈsent/</t>
  </si>
  <si>
    <t>Thirty percent of the students like math.</t>
  </si>
  <si>
    <t>百分之三十的学生喜欢数学。</t>
  </si>
  <si>
    <t>老师说30 percent（百分比）的同学喜欢数学，per（每）cent（百）里占三十哦。</t>
  </si>
  <si>
    <t>每百部分percent</t>
  </si>
  <si>
    <t>per（每）+cent（百）→每一百的→百分之...的</t>
  </si>
  <si>
    <t>百分之...的</t>
  </si>
  <si>
    <t>We have a 50 percent chance of winning.</t>
  </si>
  <si>
    <t>我们有百分之五十的获胜机会。</t>
  </si>
  <si>
    <t>比赛前教练说我们有50 percent（百分之五十）的机会赢，per（每）cent（百）占一半。</t>
  </si>
  <si>
    <t>每百的是percent（adj.）</t>
  </si>
  <si>
    <t>percentage</t>
  </si>
  <si>
    <t>per（每）+cent（百）+age（表数量）→每一百中的数量→百分比</t>
  </si>
  <si>
    <t>/pərˈsentɪdʒ/</t>
  </si>
  <si>
    <t>The percentage of girls in the class is 55%.</t>
  </si>
  <si>
    <t>班里女生的百分比是55%。</t>
  </si>
  <si>
    <t>统计班里女生percentage（百分比）时，per（每）cent（百）加age（数量），算得55%。</t>
  </si>
  <si>
    <t>per+cent+age，百分比是它</t>
  </si>
  <si>
    <t>perfect</t>
  </si>
  <si>
    <t>per（完全）+fect（做）→完全做好的→完美的</t>
  </si>
  <si>
    <t>完美的；极好的</t>
  </si>
  <si>
    <t>/ˈpɜːrfɪkt/</t>
  </si>
  <si>
    <t>She speaks perfect English.</t>
  </si>
  <si>
    <t>她英语说得很完美。</t>
  </si>
  <si>
    <t>姐姐英语说得perfect（完美的），因为她per（完全）fect（做）到每天练习。</t>
  </si>
  <si>
    <t>完全做好perfect</t>
  </si>
  <si>
    <t>per（完全）+fect（做）→使某物完全做好→使完美</t>
  </si>
  <si>
    <t>使完美；改善</t>
  </si>
  <si>
    <t>/pərˈfekt/</t>
  </si>
  <si>
    <t>He practiced hard to perfect his skills.</t>
  </si>
  <si>
    <t>他努力练习以完善他的技能。</t>
  </si>
  <si>
    <t>他每天练习想perfect（使完美）技能，per（完全）fect（做）到最好。</t>
  </si>
  <si>
    <t>使完全做好perfect（v.）</t>
  </si>
  <si>
    <t>perform</t>
  </si>
  <si>
    <t>per(完全)+form(形状/形式)→完全按照形式去做→表演；执行</t>
  </si>
  <si>
    <t>表演；执行；完成</t>
  </si>
  <si>
    <t>/pəˈfɔːm/</t>
  </si>
  <si>
    <t>She will perform a magic show tonight.</t>
  </si>
  <si>
    <t>她今晚将表演一场魔术秀。</t>
  </si>
  <si>
    <t>她今晚要perform（表演）魔术，per（完全）form（形式）都练熟了，肯定很精彩。</t>
  </si>
  <si>
    <t>完全做形式，就是perform</t>
  </si>
  <si>
    <t>performance</t>
  </si>
  <si>
    <t>perform(表演/执行)+ance(名词后缀，表示动作或状态)→表演的动作或结果→表演；表现</t>
  </si>
  <si>
    <t>表演；演出；表现</t>
  </si>
  <si>
    <t>/pəˈfɔːməns/</t>
  </si>
  <si>
    <t>His performance in the play was amazing.</t>
  </si>
  <si>
    <t>他在剧中的表演非常精彩。</t>
  </si>
  <si>
    <t>他的performance（表演）获赞，因为是perform（表演）加ance（名词后缀）的成果。</t>
  </si>
  <si>
    <t>perform加ance，表演表现记心间</t>
  </si>
  <si>
    <t>performer</t>
  </si>
  <si>
    <t>perform(表演/执行)+er(名词后缀，表示人)→做表演的人→表演者；执行者</t>
  </si>
  <si>
    <t>表演者；执行者</t>
  </si>
  <si>
    <t>/pəˈfɔːmə(r)/</t>
  </si>
  <si>
    <t>The street performers attracted many people.</t>
  </si>
  <si>
    <t>街头表演者吸引了很多人。</t>
  </si>
  <si>
    <t>街头performer（表演者）每天都perform（表演），er（人）的身份很鲜明。</t>
  </si>
  <si>
    <t>perform加er，表演者就是这</t>
  </si>
  <si>
    <t>perfume</t>
  </si>
  <si>
    <t>fume</t>
  </si>
  <si>
    <t>per(通过)+fume(香气)→通过散发香气的东西→香水；香气</t>
  </si>
  <si>
    <t>香水；香气</t>
  </si>
  <si>
    <t>/ˈpɜːfjuːm/</t>
  </si>
  <si>
    <t>This perfume smells like roses.</t>
  </si>
  <si>
    <t>这款香水闻起来像玫瑰。</t>
  </si>
  <si>
    <t>这款perfume（香水）很好闻，per（通过）fume（香气）让周围都香香的。</t>
  </si>
  <si>
    <t>通过香气是perfume（香水）</t>
  </si>
  <si>
    <t>per(通过)+fume(香气)→通过喷洒香气使某物变香→喷香水；使充满香气</t>
  </si>
  <si>
    <t>喷香水；使充满香气</t>
  </si>
  <si>
    <t>/pəˈfjuːm/</t>
  </si>
  <si>
    <t>She perfumes her clothes before going out.</t>
  </si>
  <si>
    <t>她出门前给衣服喷香水。</t>
  </si>
  <si>
    <t>她出门前perfume（喷香水）在衣服上，per（通过）fume（香气）让自己更迷人。</t>
  </si>
  <si>
    <t>喷洒香气perfume（动词）</t>
  </si>
  <si>
    <t>perhaps</t>
  </si>
  <si>
    <t>/pəˈhæps/</t>
  </si>
  <si>
    <t>Perhaps we can meet again next week.</t>
  </si>
  <si>
    <t>也许我们下周可以再见面。</t>
  </si>
  <si>
    <t>下周perhaps（也许）能见面，pero（谐音“或许”）haps（好像）有点期待又不确定。</t>
  </si>
  <si>
    <t>也许可能perhaps</t>
  </si>
  <si>
    <t>period</t>
  </si>
  <si>
    <t>peri-</t>
  </si>
  <si>
    <t>od</t>
  </si>
  <si>
    <t>peri(周围)+od(路)→绕一圈的路程→周期；时期</t>
  </si>
  <si>
    <t>时期；阶段；句号</t>
  </si>
  <si>
    <t>/ˈpɪəriəd/</t>
  </si>
  <si>
    <t>We are in a period of great change.</t>
  </si>
  <si>
    <t>我们正处于一个巨大变革的时期。</t>
  </si>
  <si>
    <t>这个period（时期）里，peri（周围）od（路）上的风景每天都不同，让人感慨万千。</t>
  </si>
  <si>
    <t>周围路绕period</t>
  </si>
  <si>
    <t>permanent</t>
  </si>
  <si>
    <t>per(始终)+man(停留)+ent(形容词后缀)→始终停留的→永久的</t>
  </si>
  <si>
    <t>永久的；永恒的</t>
  </si>
  <si>
    <t>/ˈpɜːmənənt/</t>
  </si>
  <si>
    <t>This mark is permanent; it won't disappear.</t>
  </si>
  <si>
    <t>这个痕迹是永久的，不会消失。</t>
  </si>
  <si>
    <t>这个permanent（永久的）痕迹，per（始终）man（停留）在墙上，ent表状态，擦不掉。</t>
  </si>
  <si>
    <t>始终停留permanent</t>
  </si>
  <si>
    <t>permission</t>
  </si>
  <si>
    <t>per(通过)+miss(送)+ion(名词后缀)→允许通过→许可</t>
  </si>
  <si>
    <t>许可；允许</t>
  </si>
  <si>
    <t>/pəˈmɪʃn/</t>
  </si>
  <si>
    <t>Can I have your permission to leave early?</t>
  </si>
  <si>
    <t>我可以得到你允许早点离开吗？</t>
  </si>
  <si>
    <t>想早点走，得要permission（许可），per（通过）miss（送）我出门，ion是名词哦。</t>
  </si>
  <si>
    <t>通过送加ion，许可就是permission</t>
  </si>
  <si>
    <t>permit</t>
  </si>
  <si>
    <t>per(通过)+mit(送)→允许通过→许可</t>
  </si>
  <si>
    <t>允许；许可</t>
  </si>
  <si>
    <t>/pəˈmɪt/</t>
  </si>
  <si>
    <t>The teacher permits us to use dictionaries in class.</t>
  </si>
  <si>
    <t>老师允许我们在课堂上使用字典。</t>
  </si>
  <si>
    <t>老师permit（允许）我们用字典，per（通过）mit（送）我们学习的便利。</t>
  </si>
  <si>
    <t>通过送是permit（动词）</t>
  </si>
  <si>
    <t>per(通过)+mit(送)→允许通过的证明→许可证</t>
  </si>
  <si>
    <t>/ˈpɜːmɪt/</t>
  </si>
  <si>
    <t>You need a fishing permit to fish here.</t>
  </si>
  <si>
    <t>你需要钓鱼许可证才能在这里钓鱼.</t>
  </si>
  <si>
    <t>钓鱼要拿permit（许可证），per（通过）mit（送）你钓鱼资格的证明。</t>
  </si>
  <si>
    <t>许可证明permit（名词）</t>
  </si>
  <si>
    <t>person</t>
  </si>
  <si>
    <t>人；个人</t>
  </si>
  <si>
    <t>/ˈpɜːsn/</t>
  </si>
  <si>
    <t>Every person has the right to education.</t>
  </si>
  <si>
    <t>每个人都有受教育的权利。</t>
  </si>
  <si>
    <t>遇到person（人）时，记得这个词发音像“珀森”，想象一个叫珀森的人很友好。</t>
  </si>
  <si>
    <t>简单记person是人</t>
  </si>
  <si>
    <t>personal</t>
  </si>
  <si>
    <t>person（人）+al（...的）→关于人的→个人的；私人的</t>
  </si>
  <si>
    <t>个人的；私人的</t>
  </si>
  <si>
    <t>/ˈpɜːsənl/</t>
  </si>
  <si>
    <t>My personal phone number is not for public use.</t>
  </si>
  <si>
    <t>我的私人电话号码不对外公开。</t>
  </si>
  <si>
    <t>我不想把personal（私人的）号码公开，因为它是person（人）专属的al（...的）东西。</t>
  </si>
  <si>
    <t>person加al，私人的personal</t>
  </si>
  <si>
    <t>personnel</t>
  </si>
  <si>
    <t>nel</t>
  </si>
  <si>
    <t>person（人）+nel（集合后缀）→人的集合→全体人员；员工</t>
  </si>
  <si>
    <t>全体人员；员工</t>
  </si>
  <si>
    <t>/ˌpɜːsəˈnel/</t>
  </si>
  <si>
    <t>The hotel's personnel are very friendly.</t>
  </si>
  <si>
    <t>这家酒店的员工非常友好。</t>
  </si>
  <si>
    <t>酒店的personnel（全体人员）都是person（人），nel后缀表一群人，所以是员工集合。</t>
  </si>
  <si>
    <t>person加nel，员工personnel</t>
  </si>
  <si>
    <t>personally</t>
  </si>
  <si>
    <t>person（人）+al（...的）+ly（副词后缀）→以个人的方式→亲自；就个人而言</t>
  </si>
  <si>
    <t>亲自；就个人而言</t>
  </si>
  <si>
    <t>/ˈpɜːsənəli/</t>
  </si>
  <si>
    <t>I personally think this movie is great.</t>
  </si>
  <si>
    <t>我个人认为这部电影很棒。</t>
  </si>
  <si>
    <t>我personally（个人地）觉得这电影好，因为它是person（人）al（...的）ly（副词）表达的看法。</t>
  </si>
  <si>
    <t>personal加ly，亲自地personally</t>
  </si>
  <si>
    <t>persuade</t>
  </si>
  <si>
    <t>suade</t>
  </si>
  <si>
    <t>per（完全）+suade（劝说）→完全劝说成功→说服；劝说</t>
  </si>
  <si>
    <t>说服；劝说</t>
  </si>
  <si>
    <t>/pəˈsweɪd/</t>
  </si>
  <si>
    <t>He tried to persuade his parents to let him go out.</t>
  </si>
  <si>
    <t>他试图说服父母让他出去。</t>
  </si>
  <si>
    <t>他persuade（说服）父母时，per（完全）suade（劝说）他们，终于得到同意。</t>
  </si>
  <si>
    <t>完全劝说persuade</t>
  </si>
  <si>
    <t>pest</t>
  </si>
  <si>
    <t>害虫；讨厌的人</t>
  </si>
  <si>
    <t>/pest/</t>
  </si>
  <si>
    <t>The pests are eating the crops in the field.</t>
  </si>
  <si>
    <t>害虫正在吃田里的庄稼。</t>
  </si>
  <si>
    <t>田里的pest（害虫）很讨厌，发音像“拍死它”，所以要拍死这些pest。</t>
  </si>
  <si>
    <t>害虫pest拍死它</t>
  </si>
  <si>
    <t>宠物</t>
  </si>
  <si>
    <t>/pet/</t>
  </si>
  <si>
    <t>I have a cute pet cat.</t>
  </si>
  <si>
    <t>我有一只可爱的宠物猫</t>
  </si>
  <si>
    <t>我家的pet（宠物）猫很黏人，每天都陪我一起玩游戏。</t>
  </si>
  <si>
    <t>家里小宠是pet</t>
  </si>
  <si>
    <t>宠爱；抚摸</t>
  </si>
  <si>
    <t>She pets her dog gently every day.</t>
  </si>
  <si>
    <t>她每天早上都轻轻抚摸她的狗</t>
  </si>
  <si>
    <t>她喜欢pet（抚摸）她的狗，狗狗摇着尾巴享受这份宠爱。</t>
  </si>
  <si>
    <t>轻轻抚摸是pet</t>
  </si>
  <si>
    <t>petrol</t>
  </si>
  <si>
    <t>petr</t>
  </si>
  <si>
    <t>ol</t>
  </si>
  <si>
    <t>petr（石头）+ ol（油）→ 石头里提炼出的油→汽油</t>
  </si>
  <si>
    <t>汽油</t>
  </si>
  <si>
    <t>/ˈpetrəl/</t>
  </si>
  <si>
    <t>Cars use petrol to run.</t>
  </si>
  <si>
    <t>汽车靠汽油行驶</t>
  </si>
  <si>
    <t>汽车需要petrol（汽油），它来自petr（石头）提炼的ol（油），让车子跑得飞快。</t>
  </si>
  <si>
    <t>石头出油petrol</t>
  </si>
  <si>
    <t>phenomenon</t>
  </si>
  <si>
    <t>现象</t>
  </si>
  <si>
    <t>/fəˈnɒmɪnən/</t>
  </si>
  <si>
    <t>The Northern Lights are a wonderful phenomenon.</t>
  </si>
  <si>
    <t>北极光是一种奇妙的现象</t>
  </si>
  <si>
    <t>北极光这个phenomenon（现象）太美了，让人忍不住拍照留念。</t>
  </si>
  <si>
    <t>自然现象phenomenon</t>
  </si>
  <si>
    <t>photo</t>
  </si>
  <si>
    <t>photo（光）→ 利用光成像的图片→照片</t>
  </si>
  <si>
    <t>照片</t>
  </si>
  <si>
    <t>/ˈfəʊtəʊ/</t>
  </si>
  <si>
    <t>I took a photo of the sunset yesterday.</t>
  </si>
  <si>
    <t>我昨天拍了一张日落的照片</t>
  </si>
  <si>
    <t>我用手机拍photo（照片），photo（光）帮我留住了日落的美丽瞬间。</t>
  </si>
  <si>
    <t>光的图片是photo</t>
  </si>
  <si>
    <t>photograph</t>
  </si>
  <si>
    <t>photo-</t>
  </si>
  <si>
    <t>photo（光）+ graph（记录）→ 用光记录影像→照片</t>
  </si>
  <si>
    <t>/ˈfəʊtəɡrɑːf/</t>
  </si>
  <si>
    <t>She showed me her photograph of the beach.</t>
  </si>
  <si>
    <t>她给我看了她在海滩的照片</t>
  </si>
  <si>
    <t>她的photograph（照片）里，photo（光）和graph（记录）结合，留下了海滩的快乐时光。</t>
  </si>
  <si>
    <t>光加记录photograph</t>
  </si>
  <si>
    <t>photo（光）+ graph（记录）→ 用光记录影像的动作→拍照</t>
  </si>
  <si>
    <t>拍照</t>
  </si>
  <si>
    <t>/fəˈtɒɡrəf/</t>
  </si>
  <si>
    <t>He photographed the beautiful flowers in the garden.</t>
  </si>
  <si>
    <t>他拍了花园里美丽的花朵</t>
  </si>
  <si>
    <t>他喜欢photograph（拍照），用photo（光）graph（记录）下花园里的花朵。</t>
  </si>
  <si>
    <t>拍照就用photograph</t>
  </si>
  <si>
    <t>photographer</t>
  </si>
  <si>
    <t>photo(光) + graph(记录) + er(人) → 记录光的人 → 摄影师</t>
  </si>
  <si>
    <t>摄影师</t>
  </si>
  <si>
    <t>/fəˈtɒɡrəfə(r)/</t>
  </si>
  <si>
    <t>She dreams of becoming a photographer to capture beautiful moments.</t>
  </si>
  <si>
    <t>她梦想成为一名摄影师，捕捉美好的瞬间。</t>
  </si>
  <si>
    <t>小美喜欢拿着相机拍风景，她说 photographer（摄影师）就是用 photo（光）graph（记录）的方式留住回忆的人。</t>
  </si>
  <si>
    <t>光记录人photographer</t>
  </si>
  <si>
    <t>phrase</t>
  </si>
  <si>
    <t>短语；词组</t>
  </si>
  <si>
    <t>/freɪz/</t>
  </si>
  <si>
    <t>Can you make a sentence with this phrase?</t>
  </si>
  <si>
    <t>你能用这个短语造个句子吗？</t>
  </si>
  <si>
    <t>学习英语时，遇到 new phrase（短语），我会把它写在笔记本上反复记忆。</t>
  </si>
  <si>
    <t>短语词组记phrase</t>
  </si>
  <si>
    <t>physical</t>
  </si>
  <si>
    <t>phys-</t>
  </si>
  <si>
    <t>phys(身体) + ical(形容词后缀) → 与身体相关的 → 身体的；物理的</t>
  </si>
  <si>
    <t>身体的；物理的</t>
  </si>
  <si>
    <t>/ˈfɪzɪkl/</t>
  </si>
  <si>
    <t>We have physical training every morning.</t>
  </si>
  <si>
    <t>我们每天早上有体能训练。</t>
  </si>
  <si>
    <t>上 physical（物理）课的时候，老师说运动也是一种 physical（身体的）锻炼。</t>
  </si>
  <si>
    <t>身体物理physical</t>
  </si>
  <si>
    <t>examination</t>
  </si>
  <si>
    <t>ex(出) + amin(测试) + ation(名词后缀) → 测试出来 → 考试；检查</t>
  </si>
  <si>
    <t>考试；检查</t>
  </si>
  <si>
    <t>/ɪɡˌzæmɪˈneɪʃn/</t>
  </si>
  <si>
    <t>The final examination will be held next month.</t>
  </si>
  <si>
    <t>期末考试将在下个月举行。</t>
  </si>
  <si>
    <t>面对 examination（考试），我们要认真复习，把知识 ex（出）amin（测试）出来。</t>
  </si>
  <si>
    <t>测试出来是examination</t>
  </si>
  <si>
    <t>physician</t>
  </si>
  <si>
    <t>phys(身体) + ician(人) → 关注身体的人 → 内科医生</t>
  </si>
  <si>
    <t>内科医生</t>
  </si>
  <si>
    <t>/fəˈzɪʃn/</t>
  </si>
  <si>
    <t>The physician advised me to rest more.</t>
  </si>
  <si>
    <t>内科医生建议我多休息。</t>
  </si>
  <si>
    <t>生病时，physician（内科医生）会仔细检查我的 phys（身体），帮我恢复健康。</t>
  </si>
  <si>
    <t>身体专家physician</t>
  </si>
  <si>
    <t>physicist</t>
  </si>
  <si>
    <t>phys</t>
  </si>
  <si>
    <t>phys(自然，物理)+ist(人)→研究物理的人→物理学家</t>
  </si>
  <si>
    <t>物理学家</t>
  </si>
  <si>
    <t>/fɪˈzɪsɪst/</t>
  </si>
  <si>
    <t>Einstein was a famous physicist.</t>
  </si>
  <si>
    <t>爱因斯坦是一位著名的物理学家</t>
  </si>
  <si>
    <t>那位physicist（物理学家）每天沉浸在phys（物理）的世界里，用ist（专业人士）的严谨探索自然规律</t>
  </si>
  <si>
    <t>物理学者physicist，phys加ist就记住</t>
  </si>
  <si>
    <t>physics</t>
  </si>
  <si>
    <t>phys(自然)+ics(学科)→研究自然规律的学科→物理学</t>
  </si>
  <si>
    <t>物理学</t>
  </si>
  <si>
    <t>/ˈfɪzɪks/</t>
  </si>
  <si>
    <t>We have physics class every Monday.</t>
  </si>
  <si>
    <t>我们每周一有物理课</t>
  </si>
  <si>
    <t>上physics（物理）课，老师说它是研究phys（自然）的ics（学科），让我对自然更好奇了</t>
  </si>
  <si>
    <t>自然学科physics，phys加ics轻松记</t>
  </si>
  <si>
    <t>pianist</t>
  </si>
  <si>
    <t>piano</t>
  </si>
  <si>
    <t>piano(钢琴)+ist(人)→弹钢琴的人→钢琴家</t>
  </si>
  <si>
    <t>钢琴家</t>
  </si>
  <si>
    <t>/ˈpiːənɪst/</t>
  </si>
  <si>
    <t>Lang Lang is a world-famous pianist.</t>
  </si>
  <si>
    <t>郎朗是世界著名的钢琴家</t>
  </si>
  <si>
    <t>钢琴家pianist（钢琴家）在舞台上弹奏piano（钢琴），ist（人）的优雅让观众陶醉</t>
  </si>
  <si>
    <t>钢琴之人pianist，piano加ist不难记</t>
  </si>
  <si>
    <t>钢琴</t>
  </si>
  <si>
    <t>/piˈænəʊ/</t>
  </si>
  <si>
    <t>She plays the piano very well.</t>
  </si>
  <si>
    <t>她钢琴弹得很好</t>
  </si>
  <si>
    <t>看到钢琴piano（钢琴），谐音‘皮阿诺’，仿佛听到它发出的美妙声音</t>
  </si>
  <si>
    <t>钢琴piano，谐音皮阿诺，简单记心窝</t>
  </si>
  <si>
    <t>pick</t>
  </si>
  <si>
    <t>采摘；挑选</t>
  </si>
  <si>
    <t>/pɪk/</t>
  </si>
  <si>
    <t>Pick the red apple, it's sweet.</t>
  </si>
  <si>
    <t>选那个红苹果，它很甜</t>
  </si>
  <si>
    <t>妈妈说pick（挑选）水果要选红的，我pick（摘）了几个放进篮子里</t>
  </si>
  <si>
    <t>摘选东西用pick，动词形式记心头</t>
  </si>
  <si>
    <t>挑选；选择</t>
  </si>
  <si>
    <t>This is my pick of the books.</t>
  </si>
  <si>
    <t>这是我挑选的书</t>
  </si>
  <si>
    <t>在书店里，我的pick（选择）是几本漫画书，带回家慢慢看</t>
  </si>
  <si>
    <t>名词pick表挑选，简单好记忘不了</t>
  </si>
  <si>
    <t>picnic</t>
  </si>
  <si>
    <t>野餐</t>
  </si>
  <si>
    <t>/ˈpɪknɪk/</t>
  </si>
  <si>
    <t>We had a picnic by the lake last weekend.</t>
  </si>
  <si>
    <t>上周末我们在湖边野餐了。</t>
  </si>
  <si>
    <t>周末和朋友去湖边picnic（野餐），吃着零食聊天，太惬意啦。</t>
  </si>
  <si>
    <t>湖边野餐picnic</t>
  </si>
  <si>
    <t>picture</t>
  </si>
  <si>
    <t>pict</t>
  </si>
  <si>
    <t>pict(画)+ure(名词后缀)→画出来的图像→图片；照片</t>
  </si>
  <si>
    <t>图片；照片</t>
  </si>
  <si>
    <t>/ˈpɪktʃə(r)/</t>
  </si>
  <si>
    <t>This picture shows my hometown.</t>
  </si>
  <si>
    <t>这张图片展示了我的家乡。</t>
  </si>
  <si>
    <t>看到picture（图片），想到pict是画，ure是名词后缀，画的东西就是图片啦。</t>
  </si>
  <si>
    <t>画加ure picture</t>
  </si>
  <si>
    <t>pie</t>
  </si>
  <si>
    <t>馅饼</t>
  </si>
  <si>
    <t>/paɪ/</t>
  </si>
  <si>
    <t>I love eating apple pie.</t>
  </si>
  <si>
    <t>我喜欢吃苹果馅饼。</t>
  </si>
  <si>
    <t>妈妈做的apple pie（馅饼），甜甜的，咬一口超满足。</t>
  </si>
  <si>
    <t>苹果馅饼pie</t>
  </si>
  <si>
    <t>piece</t>
  </si>
  <si>
    <t>片；块</t>
  </si>
  <si>
    <t>Give me a piece of bread, please.</t>
  </si>
  <si>
    <t>请给我一片面包。</t>
  </si>
  <si>
    <t>想要a piece of bread（一片面包），piece就是片或块的意思哦。</t>
  </si>
  <si>
    <t>一片面包piece</t>
  </si>
  <si>
    <t>pig</t>
  </si>
  <si>
    <t>猪</t>
  </si>
  <si>
    <t>/pɪɡ/</t>
  </si>
  <si>
    <t>There is a fat pig on the farm.</t>
  </si>
  <si>
    <t>农场里有一只肥猪。</t>
  </si>
  <si>
    <t>农场里的pig（猪），胖胖的，爱吃玉米和蔬菜。</t>
  </si>
  <si>
    <t>胖胖肥猪pig</t>
  </si>
  <si>
    <t>pile</t>
  </si>
  <si>
    <t>堆；摞</t>
  </si>
  <si>
    <t>/paɪl/</t>
  </si>
  <si>
    <t>There is a pile of books on the desk.</t>
  </si>
  <si>
    <t>桌上有一堆书。</t>
  </si>
  <si>
    <t>桌上有一堆 pile（书堆），我从中拿起一本开始阅读。</t>
  </si>
  <si>
    <t>东西堆成 pile</t>
  </si>
  <si>
    <t>堆积；堆放</t>
  </si>
  <si>
    <t>He piled the books on the shelf.</t>
  </si>
  <si>
    <t>他把书堆在书架上。</t>
  </si>
  <si>
    <t>他 pile（堆放）书时，一本本叠起来，很快就堆满了书架。</t>
  </si>
  <si>
    <t>堆放东西用 pile</t>
  </si>
  <si>
    <t>pill</t>
  </si>
  <si>
    <t>药丸；药片</t>
  </si>
  <si>
    <t>/pɪl/</t>
  </si>
  <si>
    <t>Take this pill three times a day.</t>
  </si>
  <si>
    <t>每天吃三次这个药片。</t>
  </si>
  <si>
    <t>生病时医生给我开了 pill（药片），虽然有点苦，但我还是乖乖吃了。</t>
  </si>
  <si>
    <t>小圆药片是 pill</t>
  </si>
  <si>
    <t>pillow</t>
  </si>
  <si>
    <t>枕头</t>
  </si>
  <si>
    <t>/ˈpɪləʊ/</t>
  </si>
  <si>
    <t>I put my head on the soft pillow.</t>
  </si>
  <si>
    <t>我把头放在柔软的枕头上。</t>
  </si>
  <si>
    <t>晚上睡觉，我抱着 pillow（枕头），很快就进入了甜美的梦乡。</t>
  </si>
  <si>
    <t>睡觉枕头 pillow</t>
  </si>
  <si>
    <t>pilot</t>
  </si>
  <si>
    <t>飞行员；领航员</t>
  </si>
  <si>
    <t>/ˈpaɪlət/</t>
  </si>
  <si>
    <t>The pilot flew the plane to Beijing.</t>
  </si>
  <si>
    <t>飞行员驾驶飞机去了北京。</t>
  </si>
  <si>
    <t>pilot（飞行员）穿着制服，驾驶飞机在蓝天中翱翔，真让人羡慕。</t>
  </si>
  <si>
    <t>开飞机的是 pilot</t>
  </si>
  <si>
    <t>驾驶（飞机等）；领航</t>
  </si>
  <si>
    <t>He piloted the ship through the narrow channel.</t>
  </si>
  <si>
    <t>他领航船只穿过狭窄的海峡。</t>
  </si>
  <si>
    <t>他 skillfully pilot（领航）船只，顺利通过了狭窄的海峡。</t>
  </si>
  <si>
    <t>领航驾驶用 pilot</t>
  </si>
  <si>
    <t>pin</t>
  </si>
  <si>
    <t>别针；大头针；钉</t>
  </si>
  <si>
    <t>/pɪn/</t>
  </si>
  <si>
    <t>She used a pin to fix her dress.</t>
  </si>
  <si>
    <t>她用别针固定她的连衣裙。</t>
  </si>
  <si>
    <t>她用 small pin（别针）固定连衣裙的下摆，防止走光。</t>
  </si>
  <si>
    <t>小小别针是 pin</t>
  </si>
  <si>
    <t>别住；钉住</t>
  </si>
  <si>
    <t>Pin the notice on the board, please.</t>
  </si>
  <si>
    <t>请把通知钉在布告板上。</t>
  </si>
  <si>
    <t>请把这份通知 pin（钉住）在布告板上，让大家都能看到。</t>
  </si>
  <si>
    <t>钉住东西用 pin</t>
  </si>
  <si>
    <t>pine</t>
  </si>
  <si>
    <t>松树</t>
  </si>
  <si>
    <t>/paɪn/</t>
  </si>
  <si>
    <t>The pine tree stays green all year round.</t>
  </si>
  <si>
    <t>松树一年四季都保持绿色。</t>
  </si>
  <si>
    <t>院子里的pine（松树）总是绿油油的，冬天也不落叶，特别显眼。</t>
  </si>
  <si>
    <t>常青树木是pine</t>
  </si>
  <si>
    <t>She pines for her childhood home.</t>
  </si>
  <si>
    <t>她渴望回到童年的家。</t>
  </si>
  <si>
    <t>离开家乡多年，她每天pine（渴望）能回去看看老房子。</t>
  </si>
  <si>
    <t>心中渴望是pine</t>
  </si>
  <si>
    <t>pineapple</t>
  </si>
  <si>
    <t>pine（松树）+ apple（苹果）→ 果实形状似松树球果与苹果结合 → 菠萝</t>
  </si>
  <si>
    <t>菠萝</t>
  </si>
  <si>
    <t>/ˈpaɪnæpl/</t>
  </si>
  <si>
    <t>I ate a sweet pineapple this morning.</t>
  </si>
  <si>
    <t>今天早上我吃了一个甜菠萝。</t>
  </si>
  <si>
    <t>妈妈切pineapple（菠萝）时，我发现它的外皮像pine（松树）鳞片，果肉却像apple（苹果）一样甜。</t>
  </si>
  <si>
    <t>松树苹果拼一起，就是菠萝pineapple</t>
  </si>
  <si>
    <t>ping pong</t>
  </si>
  <si>
    <t>乒乓球</t>
  </si>
  <si>
    <t>/ˈpɪŋ pɒŋ/</t>
  </si>
  <si>
    <t>We play ping pong after school every day.</t>
  </si>
  <si>
    <t>我们每天放学后都打乒乓球。</t>
  </si>
  <si>
    <t>放学后和同学打ping pong（乒乓球），ping ping pong pong的声响充满了操场。</t>
  </si>
  <si>
    <t>乒乓声响ping pong，小球飞舞乐洋洋</t>
  </si>
  <si>
    <t>pink</t>
  </si>
  <si>
    <t>粉色的</t>
  </si>
  <si>
    <t>/pɪŋk/</t>
  </si>
  <si>
    <t>The little girl wears a pink dress.</t>
  </si>
  <si>
    <t>小女孩穿着一件粉色的裙子。</t>
  </si>
  <si>
    <t>妹妹的新裙子是pink（粉色）的，上面还有蝴蝶结，特别可爱。</t>
  </si>
  <si>
    <t>可爱粉色是pink</t>
  </si>
  <si>
    <t>pint</t>
  </si>
  <si>
    <t>品脱（容量单位）</t>
  </si>
  <si>
    <t>/pɪnt/</t>
  </si>
  <si>
    <t>I bought a pint of beer yesterday.</t>
  </si>
  <si>
    <t>我昨天买了一品脱啤酒。</t>
  </si>
  <si>
    <t>昨天我买a pint of beer，pint发音像“品脱”，记住这是容量单位。</t>
  </si>
  <si>
    <t>容量单位pint，发音似品脱</t>
  </si>
  <si>
    <t>pioneer</t>
  </si>
  <si>
    <t>pion</t>
  </si>
  <si>
    <t>eer</t>
  </si>
  <si>
    <t>pion（原指前行的人）+eer（表示人）→走在前面开拓的人→先驱；开拓者</t>
  </si>
  <si>
    <t>先驱；开拓者</t>
  </si>
  <si>
    <t>/ˌpaɪəˈnɪə(r)/</t>
  </si>
  <si>
    <t>Yuan Longping is a pioneer in hybrid rice research.</t>
  </si>
  <si>
    <t>袁隆平是杂交水稻研究的先驱。</t>
  </si>
  <si>
    <t>袁隆平作为pioneer（先驱），pion（前行）eer（人），开拓了杂交水稻新领域。</t>
  </si>
  <si>
    <t>前行之人pioneer，开拓先驱记心间</t>
  </si>
  <si>
    <t>pipe</t>
  </si>
  <si>
    <t>管子；烟斗</t>
  </si>
  <si>
    <t>/paɪp/</t>
  </si>
  <si>
    <t>The gas pipe is broken and needs repair.</t>
  </si>
  <si>
    <t>煤气管道坏了，需要修理。</t>
  </si>
  <si>
    <t>煤气pipe（管道）破裂了，工人赶紧来修，记住pipe是管子。</t>
  </si>
  <si>
    <t>管子烟斗pipe，形状像pipe</t>
  </si>
  <si>
    <t>pity</t>
  </si>
  <si>
    <t>怜悯；同情</t>
  </si>
  <si>
    <t>/ˈpɪti/</t>
  </si>
  <si>
    <t>We should have pity on the homeless people.</t>
  </si>
  <si>
    <t>我们应该同情无家可归的人。</t>
  </si>
  <si>
    <t>看到无家可归的人，心中充满pity（怜悯），忍不住想帮助他们。</t>
  </si>
  <si>
    <t>心中怜悯是pity，同情他人记清晰</t>
  </si>
  <si>
    <t>place</t>
  </si>
  <si>
    <t>地方；位置</t>
  </si>
  <si>
    <t>/pleɪs/</t>
  </si>
  <si>
    <t>This park is a good place to relax.</t>
  </si>
  <si>
    <t>这个公园是放松的好地方。</t>
  </si>
  <si>
    <t>周末我喜欢去这个place（地方），那里环境优美，适合放松。</t>
  </si>
  <si>
    <t>地方位置是place，轻松记住不费劲</t>
  </si>
  <si>
    <t>简单的；朴素的；清晰的</t>
  </si>
  <si>
    <t>/pleɪn/</t>
  </si>
  <si>
    <t>The dress is plain but beautiful.</t>
  </si>
  <si>
    <t>这件裙子朴素但漂亮。</t>
  </si>
  <si>
    <t>这件plain（朴素的）裙子没有多余装饰，看起来很plain（清晰的），让人觉得很舒服。</t>
  </si>
  <si>
    <t>朴素清晰plain</t>
  </si>
  <si>
    <t>平原</t>
  </si>
  <si>
    <t>The Great Plains are in North America.</t>
  </si>
  <si>
    <t>大平原在北美。</t>
  </si>
  <si>
    <t>北美有片plain（平原），广阔平坦，一眼望不到边际。</t>
  </si>
  <si>
    <t>广阔平坦是plain</t>
  </si>
  <si>
    <t>plan</t>
  </si>
  <si>
    <t>计划；打算</t>
  </si>
  <si>
    <t>/plæn/</t>
  </si>
  <si>
    <t>I plan to visit my grandma this weekend.</t>
  </si>
  <si>
    <t>我计划这周末去看奶奶。</t>
  </si>
  <si>
    <t>我plan（计划）周末去看奶奶，提前准备了她爱吃的点心。</t>
  </si>
  <si>
    <t>打算做事用plan</t>
  </si>
  <si>
    <t>计划；方案</t>
  </si>
  <si>
    <t>We made a plan for the summer vacation.</t>
  </si>
  <si>
    <t>我们制定了暑假计划。</t>
  </si>
  <si>
    <t>暑假前我们做了个plan（方案），每天都安排得很充实。</t>
  </si>
  <si>
    <t>方案计划是plan</t>
  </si>
  <si>
    <t>飞机；平面</t>
  </si>
  <si>
    <t>I will take a plane to Shanghai tomorrow.</t>
  </si>
  <si>
    <t>我明天将乘飞机去上海。</t>
  </si>
  <si>
    <t>乘plane（飞机）时，从窗口看到下面的plane（平面）农田，像一块块绿布。</t>
  </si>
  <si>
    <t>空中飞行是plane</t>
  </si>
  <si>
    <t>planet</t>
  </si>
  <si>
    <t>行星</t>
  </si>
  <si>
    <t>/ˈplænɪt/</t>
  </si>
  <si>
    <t>Mars is a red planet in the solar system.</t>
  </si>
  <si>
    <t>火星是太阳系中的一颗红色行星。</t>
  </si>
  <si>
    <t>火星是一颗planet（行星），它的颜色像火，所以叫红色planet。</t>
  </si>
  <si>
    <t>行星就是planet</t>
  </si>
  <si>
    <t>plant</t>
  </si>
  <si>
    <t>种植；栽种</t>
  </si>
  <si>
    <t>/plænt/</t>
  </si>
  <si>
    <t>We plant flowers in the garden every spring.</t>
  </si>
  <si>
    <t>我们每年春天在花园里种花。</t>
  </si>
  <si>
    <t>春天我们plant（种植）花朵，看着它们从种子长成美丽的花。</t>
  </si>
  <si>
    <t>栽种植物用plant</t>
  </si>
  <si>
    <t>植物；工厂</t>
  </si>
  <si>
    <t>This plant needs plenty of sunlight to grow.</t>
  </si>
  <si>
    <t>这种植物需要充足的阳光才能生长。</t>
  </si>
  <si>
    <t>这株plant（植物）长得很茂盛，因为每天都能晒到太阳。</t>
  </si>
  <si>
    <t>绿色植物是plant</t>
  </si>
  <si>
    <t>plastic</t>
  </si>
  <si>
    <t>plast</t>
  </si>
  <si>
    <t>plast(形成，塑造)+ic(形容词后缀)→可塑造的→塑料的；可塑的</t>
  </si>
  <si>
    <t>塑料的；可塑的</t>
  </si>
  <si>
    <t>/ˈplæstɪk/</t>
  </si>
  <si>
    <t>This is a plastic bottle.</t>
  </si>
  <si>
    <t>这是一个塑料瓶子。</t>
  </si>
  <si>
    <t>这个plastic（塑料的）瓶子，plast（塑造）成ic（的）形状，方便日常携带。</t>
  </si>
  <si>
    <t>塑造之物plastic</t>
  </si>
  <si>
    <t>plast(形成，塑造)+ic(名词后缀表物品)→可塑造的物品→塑料；塑料制品</t>
  </si>
  <si>
    <t>塑料；塑料制品</t>
  </si>
  <si>
    <t>We should recycle plastics to protect the environment.</t>
  </si>
  <si>
    <t>我们应该回收塑料制品来保护环境。</t>
  </si>
  <si>
    <t>回收plastic（塑料制品）时，想到plast（塑造）的过程，要珍惜地球资源。</t>
  </si>
  <si>
    <t>塑料物品是plastic</t>
  </si>
  <si>
    <t>plate</t>
  </si>
  <si>
    <t>plat</t>
  </si>
  <si>
    <t>plat(平坦的)+e(名词后缀)→平坦的物品→盘子；牌子</t>
  </si>
  <si>
    <t>盘子；牌子</t>
  </si>
  <si>
    <t>/pleɪt/</t>
  </si>
  <si>
    <t>Put the fruit on the clean plate.</t>
  </si>
  <si>
    <t>把水果放在干净的盘子里。</t>
  </si>
  <si>
    <t>把水果放在plate（盘子）上，plat（平坦）的e（盘子）盛着，色泽诱人。</t>
  </si>
  <si>
    <t>平坦盘子plate</t>
  </si>
  <si>
    <t>platform</t>
  </si>
  <si>
    <t>plat(平坦)+form(形状)→平坦形状的结构→平台；站台</t>
  </si>
  <si>
    <t>平台；站台</t>
  </si>
  <si>
    <t>/ˈplætfɔːm/</t>
  </si>
  <si>
    <t>We waited for the train on the platform.</t>
  </si>
  <si>
    <t>我们在站台上等火车。</t>
  </si>
  <si>
    <t>在platform（站台）上，plat（平坦）form（形状）的结构让候车更有序。</t>
  </si>
  <si>
    <t>平坦形状platform</t>
  </si>
  <si>
    <t>play</t>
  </si>
  <si>
    <t>玩；演奏；扮演</t>
  </si>
  <si>
    <t>/pleɪ/</t>
  </si>
  <si>
    <t>她钢琴弹得很好。</t>
  </si>
  <si>
    <t>她play（演奏）钢琴时，手指轻盈跳跃，像在玩游戏般快乐。</t>
  </si>
  <si>
    <t>玩奏扮演是play</t>
  </si>
  <si>
    <t>戏剧；游戏</t>
  </si>
  <si>
    <t>The school will put on a play next week.</t>
  </si>
  <si>
    <t>学校下周将上演一场戏剧。</t>
  </si>
  <si>
    <t>这场play（戏剧）的游戏环节超有趣，观众们都笑开了花。</t>
  </si>
  <si>
    <t>戏剧游戏play</t>
  </si>
  <si>
    <t>playground</t>
  </si>
  <si>
    <t>play(玩)+ground(地面)→供玩耍的地面→操场；游乐场</t>
  </si>
  <si>
    <t>操场；游乐场</t>
  </si>
  <si>
    <t>/ˈpleɪɡraʊnd/</t>
  </si>
  <si>
    <t>Kids are running around in the playground.</t>
  </si>
  <si>
    <t>孩子们在操场上跑来跑去。</t>
  </si>
  <si>
    <t>孩子们在playground（操场）上play（玩），ground（地面）软软的，不怕摔跤。</t>
  </si>
  <si>
    <t>玩耍地面playground</t>
  </si>
  <si>
    <t>pleasant</t>
  </si>
  <si>
    <t>please</t>
  </si>
  <si>
    <t>please(使高兴) + ant(形容词后缀，表示具有...性质) → 具有使人高兴的性质 → 令人愉快的</t>
  </si>
  <si>
    <t>令人愉快的；舒适的</t>
  </si>
  <si>
    <t>/ˈpleznt/</t>
  </si>
  <si>
    <t>The weather today is very pleasant.</t>
  </si>
  <si>
    <t>今天的天气非常令人愉快。</t>
  </si>
  <si>
    <t>今天天气pleasant（令人愉快的），它please（使高兴）了每一个出门的人，大家都面带微笑。</t>
  </si>
  <si>
    <t>使人高兴加ant，愉快舒适pleasant</t>
  </si>
  <si>
    <t>使高兴；取悦</t>
  </si>
  <si>
    <t>/pliːz/</t>
  </si>
  <si>
    <t>Her funny story pleased everyone in the room.</t>
  </si>
  <si>
    <t>她的有趣故事让房间里的每个人都很高兴。</t>
  </si>
  <si>
    <t>她讲的故事please（使高兴）了所有人，大家都笑得合不拢嘴。</t>
  </si>
  <si>
    <t>让人开心是please</t>
  </si>
  <si>
    <t>请</t>
  </si>
  <si>
    <t>Please close the door when you leave.</t>
  </si>
  <si>
    <t>离开时请关门。</t>
  </si>
  <si>
    <t>别人说please（请）的时候，记得礼貌照做，这样大家都会开心。</t>
  </si>
  <si>
    <t>礼貌用语是please</t>
  </si>
  <si>
    <t>pleased</t>
  </si>
  <si>
    <t>please(使高兴) + ed(形容词后缀，表示感到...) → 感到高兴的 → 愉快的</t>
  </si>
  <si>
    <t>感到高兴的；满意的</t>
  </si>
  <si>
    <t>/pliːzd/</t>
  </si>
  <si>
    <t>I am pleased with your good grades.</t>
  </si>
  <si>
    <t>我对你的好成绩感到满意。</t>
  </si>
  <si>
    <t>看到你的好成绩，我感到pleased（满意的），就像你please（取悦）了我一样。</t>
  </si>
  <si>
    <t>感到高兴加ed，满意愉快pleased</t>
  </si>
  <si>
    <t>pleasure</t>
  </si>
  <si>
    <t>please(使高兴) + ure(名词后缀，表示状态) → 高兴的状态 → 愉快；快乐</t>
  </si>
  <si>
    <t>愉快；快乐；荣幸</t>
  </si>
  <si>
    <t>/ˈpleʒə(r)/</t>
  </si>
  <si>
    <t>It's my pleasure to help you with your homework.</t>
  </si>
  <si>
    <t>帮你做作业是我的荣幸。</t>
  </si>
  <si>
    <t>帮助你带来了pleasure（快乐），这种感觉比任何please（取悦）自己的事都棒。</t>
  </si>
  <si>
    <t>快乐状态加ure，就是pleasure</t>
  </si>
  <si>
    <t>plenty</t>
  </si>
  <si>
    <t>大量的；充足的</t>
  </si>
  <si>
    <t>/ˈplenti/</t>
  </si>
  <si>
    <t>There are plenty of books in the library.</t>
  </si>
  <si>
    <t>图书馆里有大量的书。</t>
  </si>
  <si>
    <t>图书馆里plenty（大量的）书，足够大家看很久，不用担心不够。</t>
  </si>
  <si>
    <t>数量很多是plenty</t>
  </si>
  <si>
    <t>大量；许多</t>
  </si>
  <si>
    <t>We have plenty to eat for dinner.</t>
  </si>
  <si>
    <t>我们晚餐有很多东西吃。</t>
  </si>
  <si>
    <t>晚餐有plenty（许多）食物，大家可以尽情享用，不用客气。</t>
  </si>
  <si>
    <t>许多东西是plenty</t>
  </si>
  <si>
    <t>plot</t>
  </si>
  <si>
    <t>情节；地块</t>
  </si>
  <si>
    <t>/plɑːt/</t>
  </si>
  <si>
    <t>The plot of the novel is very interesting.</t>
  </si>
  <si>
    <t>这本小说的情节很有趣。</t>
  </si>
  <si>
    <t>这本小说的plot（情节）跌宕起伏，我完全沉浸在故事的地块描写里啦。</t>
  </si>
  <si>
    <t>故事地块是plot</t>
  </si>
  <si>
    <t>plug</t>
  </si>
  <si>
    <t>插头；塞子</t>
  </si>
  <si>
    <t>/plʌɡ/</t>
  </si>
  <si>
    <t>Please plug the charger into the socket.</t>
  </si>
  <si>
    <t>请把充电器插头插进插座。</t>
  </si>
  <si>
    <t>手机没电了，我赶紧找plug（插头）插进插座，让它充上电。</t>
  </si>
  <si>
    <t>插头塞子是plug</t>
  </si>
  <si>
    <t>plus</t>
  </si>
  <si>
    <t>加；加上</t>
  </si>
  <si>
    <t>/plʌs/</t>
  </si>
  <si>
    <t>Two plus three equals five.</t>
  </si>
  <si>
    <t>二加三等于五。</t>
  </si>
  <si>
    <t>数学课上，老师说two plus three（二加三）等于五，我一下子就记住了。</t>
  </si>
  <si>
    <t>数字相加用plus</t>
  </si>
  <si>
    <t>pm</t>
  </si>
  <si>
    <t>/ˌpiː ˈem/</t>
  </si>
  <si>
    <t>We have a meeting at 3 pm.</t>
  </si>
  <si>
    <t>我们下午三点有个会议。</t>
  </si>
  <si>
    <t>每天pm（下午）三点，我都会和朋友一起去图书馆学习，效率很高。</t>
  </si>
  <si>
    <t>下午缩写就是pm</t>
  </si>
  <si>
    <t>pocket</t>
  </si>
  <si>
    <t>pock</t>
  </si>
  <si>
    <t>pock(口袋)+et(小)→小的口袋→口袋</t>
  </si>
  <si>
    <t>口袋；衣袋</t>
  </si>
  <si>
    <t>/ˈpɒkɪt/</t>
  </si>
  <si>
    <t>I keep my keys in my pocket.</t>
  </si>
  <si>
    <t>我把钥匙放在口袋里。</t>
  </si>
  <si>
    <t>我习惯把钥匙放在pocket（口袋）里，pock是口袋，et表示小，所以是小口袋。</t>
  </si>
  <si>
    <t>小口袋是pocket</t>
  </si>
  <si>
    <t>poem</t>
  </si>
  <si>
    <t>诗；诗歌</t>
  </si>
  <si>
    <t>/ˈpəʊɪm/</t>
  </si>
  <si>
    <t>She wrote a short poem about nature.</t>
  </si>
  <si>
    <t>她写了一首关于自然的短诗。</t>
  </si>
  <si>
    <t>妹妹喜欢写poem（诗歌），每首poem都充满对自然的热爱。</t>
  </si>
  <si>
    <t>诗歌作品叫poem</t>
  </si>
  <si>
    <t>poet</t>
  </si>
  <si>
    <t>诗人</t>
  </si>
  <si>
    <t>/ˈpəʊɪt/</t>
  </si>
  <si>
    <t>Li Bai is a great poet in China.</t>
  </si>
  <si>
    <t>李白是中国伟大的诗人。</t>
  </si>
  <si>
    <t>李白作为著名的poet（诗人），留下了无数经典的poem。</t>
  </si>
  <si>
    <t>写诗之人是poet</t>
  </si>
  <si>
    <t>点；要点；分数</t>
  </si>
  <si>
    <t>/pɔɪnt/</t>
  </si>
  <si>
    <t>Please note the key points in the lesson.</t>
  </si>
  <si>
    <t>请注意课上的关键点。</t>
  </si>
  <si>
    <t>老师强调的key points（关键点），每个point都要记牢。</t>
  </si>
  <si>
    <t>要点分数point（名）</t>
  </si>
  <si>
    <t>指向；指出</t>
  </si>
  <si>
    <t>He pointed to the red house over there.</t>
  </si>
  <si>
    <t>他指向那边的红房子。</t>
  </si>
  <si>
    <t>他point（指向）红房子时，大家都顺着他的手指看过去。</t>
  </si>
  <si>
    <t>手指指向point（动）</t>
  </si>
  <si>
    <t>poison</t>
  </si>
  <si>
    <t>毒药；毒物</t>
  </si>
  <si>
    <t>/ˈpɔɪzn/</t>
  </si>
  <si>
    <t>The cat ate some poison and died.</t>
  </si>
  <si>
    <t>猫吃了些毒药死了。</t>
  </si>
  <si>
    <t>小猫误食poison（毒药），很快就失去了生命。</t>
  </si>
  <si>
    <t>毒药毒物poison（名）</t>
  </si>
  <si>
    <t>毒害；下毒</t>
  </si>
  <si>
    <t>The bad man poisoned the well.</t>
  </si>
  <si>
    <t>坏人给井里下了毒。</t>
  </si>
  <si>
    <t>坏人偷偷poison（下毒）水井，危害大家健康。</t>
  </si>
  <si>
    <t>下毒毒害poison（动）</t>
  </si>
  <si>
    <t>poisonous</t>
  </si>
  <si>
    <t>poison（毒药） + ous（具有...性质的）→ 具有毒药性质的 → 有毒的</t>
  </si>
  <si>
    <t>有毒的</t>
  </si>
  <si>
    <t>/ˈpɔɪzənəs/</t>
  </si>
  <si>
    <t>Some mushrooms in the forest are poisonous.</t>
  </si>
  <si>
    <t>森林里有些蘑菇是有毒的。</t>
  </si>
  <si>
    <t>去森林采蘑菇时，要避开那些 poisonous（有毒的），它们带着 poison（毒药）的属性，ous（表...的），可不能随便吃呀。</t>
  </si>
  <si>
    <t>poison加ous，有毒记心头</t>
  </si>
  <si>
    <t>police</t>
  </si>
  <si>
    <t>警察；警方</t>
  </si>
  <si>
    <t>/pəˈliːs/</t>
  </si>
  <si>
    <t>The police are searching for the missing child.</t>
  </si>
  <si>
    <t>警方正在寻找失踪的孩子。</t>
  </si>
  <si>
    <t>路上遇到police（警察），他们认真巡逻，保护大家的安全。</t>
  </si>
  <si>
    <t>维护治安police</t>
  </si>
  <si>
    <t>policeman</t>
  </si>
  <si>
    <t>police(警察)+man(男性)→男性的警察→男警察</t>
  </si>
  <si>
    <t>男警察</t>
  </si>
  <si>
    <t>/pəˈliːsmən/</t>
  </si>
  <si>
    <t>A policeman helped me carry my heavy bags.</t>
  </si>
  <si>
    <t>一位男警察帮我提了沉重的袋子。</t>
  </si>
  <si>
    <t>那个policeman（男警察）是police里的man，总是热心助人。</t>
  </si>
  <si>
    <t>警察加man是policeman</t>
  </si>
  <si>
    <t>policewoman</t>
  </si>
  <si>
    <t>police(警察)+woman(女性)→女性的警察→女警察</t>
  </si>
  <si>
    <t>女警察</t>
  </si>
  <si>
    <t>/pəˈliːswʊmən/</t>
  </si>
  <si>
    <t>The policewoman talked to the students about safety.</t>
  </si>
  <si>
    <t>女警察和学生们谈论了安全问题。</t>
  </si>
  <si>
    <t>这位policewoman（女警察）是police里的woman，温柔又专业。</t>
  </si>
  <si>
    <t>警察加woman是policewoman</t>
  </si>
  <si>
    <t>policy</t>
  </si>
  <si>
    <t>政策；方针</t>
  </si>
  <si>
    <t>/ˈpɒləsi/</t>
  </si>
  <si>
    <t>The new policy will help poor families.</t>
  </si>
  <si>
    <t>这项新政策将帮助贫困家庭。</t>
  </si>
  <si>
    <t>政府出台新policy（政策），让大家的生活变得更好。</t>
  </si>
  <si>
    <t>治国方针是policy</t>
  </si>
  <si>
    <t>polish</t>
  </si>
  <si>
    <t>擦亮；磨光</t>
  </si>
  <si>
    <t>/ˈpɒlɪʃ/</t>
  </si>
  <si>
    <t>He polished his bike until it shone.</t>
  </si>
  <si>
    <t>他把自行车擦亮直到它发光。</t>
  </si>
  <si>
    <t>我用布polish（擦亮）皮鞋，让它看起来像新的一样。</t>
  </si>
  <si>
    <t>擦亮东西用polish</t>
  </si>
  <si>
    <t>polite</t>
  </si>
  <si>
    <t>pol</t>
  </si>
  <si>
    <t>pol(文雅) + ite(形容词后缀) → 文雅的 → 有礼貌的</t>
  </si>
  <si>
    <t>有礼貌的；客气的</t>
  </si>
  <si>
    <t>/pəˈlaɪt/</t>
  </si>
  <si>
    <t>She is polite to everyone she meets.</t>
  </si>
  <si>
    <t>她对遇到的每个人都有礼貌。</t>
  </si>
  <si>
    <t>小明待人很 polite（有礼貌），说话文雅，像被pol（擦亮）过一样让人舒服。</t>
  </si>
  <si>
    <t>文雅待人是polite</t>
  </si>
  <si>
    <t>political</t>
  </si>
  <si>
    <t>polit</t>
  </si>
  <si>
    <t>polit(政治) + ical(形容词后缀) → 与政治相关的 → 政治的</t>
  </si>
  <si>
    <t>政治的；政党的</t>
  </si>
  <si>
    <t>/pəˈlɪtɪkl/</t>
  </si>
  <si>
    <t>We learned about political systems in class.</t>
  </si>
  <si>
    <t>我们在课上学习了政治制度。</t>
  </si>
  <si>
    <t>讨论 political（政治的）话题时，要理解polit（政治）相关的知识，才能说出自己的观点。</t>
  </si>
  <si>
    <t>政治相关political</t>
  </si>
  <si>
    <t>politician</t>
  </si>
  <si>
    <t>polit(政治) + ician(表示人) → 从事政治的人 → 政治家；政客</t>
  </si>
  <si>
    <t>政治家；政客</t>
  </si>
  <si>
    <t>/ˌpɒləˈtɪʃn/</t>
  </si>
  <si>
    <t>The politician promised to improve people's lives.</t>
  </si>
  <si>
    <t>那位政治家承诺改善人们的生活。</t>
  </si>
  <si>
    <t>那个 politician（政治家）每天都在忙polit（政治）事务，是个为民众着想的人。</t>
  </si>
  <si>
    <t>政治人物politician</t>
  </si>
  <si>
    <t>politics</t>
  </si>
  <si>
    <t>polit(政治) + ics(学科后缀) → 研究政治的学科 → 政治学；政治</t>
  </si>
  <si>
    <t>政治；政治学</t>
  </si>
  <si>
    <t>/ˈpɒlətɪks/</t>
  </si>
  <si>
    <t>He is interested in politics and often watches news.</t>
  </si>
  <si>
    <t>他对政治感兴趣，经常看新闻。</t>
  </si>
  <si>
    <t>学习 politics（政治学）时，要掌握polit（政治）的基本概念和理论。</t>
  </si>
  <si>
    <t>政治学科politics</t>
  </si>
  <si>
    <t>pollute</t>
  </si>
  <si>
    <t>poll</t>
  </si>
  <si>
    <t>poll(弄脏) + ute(动词后缀) → 使弄脏 → 污染</t>
  </si>
  <si>
    <t>污染；弄脏</t>
  </si>
  <si>
    <t>/pəˈluːt/</t>
  </si>
  <si>
    <t>Don't pollute the river with garbage.</t>
  </si>
  <si>
    <t>不要用垃圾污染这条河。</t>
  </si>
  <si>
    <t>看到有人往河里扔垃圾，我大喊“别 pollute（污染）河水！”，poll（弄脏）环境可不好。</t>
  </si>
  <si>
    <t>弄脏环境是pollute</t>
  </si>
  <si>
    <t>pollution</t>
  </si>
  <si>
    <t>pollut</t>
  </si>
  <si>
    <t>pollut(弄脏) + ion(名词后缀) → 弄脏的状态或结果 → 污染</t>
  </si>
  <si>
    <t>污染</t>
  </si>
  <si>
    <t>/pəˈluːʃn/</t>
  </si>
  <si>
    <t>Air pollution is a serious problem in big cities.</t>
  </si>
  <si>
    <t>空气污染在大城市是个严重问题。</t>
  </si>
  <si>
    <t>城市里的air pollution（空气污染）让空气变脏，pollut（弄脏）加ion变名词，我们要一起保护环境。</t>
  </si>
  <si>
    <t>弄脏加ion是pollution</t>
  </si>
  <si>
    <t>pond</t>
  </si>
  <si>
    <t>池塘</t>
  </si>
  <si>
    <t>/pɒnd/</t>
  </si>
  <si>
    <t>There are some ducks swimming in the pond.</t>
  </si>
  <si>
    <t>池塘里有几只鸭子在游泳。</t>
  </si>
  <si>
    <t>周末去公园，看到pond（池塘）里的鸭子，它们游得很开心。</t>
  </si>
  <si>
    <t>小池塘呀叫pond</t>
  </si>
  <si>
    <t>pool</t>
  </si>
  <si>
    <t>水池；游泳池</t>
  </si>
  <si>
    <t>/puːl/</t>
  </si>
  <si>
    <t>We are going to the swimming pool this afternoon.</t>
  </si>
  <si>
    <t>我们今天下午要去游泳池。</t>
  </si>
  <si>
    <t>夏天太热，去swimming pool（游泳池）里泡一泡，pool的发音像“瀑”，但这里是清凉的泳池哦。</t>
  </si>
  <si>
    <t>游泳水池就是pool</t>
  </si>
  <si>
    <t>poor</t>
  </si>
  <si>
    <t>贫穷的；可怜的</t>
  </si>
  <si>
    <t>/pɔː(r)/</t>
  </si>
  <si>
    <t>The poor girl lives in a small house.</t>
  </si>
  <si>
    <t>那个可怜的女孩住在一个小房子里。</t>
  </si>
  <si>
    <t>看到poor（可怜的）女孩，大家都伸出援手，希望她能过上更好的生活。</t>
  </si>
  <si>
    <t>没钱可怜就是poor</t>
  </si>
  <si>
    <t>pop</t>
  </si>
  <si>
    <t>突然出现；发出砰的响声</t>
  </si>
  <si>
    <t>/pɒp/</t>
  </si>
  <si>
    <t>A balloon popped with a loud noise.</t>
  </si>
  <si>
    <t>一个气球砰的一声爆了。</t>
  </si>
  <si>
    <t>气球pop（砰的响）了，声音很大，吓了我一跳，就像pop的发音一样生动。</t>
  </si>
  <si>
    <t>砰然作响是pop</t>
  </si>
  <si>
    <t>流行音乐</t>
  </si>
  <si>
    <t>My favorite music genre is pop.</t>
  </si>
  <si>
    <t>我最喜欢的音乐类型是流行音乐。</t>
  </si>
  <si>
    <t>我每天都听pop（流行）音乐，它的节奏轻快，总能让我心情愉悦。</t>
  </si>
  <si>
    <t>流行音乐叫pop</t>
  </si>
  <si>
    <t>popcorn</t>
  </si>
  <si>
    <t>pop(爆裂) + corn(玉米) → 爆裂的玉米 → 爆米花</t>
  </si>
  <si>
    <t>爆米花</t>
  </si>
  <si>
    <t>/ˈpɑːpkɔːrn/</t>
  </si>
  <si>
    <t>We enjoyed eating popcorn during the movie night.</t>
  </si>
  <si>
    <t>我们在电影之夜吃了爆米花，很开心。</t>
  </si>
  <si>
    <t>看电影时吃popcorn（爆米花），pop（砰）的一声玉米爆开，香气四溢超好吃。</t>
  </si>
  <si>
    <t>pop爆corn米，爆米花popcorn</t>
  </si>
  <si>
    <t>popular</t>
  </si>
  <si>
    <t>popul</t>
  </si>
  <si>
    <t>popul(人民) + ar(表形容词，…的) → 受人民喜爱的 → 流行的；受欢迎的</t>
  </si>
  <si>
    <t>流行的；受欢迎的</t>
  </si>
  <si>
    <t>/ˈpɑːpjələr/</t>
  </si>
  <si>
    <t>This singer is very popular among young people.</t>
  </si>
  <si>
    <t>这位歌手在年轻人中很受欢迎。</t>
  </si>
  <si>
    <t>这位歌手popular（受欢迎），因为popul（人民）都爱听她的歌，ar（的）魅力无法挡。</t>
  </si>
  <si>
    <t>人民喜爱popular，流行受欢迎</t>
  </si>
  <si>
    <t>population</t>
  </si>
  <si>
    <t>popul(人民) + ation(表数量) → 人民的总数 → 人口</t>
  </si>
  <si>
    <t>人口</t>
  </si>
  <si>
    <t>/ˌpɑːpjuˈleɪʃn/</t>
  </si>
  <si>
    <t>The population of this city is over one million.</t>
  </si>
  <si>
    <t>这座城市的人口超过一百万。</t>
  </si>
  <si>
    <t>讨论城市的population（人口），就是popul（人民）的ation（数量），数值超百万呢。</t>
  </si>
  <si>
    <t>人民总数population，人口统计常用它</t>
  </si>
  <si>
    <t>pork</t>
  </si>
  <si>
    <t>猪肉</t>
  </si>
  <si>
    <t>/pɔːrk/</t>
  </si>
  <si>
    <t>She bought some pork from the supermarket yesterday.</t>
  </si>
  <si>
    <t>她昨天从超市买了一些猪肉。</t>
  </si>
  <si>
    <t>妈妈买了pork（猪肉），打算做红烧肉，香味已经飘出来啦。</t>
  </si>
  <si>
    <t>猪肉单词是pork，餐桌上常见它</t>
  </si>
  <si>
    <t>porridge</t>
  </si>
  <si>
    <t>粥；麦片粥</t>
  </si>
  <si>
    <t>/ˈpɔːrɪdʒ/</t>
  </si>
  <si>
    <t>My grandma makes delicious porridge for me every morning.</t>
  </si>
  <si>
    <t>奶奶每天早上给我做美味的粥。</t>
  </si>
  <si>
    <t>早上喝奶奶做的porridge（粥），暖到心里，一天都有精神。</t>
  </si>
  <si>
    <t>早餐喝粥porridge，暖胃又健康</t>
  </si>
  <si>
    <t>/pɔːt/</t>
  </si>
  <si>
    <t>Shanghai is a major port in China.</t>
  </si>
  <si>
    <t>上海是中国的一个主要港口。</t>
  </si>
  <si>
    <t>周末去port（港口）看轮船，海风轻轻吹过，感觉很惬意。</t>
  </si>
  <si>
    <t>港口就是port</t>
  </si>
  <si>
    <t>搬运</t>
  </si>
  <si>
    <t>The workers ported the boxes to the truck.</t>
  </si>
  <si>
    <t>工人们把箱子搬运到卡车上。</t>
  </si>
  <si>
    <t>工人们port（搬运）箱子时，动作协调，很快就装好了卡车。</t>
  </si>
  <si>
    <t>搬运货物用port</t>
  </si>
  <si>
    <t>portable</t>
  </si>
  <si>
    <t>port(搬运)+able(能...的)→能方便搬运的→便携的</t>
  </si>
  <si>
    <t>便携的</t>
  </si>
  <si>
    <t>/ˈpɔːtəbl/</t>
  </si>
  <si>
    <t>I bought a portable speaker for outdoor activities.</t>
  </si>
  <si>
    <t>我买了一个便携音箱用于户外活动。</t>
  </si>
  <si>
    <t>我的portable（便携）音箱，port（搬运）able（能）随时带出门，露营时超实用。</t>
  </si>
  <si>
    <t>能搬能带走，就是portable</t>
  </si>
  <si>
    <t>porter</t>
  </si>
  <si>
    <t>port(搬运)+er(人)→从事搬运工作的人→搬运工</t>
  </si>
  <si>
    <t>搬运工</t>
  </si>
  <si>
    <t>/ˈpɔːtə(r)/</t>
  </si>
  <si>
    <t>The hotel porter helped us with our luggage.</t>
  </si>
  <si>
    <t>酒店搬运工帮我们拿行李。</t>
  </si>
  <si>
    <t>酒店的porter（搬运工），每天port（搬运）客人的行李，er（人）很热心。</t>
  </si>
  <si>
    <t>搬运的人是porter</t>
  </si>
  <si>
    <t>position</t>
  </si>
  <si>
    <t>pos(放置)+ition(名词后缀)→被放置的地方或角色→位置；职位</t>
  </si>
  <si>
    <t>位置；职位</t>
  </si>
  <si>
    <t>/pəˈzɪʃn/</t>
  </si>
  <si>
    <t>Please find your position in the classroom.</t>
  </si>
  <si>
    <t>请在教室里找到你的位置。</t>
  </si>
  <si>
    <t>在教室里找position（位置），其实就是pos（放置）ition（地方），坐好后开始上课。</t>
  </si>
  <si>
    <t>放置之处position</t>
  </si>
  <si>
    <t>positive</t>
  </si>
  <si>
    <t>itive</t>
  </si>
  <si>
    <t>pos(放置)+itive(表性质的后缀)→倾向于放在正面的→积极的；正面的</t>
  </si>
  <si>
    <t>积极的；正面的</t>
  </si>
  <si>
    <t>/ˈpɒzətɪv/</t>
  </si>
  <si>
    <t>She always has a positive view on things.</t>
  </si>
  <si>
    <t>她对事物总是有积极的看法。</t>
  </si>
  <si>
    <t>面对问题要positive（积极），把pos（放置）的心态调整到正面，困难就容易解决。</t>
  </si>
  <si>
    <t>正面心态positive</t>
  </si>
  <si>
    <t>possess</t>
  </si>
  <si>
    <t>pos(能)+sess(坐)→能坐在某物上占据→拥有；具有</t>
  </si>
  <si>
    <t>拥有；具有</t>
  </si>
  <si>
    <t>/pəˈzes/</t>
  </si>
  <si>
    <t>He possesses a lot of books.</t>
  </si>
  <si>
    <t>他拥有很多书。</t>
  </si>
  <si>
    <t>他possess（拥有）很多书，pos（能）sess（坐）在书堆里阅读，知识渊博。</t>
  </si>
  <si>
    <t>能坐拥有possess</t>
  </si>
  <si>
    <t>possession</t>
  </si>
  <si>
    <t>pos(能)+sess(坐)+ion(名词后缀)→能占据的物品或状态→所有物；财产；拥有</t>
  </si>
  <si>
    <t>所有物；财产；拥有</t>
  </si>
  <si>
    <t>/pəˈzeʃn/</t>
  </si>
  <si>
    <t>These are my personal possessions.</t>
  </si>
  <si>
    <t>这些是我的个人财产。</t>
  </si>
  <si>
    <t>这些personal possessions（财产）是我pos（能）sess（坐）拥有的，ion是名词后缀表示物品。</t>
  </si>
  <si>
    <t>拥有之物possession</t>
  </si>
  <si>
    <t>possible</t>
  </si>
  <si>
    <t>sible</t>
  </si>
  <si>
    <t>pos(能)+sible(可...的)→能够实现的→可能的</t>
  </si>
  <si>
    <t>/ˈpɒsəbl/</t>
  </si>
  <si>
    <t>Is it possible to go to the park today?</t>
  </si>
  <si>
    <t>今天去公园是可能的吗？</t>
  </si>
  <si>
    <t>今天去公园possible（可能的），pos（能）sible（可以）做到，只要天气好。</t>
  </si>
  <si>
    <t>能做得到possible</t>
  </si>
  <si>
    <t>possibility</t>
  </si>
  <si>
    <t>possible(可能的)+ity(名词后缀)→表示可能的性质→可能性</t>
  </si>
  <si>
    <t>可能性</t>
  </si>
  <si>
    <t>/ˌpɒsəˈbɪləti/</t>
  </si>
  <si>
    <t>There is no possibility of winning the game now.</t>
  </si>
  <si>
    <t>现在赢这场比赛没有可能性了。</t>
  </si>
  <si>
    <t>现在赢比赛的possibility（可能性）为零，possible加ity变名词，记起来很容易。</t>
  </si>
  <si>
    <t>possible加ity，可能性possibility</t>
  </si>
  <si>
    <t>post</t>
  </si>
  <si>
    <t>post(放置)→把物品放置到邮局或墙上→邮寄；张贴</t>
  </si>
  <si>
    <t>邮寄；张贴</t>
  </si>
  <si>
    <t>/pəʊst/</t>
  </si>
  <si>
    <t>Please post this notice on the wall.</t>
  </si>
  <si>
    <t>请把这个通知张贴在墙上。</t>
  </si>
  <si>
    <t>请post（张贴）通知，把它post（放置）在墙上，让大家都能看到。</t>
  </si>
  <si>
    <t>放置张贴post(v.)</t>
  </si>
  <si>
    <t>post(位置)→工作的位置→职位</t>
  </si>
  <si>
    <t>职位</t>
  </si>
  <si>
    <t>He applied for the post of manager.</t>
  </si>
  <si>
    <t>他申请了经理的职位。</t>
  </si>
  <si>
    <t>他申请manager的post（职位），这个post（位置）需要丰富的经验。</t>
  </si>
  <si>
    <t>工作位置post(n.)</t>
  </si>
  <si>
    <t>postage</t>
  </si>
  <si>
    <t>post-</t>
  </si>
  <si>
    <t>post(邮政)+age(费用)→邮政所需的费用→邮资</t>
  </si>
  <si>
    <t>邮资；邮费</t>
  </si>
  <si>
    <t>/ˈpəʊstɪdʒ/</t>
  </si>
  <si>
    <t>The postage for this letter is two yuan.</t>
  </si>
  <si>
    <t>这封信的邮资是两元。</t>
  </si>
  <si>
    <t>寄信时要付postage（邮资），post（邮政）需要age（费用），别忘了贴够邮票哦。</t>
  </si>
  <si>
    <t>邮政费用postage</t>
  </si>
  <si>
    <t>postcard</t>
  </si>
  <si>
    <t>post(邮政)+card(卡片)→用于邮政传递的卡片→明信片</t>
  </si>
  <si>
    <t>明信片</t>
  </si>
  <si>
    <t>/ˈpəʊstkɑːd/</t>
  </si>
  <si>
    <t>I sent a postcard to my friend from Paris.</t>
  </si>
  <si>
    <t>我从巴黎给朋友寄了一张明信片。</t>
  </si>
  <si>
    <t>去巴黎玩，寄postcard（明信片）给朋友，post（邮政）的card（卡片）上印着埃菲尔铁塔。</t>
  </si>
  <si>
    <t>邮政卡片postcard</t>
  </si>
  <si>
    <t>postcode</t>
  </si>
  <si>
    <t>code</t>
  </si>
  <si>
    <t>post(邮政)+code(编码)→邮政系统的编码→邮政编码</t>
  </si>
  <si>
    <t>邮政编码</t>
  </si>
  <si>
    <t>/ˈpəʊstkəʊd/</t>
  </si>
  <si>
    <t>Please write your postcode on the envelope.</t>
  </si>
  <si>
    <t>请在信封上写下你的邮政编码。</t>
  </si>
  <si>
    <t>写信时，postcode（邮政编码）很重要，post（邮政）靠code（编码）快速分拣信件。</t>
  </si>
  <si>
    <t>邮政编码postcode</t>
  </si>
  <si>
    <t>poster</t>
  </si>
  <si>
    <t>post(张贴)+er(表示物)→用于张贴的物品→海报</t>
  </si>
  <si>
    <t>海报；招贴画</t>
  </si>
  <si>
    <t>/ˈpəʊstə(r)/</t>
  </si>
  <si>
    <t>There is a poster of the new movie on the wall.</t>
  </si>
  <si>
    <t>墙上有一张新电影的海报。</t>
  </si>
  <si>
    <t>墙上的poster（海报）是post（张贴）上去的，er（物）就是那张彩色的画纸。</t>
  </si>
  <si>
    <t>张贴之物poster</t>
  </si>
  <si>
    <t>postman</t>
  </si>
  <si>
    <t>post(邮政)+man(人)→从事邮政工作的人→邮递员</t>
  </si>
  <si>
    <t>邮递员</t>
  </si>
  <si>
    <t>/ˈpəʊstmən/</t>
  </si>
  <si>
    <t>The postman delivers letters every morning.</t>
  </si>
  <si>
    <t>邮递员每天早上送信。</t>
  </si>
  <si>
    <t>postman（邮递员）每天post（邮政）相关的工作，man（人）穿着绿色制服穿梭在街道。</t>
  </si>
  <si>
    <t>邮政之人postman</t>
  </si>
  <si>
    <t>postpone</t>
  </si>
  <si>
    <t>pon</t>
  </si>
  <si>
    <t>post(后) + pon(放置) → 把事情往后放置 → 推迟</t>
  </si>
  <si>
    <t>推迟；延期</t>
  </si>
  <si>
    <t>/pəˈspəʊn/</t>
  </si>
  <si>
    <t>We had to postpone the sports meeting due to rain.</t>
  </si>
  <si>
    <t>因为下雨我们不得不推迟运动会。</t>
  </si>
  <si>
    <t>下雨了，我们postpone（推迟）运动会，post（后）pon（放）到下周再举行吧。</t>
  </si>
  <si>
    <t>往后放事postpone</t>
  </si>
  <si>
    <t>pot</t>
  </si>
  <si>
    <t>锅；壶</t>
  </si>
  <si>
    <t>/pɒt/</t>
  </si>
  <si>
    <t>She is cooking soup in the pot.</t>
  </si>
  <si>
    <t>她正在锅里煮汤。</t>
  </si>
  <si>
    <t>妈妈用pot（锅）煮汤，香气飘满整个厨房。</t>
  </si>
  <si>
    <t>厨房用具是pot</t>
  </si>
  <si>
    <t>potato</t>
  </si>
  <si>
    <t>土豆；马铃薯</t>
  </si>
  <si>
    <t>/pəˈteɪtəʊ/</t>
  </si>
  <si>
    <t>I like eating fried potato chips.</t>
  </si>
  <si>
    <t>我喜欢吃炸薯片。</t>
  </si>
  <si>
    <t>potato（土豆）切成片炸一炸，就变成美味的薯片啦。</t>
  </si>
  <si>
    <t>土生土长potato</t>
  </si>
  <si>
    <t>potential</t>
  </si>
  <si>
    <t>poten</t>
  </si>
  <si>
    <t>poten(能力) + tial(的) → 有能力但未发挥的 → 潜在的</t>
  </si>
  <si>
    <t>潜在的；可能的</t>
  </si>
  <si>
    <t>/pəˈtenʃl/</t>
  </si>
  <si>
    <t>This area has great potential for development.</t>
  </si>
  <si>
    <t>这个地区有很大的发展潜力。</t>
  </si>
  <si>
    <t>这个地区的potential（潜在）发展空间大，poten（能力）tial（的）机会等着我们去发现。</t>
  </si>
  <si>
    <t>能力潜藏potential</t>
  </si>
  <si>
    <t>poten(能力) + tial(的) → 指未发挥的能力 → 潜力</t>
  </si>
  <si>
    <t>潜力；潜能</t>
  </si>
  <si>
    <t>She has a lot of potential in painting.</t>
  </si>
  <si>
    <t>她在绘画方面有很大的潜力。</t>
  </si>
  <si>
    <t>她的painting potential（潜力）惊人，poten（能力）tial（的）天赋需要好好培养。</t>
  </si>
  <si>
    <t>能力所在是potential</t>
  </si>
  <si>
    <t>pound</t>
  </si>
  <si>
    <t>磅（重量单位）；英镑（货币单位）</t>
  </si>
  <si>
    <t>/paʊnd/</t>
  </si>
  <si>
    <t>The book costs ten pounds.</t>
  </si>
  <si>
    <t>这本书价值十英镑。</t>
  </si>
  <si>
    <t>这本书要ten pounds（十英镑），换算成人民币还挺贵的呢。</t>
  </si>
  <si>
    <t>重量货币皆pound</t>
  </si>
  <si>
    <t>猛击；敲打</t>
  </si>
  <si>
    <t>He pounded the table in anger.</t>
  </si>
  <si>
    <t>他生气地猛拍桌子。</t>
  </si>
  <si>
    <t>他生气时pound（猛击）桌子，发出咚咚的响声。</t>
  </si>
  <si>
    <t>拳头猛敲是pound</t>
  </si>
  <si>
    <t>pour</t>
  </si>
  <si>
    <t>倒；灌；倾泻</t>
  </si>
  <si>
    <t>She poured some hot water into the cup.</t>
  </si>
  <si>
    <t>她往杯子里倒了些热水。</t>
  </si>
  <si>
    <t>冬天想喝热饮时，我会 pour (倒) 热水到杯子里，暖手又暖心。</t>
  </si>
  <si>
    <t>倒水灌汤用 pour</t>
  </si>
  <si>
    <t>powder</t>
  </si>
  <si>
    <t>粉末；粉</t>
  </si>
  <si>
    <t>/ˈpaʊdə(r)/</t>
  </si>
  <si>
    <t>The baby's skin is soft like powder.</t>
  </si>
  <si>
    <t>宝宝的皮肤像粉末一样柔软。</t>
  </si>
  <si>
    <t>妈妈给宝宝擦 powder (粉) 时，说这粉末能让皮肤保持干爽舒适。</t>
  </si>
  <si>
    <t>细腻粉末是 powder</t>
  </si>
  <si>
    <t>power</t>
  </si>
  <si>
    <t>力量；权力；电力</t>
  </si>
  <si>
    <t>/ˈpaʊə(r)/</t>
  </si>
  <si>
    <t>Electric power is important for modern life.</t>
  </si>
  <si>
    <t>电力对现代生活很重要。</t>
  </si>
  <si>
    <t>没有 power (电力) 的夜晚，连灯都打不开，可见它的重要性。</t>
  </si>
  <si>
    <t>力量权力电力 power</t>
  </si>
  <si>
    <t>powerful</t>
  </si>
  <si>
    <t>power(力量)+ful(充满...的)→充满力量的→强大的</t>
  </si>
  <si>
    <t>强大的；有力的</t>
  </si>
  <si>
    <t>/ˈpaʊəfl/</t>
  </si>
  <si>
    <t>The lion is a powerful animal in the forest.</t>
  </si>
  <si>
    <t>狮子是森林里强大的动物。</t>
  </si>
  <si>
    <t>森林里的狮子很 powerful (强大的)，因为它充满 power (力量) 且 ful (满满) 的活力。</t>
  </si>
  <si>
    <t>充满力量 powerful</t>
  </si>
  <si>
    <t>practical</t>
  </si>
  <si>
    <t>pract</t>
  </si>
  <si>
    <t>pract(实践)+ical(...的)→实践的→实用的</t>
  </si>
  <si>
    <t>实用的；实际的</t>
  </si>
  <si>
    <t>/ˈpræktɪkl/</t>
  </si>
  <si>
    <t>This tool is very practical for daily use.</t>
  </si>
  <si>
    <t>这个工具日常使用很实用。</t>
  </si>
  <si>
    <t>买工具时选 practical (实用的) 款，能让你在 pract (实践) 中感受到它的方便。</t>
  </si>
  <si>
    <t>实践出实用 practical</t>
  </si>
  <si>
    <t>practice</t>
  </si>
  <si>
    <t>练习；实践</t>
  </si>
  <si>
    <t>/ˈpræktɪs/</t>
  </si>
  <si>
    <t>I do piano practice for an hour every day.</t>
  </si>
  <si>
    <t>我每天练一小时钢琴。</t>
  </si>
  <si>
    <t>每天坚持 piano practice（练习），手指越来越灵活，弹得越来越好啦。</t>
  </si>
  <si>
    <t>日常练习 practice</t>
  </si>
  <si>
    <t>practise</t>
  </si>
  <si>
    <t>He practises speaking English every afternoon.</t>
  </si>
  <si>
    <t>他每天下午练习说英语。</t>
  </si>
  <si>
    <t>他每天下午 practise（练习）英语对话，口语进步很快。</t>
  </si>
  <si>
    <t>动词练习用 practise</t>
  </si>
  <si>
    <t>praise</t>
  </si>
  <si>
    <t>表扬；赞扬</t>
  </si>
  <si>
    <t>/preɪz/</t>
  </si>
  <si>
    <t>My parents praised me when I got good grades.</t>
  </si>
  <si>
    <t>我考了好成绩时，父母表扬了我。</t>
  </si>
  <si>
    <t>考了好成绩，父母 praise（表扬）我，心里美滋滋的。</t>
  </si>
  <si>
    <t>认可他人用 praise</t>
  </si>
  <si>
    <t>pray</t>
  </si>
  <si>
    <t>祈祷；祈求</t>
  </si>
  <si>
    <t>/preɪ/</t>
  </si>
  <si>
    <t>They pray for their family's safety every night.</t>
  </si>
  <si>
    <t>他们每晚祈求家人平安。</t>
  </si>
  <si>
    <t>每晚他们 pray（祈祷）家人平安，希望一切顺利。</t>
  </si>
  <si>
    <t>心怀祈愿来 pray</t>
  </si>
  <si>
    <t>prayer</t>
  </si>
  <si>
    <t>pray（祈祷） + -er（表行为） → 祈祷的行为或内容 → 祈祷；祷告文</t>
  </si>
  <si>
    <t>祈祷；祷告文</t>
  </si>
  <si>
    <t>/preə(r)/</t>
  </si>
  <si>
    <t>She read a prayer before meals.</t>
  </si>
  <si>
    <t>她饭前读了一段祷告文。</t>
  </si>
  <si>
    <t>饭前她念了一段 prayer（祷告文），感谢食物的馈赠。</t>
  </si>
  <si>
    <t>pray加er变 prayer（祷告）</t>
  </si>
  <si>
    <t>precious</t>
  </si>
  <si>
    <t>preci(价值)+ous(充满...的)→充满价值的→珍贵的</t>
  </si>
  <si>
    <t>珍贵的；宝贵的</t>
  </si>
  <si>
    <t>/ˈpreʃəs/</t>
  </si>
  <si>
    <t>This ring is precious to my mother.</t>
  </si>
  <si>
    <t>这个戒指对我妈妈来说很珍贵。</t>
  </si>
  <si>
    <t>妈妈的戒指很precious（珍贵），preci（价值）ous（充满）着爸爸的爱意，她一直珍藏着。</t>
  </si>
  <si>
    <t>充满价值precious，珍贵宝贝记心间</t>
  </si>
  <si>
    <t>precise</t>
  </si>
  <si>
    <t>cise</t>
  </si>
  <si>
    <t>pre(预先)+cise(切割)→预先切割出准确形状→精确的</t>
  </si>
  <si>
    <t>/prɪˈsaɪs/</t>
  </si>
  <si>
    <t>You need to give a precise answer.</t>
  </si>
  <si>
    <t>你需要给出一个精确的答案。</t>
  </si>
  <si>
    <t>做数学题时要precise（精确），pre（预先）cise（切割）掉错误步骤，才能得到正确结果。</t>
  </si>
  <si>
    <t>预先切割precise，精确无误不用猜</t>
  </si>
  <si>
    <t>predict</t>
  </si>
  <si>
    <t>pre(预先)+dict(说)→预先说出某事→预测</t>
  </si>
  <si>
    <t>预测；预言</t>
  </si>
  <si>
    <t>/prɪˈdɪkt/</t>
  </si>
  <si>
    <t>The weatherman predicts rain tomorrow.</t>
  </si>
  <si>
    <t>天气预报员预测明天有雨。</t>
  </si>
  <si>
    <t>天气预报员predict（预测）天气时，pre（预先）dict（说）出明天的降雨情况，帮助大家准备。</t>
  </si>
  <si>
    <t>预先说出predict，预测未来很简单</t>
  </si>
  <si>
    <t>prefer</t>
  </si>
  <si>
    <t>pre(预先)+fer(拿取)→预先拿取某物→更喜欢</t>
  </si>
  <si>
    <t>更喜欢；宁愿</t>
  </si>
  <si>
    <t>/prɪˈfɜː(r)/</t>
  </si>
  <si>
    <t>I prefer reading to watching TV.</t>
  </si>
  <si>
    <t>比起看电视，我更喜欢读书。</t>
  </si>
  <si>
    <t>我prefer（更喜欢）读书，pre（预先）fer（拿取）书本时总会选科幻小说，沉浸在想象世界。</t>
  </si>
  <si>
    <t>预先拿取prefer，更喜欢它不用推</t>
  </si>
  <si>
    <t>preference</t>
  </si>
  <si>
    <t>pre(预先)+fer(拿取)+ence(名词后缀)→预先拿取的选择→偏好</t>
  </si>
  <si>
    <t>偏好；偏爱</t>
  </si>
  <si>
    <t>/ˈprefrəns/</t>
  </si>
  <si>
    <t>My preference is for sweet food.</t>
  </si>
  <si>
    <t>我的偏好是甜食。</t>
  </si>
  <si>
    <t>我的preference（偏好）是甜食，pre（预先）fer（拿取）蛋糕时总会选巧克力味的，ence是名词后缀哦。</t>
  </si>
  <si>
    <t>偏好名词preference，prefer加ence就行</t>
  </si>
  <si>
    <t>pregnant</t>
  </si>
  <si>
    <t>gn</t>
  </si>
  <si>
    <t>pre(在...前)+gn(生育)+ant(形容词后缀) → 即将生育的 → 怀孕的</t>
  </si>
  <si>
    <t>怀孕的</t>
  </si>
  <si>
    <t>/ˈpreɡnənt/</t>
  </si>
  <si>
    <t>She looks happy because she is pregnant.</t>
  </si>
  <si>
    <t>她看起来很开心因为她怀孕了</t>
  </si>
  <si>
    <t>她发现自己pregnant（怀孕的），pre（提前）开始学习育儿知识，gn（谐音‘跟’）着医生的指导走</t>
  </si>
  <si>
    <t>pre加gn加ant，怀孕就是pregnant</t>
  </si>
  <si>
    <t>prejudice</t>
  </si>
  <si>
    <t>jud</t>
  </si>
  <si>
    <t>pre(预先)+jud(判断)+ice(名词后缀) → 预先做出的判断 → 偏见；成见</t>
  </si>
  <si>
    <t>偏见；成见</t>
  </si>
  <si>
    <t>/ˈpredʒudɪs/</t>
  </si>
  <si>
    <t>Her prejudice against him made them not friends.</t>
  </si>
  <si>
    <t>她对他的偏见使他们成不了朋友</t>
  </si>
  <si>
    <t>她对他有prejudice（偏见），pre（预先）jud（判断）他不好，这是不对的</t>
  </si>
  <si>
    <t>预先判断是偏见，prejudice记心间</t>
  </si>
  <si>
    <t>pre(预先)+jud(判断)+ice(名词后缀) → 预先判断而产生偏见 → 使有偏见</t>
  </si>
  <si>
    <t>使有偏见</t>
  </si>
  <si>
    <t>That story prejudiced me against the new policy.</t>
  </si>
  <si>
    <t>那个故事使我对新政策有了偏见</t>
  </si>
  <si>
    <t>那个故事prejudice（使有偏见）了我，pre（预先）jud（判断）新政策不好，其实它很有用</t>
  </si>
  <si>
    <t>预先判断使人偏，prejudice动词记</t>
  </si>
  <si>
    <t>premier</t>
  </si>
  <si>
    <t>mier</t>
  </si>
  <si>
    <t>pre(首要的)+mier(职位) → 首要职位的人 → 总理；首相</t>
  </si>
  <si>
    <t>总理；首相</t>
  </si>
  <si>
    <t>/ˈpremiə(r)/</t>
  </si>
  <si>
    <t>The Chinese Premier often visits other countries.</t>
  </si>
  <si>
    <t>中国总理经常访问其他国家</t>
  </si>
  <si>
    <t>premier（总理）是国家pre（首要）的mier（职位），为人民服务</t>
  </si>
  <si>
    <t>首要职位是总理，premier要牢记</t>
  </si>
  <si>
    <t>pre(首要的)+mier → 首要的 → 最重要的</t>
  </si>
  <si>
    <t>首要的；最重要的</t>
  </si>
  <si>
    <t>This is the premier restaurant in our city.</t>
  </si>
  <si>
    <t>这是我们城市里最好的餐厅</t>
  </si>
  <si>
    <t>这家餐厅是premier（首要的），pre（第一）的品质让它受欢迎</t>
  </si>
  <si>
    <t>首要的是premier，品质第一记心里</t>
  </si>
  <si>
    <t>preparation</t>
  </si>
  <si>
    <t>pre(预先)+par(准备)+ation(名词后缀) → 预先准备的行为 → 准备；预备</t>
  </si>
  <si>
    <t>准备；预备</t>
  </si>
  <si>
    <t>/ˌprepəˈreɪʃn/</t>
  </si>
  <si>
    <t>We are making preparation for the sports meeting.</t>
  </si>
  <si>
    <t>我们正在为运动会做准备</t>
  </si>
  <si>
    <t>运动会前做preparation（准备），pre（预先）par（准备）器材，ation是名词后缀哦</t>
  </si>
  <si>
    <t>预先准备preparation，ation结尾是名词</t>
  </si>
  <si>
    <t>prepare</t>
  </si>
  <si>
    <t>pre(预先)+par(准备) → 预先做某事 → 准备；预备</t>
  </si>
  <si>
    <t>/prɪˈpeə(r)/</t>
  </si>
  <si>
    <t>I have to prepare dinner for my family.</t>
  </si>
  <si>
    <t>我得给家人准备晚餐</t>
  </si>
  <si>
    <t>晚上要prepare（准备）晚餐，pre（预先）去超市买食材，par（准备）好一切</t>
  </si>
  <si>
    <t>预先准备是prepare，动词形式要记牢</t>
  </si>
  <si>
    <t>prescription</t>
  </si>
  <si>
    <t>script</t>
  </si>
  <si>
    <t>pre(预先)+script(写)+ion(名词后缀)→预先写好的药方→处方；药方</t>
  </si>
  <si>
    <t>处方；药方</t>
  </si>
  <si>
    <t>/prɪˈskrɪpʃn/</t>
  </si>
  <si>
    <t>The doctor wrote me a prescription for painkillers.</t>
  </si>
  <si>
    <t>医生给我开了止痛药的处方。</t>
  </si>
  <si>
    <t>医生开prescription（处方）时，pre（预先）script（写）下用药剂量，我得按说明服用。</t>
  </si>
  <si>
    <t>预先写的处方prescription</t>
  </si>
  <si>
    <t>present</t>
  </si>
  <si>
    <t>pre(在...之前)+sent(存在)→存在于眼前的→现在的；当前的</t>
  </si>
  <si>
    <t>现在的；当前的</t>
  </si>
  <si>
    <t>/ˈpreznt/</t>
  </si>
  <si>
    <t>I am busy at the present time.</t>
  </si>
  <si>
    <t>我现在很忙。</t>
  </si>
  <si>
    <t>现在present（当前的）时刻，pre（前）sent（存在）的事情让我没空休息。</t>
  </si>
  <si>
    <t>眼前存在present(adj.)</t>
  </si>
  <si>
    <t>pre(在...之前)+sent(送)→送到眼前的东西→礼物</t>
  </si>
  <si>
    <t>礼物</t>
  </si>
  <si>
    <t>My mom gave me a present for my birthday.</t>
  </si>
  <si>
    <t>妈妈给我一份生日礼物。</t>
  </si>
  <si>
    <t>生日收到present（礼物），pre（前）sent（送）来的惊喜让我笑开颜。</t>
  </si>
  <si>
    <t>眼前礼物present(n.)</t>
  </si>
  <si>
    <t>pre(向前)+sent(送)→向前送出→赠送；呈现</t>
  </si>
  <si>
    <t>赠送；呈现</t>
  </si>
  <si>
    <t>/prɪˈzent/</t>
  </si>
  <si>
    <t>He presented a medal to the hero.</t>
  </si>
  <si>
    <t>他给英雄颁发了一枚奖章。</t>
  </si>
  <si>
    <t>他present（赠送）奖章时，pre（向前）sent（递）到英雄手中，全场鼓掌。</t>
  </si>
  <si>
    <t>向前送是present(v.)</t>
  </si>
  <si>
    <t>presentation</t>
  </si>
  <si>
    <t>pre(向前)+sent(呈现)+ation(名词后缀)→向前呈现的内容→展示；报告</t>
  </si>
  <si>
    <t>展示；报告</t>
  </si>
  <si>
    <t>/ˌpreznˈteɪʃn/</t>
  </si>
  <si>
    <t>She made a great presentation in class.</t>
  </si>
  <si>
    <t>她在课堂上做了一个很棒的展示。</t>
  </si>
  <si>
    <t>她的presentation（展示）里，pre（向前）sent（呈现）的内容生动有趣，大家都喜欢。</t>
  </si>
  <si>
    <t>向前呈现presentation</t>
  </si>
  <si>
    <t>preserve</t>
  </si>
  <si>
    <t>pre(预先)+serve(保持)→预先保持状态→保护；保存</t>
  </si>
  <si>
    <t>保护；保存</t>
  </si>
  <si>
    <t>/prɪˈzɜːv/</t>
  </si>
  <si>
    <t>We need to preserve the forests.</t>
  </si>
  <si>
    <t>我们需要保护森林。</t>
  </si>
  <si>
    <t>要preserve（保护）森林，pre（预先）serve（保持）生态平衡，让地球更绿。</t>
  </si>
  <si>
    <t>预先保持preserve</t>
  </si>
  <si>
    <t>president</t>
  </si>
  <si>
    <t>sid</t>
  </si>
  <si>
    <t>pre(前)+sid(坐)+ent(人)→坐在前面的人→总统；校长</t>
  </si>
  <si>
    <t>总统；校长</t>
  </si>
  <si>
    <t>/ˈprezɪdənt/</t>
  </si>
  <si>
    <t>The president will visit our city next week.</t>
  </si>
  <si>
    <t>总统下周将访问我们的城市。</t>
  </si>
  <si>
    <t>president（总统）是pre（前）sid（坐）着的ent（人），领导国家向前行。</t>
  </si>
  <si>
    <t>前面坐的是president</t>
  </si>
  <si>
    <t>按压；按；压</t>
  </si>
  <si>
    <t>/prɛs/</t>
  </si>
  <si>
    <t>She pressed the button to open the door.</t>
  </si>
  <si>
    <t>她按按钮打开了门。</t>
  </si>
  <si>
    <t>她想开门时，就 press (按压) 按钮，手指轻轻按下去门立刻弹开了。</t>
  </si>
  <si>
    <t>按压按钮 press press</t>
  </si>
  <si>
    <t>新闻界；出版社；按压</t>
  </si>
  <si>
    <t>The press reported the event in detail.</t>
  </si>
  <si>
    <t>新闻界详细报道了这个事件。</t>
  </si>
  <si>
    <t>新闻界 press 报道事件时，记者们常按压 (press) 相机快门记录瞬间。</t>
  </si>
  <si>
    <t>新闻界 press 快门按</t>
  </si>
  <si>
    <t>pressure</t>
  </si>
  <si>
    <t>press(按压)+ure(名词后缀)→按压产生的力→压力</t>
  </si>
  <si>
    <t>压力；压强</t>
  </si>
  <si>
    <t>/ˈprɛʃər/</t>
  </si>
  <si>
    <t>Too much study pressure makes her feel tired.</t>
  </si>
  <si>
    <t>太多的学习压力让她感到疲惫。</t>
  </si>
  <si>
    <t>面对 study pressure (学习压力)，就像被 press (按压) 着，ure 是名词后缀，轻松记住这是压力。</t>
  </si>
  <si>
    <t>press加ure，压力在ure</t>
  </si>
  <si>
    <t>pretend</t>
  </si>
  <si>
    <t>pre(提前)+tend(趋向/伸展)→提前做出某种姿态→假装</t>
  </si>
  <si>
    <t>假装；假扮</t>
  </si>
  <si>
    <t>/prɪˈtɛnd/</t>
  </si>
  <si>
    <t>He pretended to be sick to skip school.</t>
  </si>
  <si>
    <t>他假装生病来逃学。</t>
  </si>
  <si>
    <t>他 pretend (假装) 生病时，pre (提前) 摆出虚弱姿态，tend (趋向) 于让妈妈相信他真的不舒服。</t>
  </si>
  <si>
    <t>提前趋向是pretend，假装样子记心间</t>
  </si>
  <si>
    <t>pretty</t>
  </si>
  <si>
    <t>漂亮的；美丽的</t>
  </si>
  <si>
    <t>/ˈprɪti/</t>
  </si>
  <si>
    <t>The little girl in the dress looks pretty.</t>
  </si>
  <si>
    <t>穿裙子的小女孩看起来很漂亮。</t>
  </si>
  <si>
    <t>看到穿裙子的小女孩，忍不住夸她：'真 pretty (漂亮) 呀！'发音像'普瑞提'，联想她的笑容很提气。</t>
  </si>
  <si>
    <t>漂亮女孩 pretty pretty</t>
  </si>
  <si>
    <t>prevent</t>
  </si>
  <si>
    <t>pre(提前)+vent(来)→提前来到前面阻挡→阻止；防止</t>
  </si>
  <si>
    <t>阻止；防止</t>
  </si>
  <si>
    <t>/prɪˈvɛnt/</t>
  </si>
  <si>
    <t>We should wear masks to prevent the spread of germs.</t>
  </si>
  <si>
    <t>我们应该戴口罩防止细菌传播。</t>
  </si>
  <si>
    <t>要 prevent (防止) 细菌传播，pre (提前) 戴口罩，阻挡 vent (来) 的病菌，保护自己和他人。</t>
  </si>
  <si>
    <t>提前来挡是prevent，防止病菌不进门</t>
  </si>
  <si>
    <t>preview</t>
  </si>
  <si>
    <t>pre(预先)+view(看)→预先看→预览；预习</t>
  </si>
  <si>
    <t>预览；预习</t>
  </si>
  <si>
    <t>/prɪˈvjuː/</t>
  </si>
  <si>
    <t>I preview the math lesson every evening.</t>
  </si>
  <si>
    <t>我每天晚上预习数学课。</t>
  </si>
  <si>
    <t>每天晚上我preview（预习）数学，pre（预先）view（看）一遍例题，解题更顺利。</t>
  </si>
  <si>
    <t>预先看是preview</t>
  </si>
  <si>
    <t>pre(预先)+view(看)→预先看的内容→预览；预演</t>
  </si>
  <si>
    <t>预览；预演</t>
  </si>
  <si>
    <t>/ˈpriːvjuː/</t>
  </si>
  <si>
    <t>We watched the preview of the new play.</t>
  </si>
  <si>
    <t>我们观看了新剧的预演。</t>
  </si>
  <si>
    <t>新剧preview（预演）很精彩，pre（预先）view（看）的观众都鼓掌叫好。</t>
  </si>
  <si>
    <t>预演预览是preview</t>
  </si>
  <si>
    <t>previous</t>
  </si>
  <si>
    <t>pre(之前)+vi(道路，来自via)+ous(形容词后缀)→之前道路上的→先前的；以前的</t>
  </si>
  <si>
    <t>先前的；以前的</t>
  </si>
  <si>
    <t>/ˈpriːviəs/</t>
  </si>
  <si>
    <t>I met him in the previous school year.</t>
  </si>
  <si>
    <t>我在上一学年见过他。</t>
  </si>
  <si>
    <t>想起previous（先前的）学年，pre（之前）vi（路）上的趣事，我忍不住笑了。</t>
  </si>
  <si>
    <t>pre前vi路加ous，先前的是previous</t>
  </si>
  <si>
    <t>price</t>
  </si>
  <si>
    <t>价格；价钱</t>
  </si>
  <si>
    <t>/praɪs/</t>
  </si>
  <si>
    <t>The price of this pen is five yuan.</t>
  </si>
  <si>
    <t>这支钢笔的价格是五元。</t>
  </si>
  <si>
    <t>买钢笔时，price（价格）是五元，我毫不犹豫地买了下来。</t>
  </si>
  <si>
    <t>物品价钱price</t>
  </si>
  <si>
    <t>给...定价</t>
  </si>
  <si>
    <t>They priced the new phone at 3000 yuan.</t>
  </si>
  <si>
    <t>他们给新手机定价三千元。</t>
  </si>
  <si>
    <t>商家price（定价）新手机时，考虑了成本和市场需求。</t>
  </si>
  <si>
    <t>给物定价price</t>
  </si>
  <si>
    <t>pride</t>
  </si>
  <si>
    <t>骄傲；自豪</t>
  </si>
  <si>
    <t>/praɪd/</t>
  </si>
  <si>
    <t>She takes pride in her painting skills.</t>
  </si>
  <si>
    <t>她为自己的绘画技巧感到自豪。</t>
  </si>
  <si>
    <t>她的画作获奖了，脸上满是pride（自豪）的笑容。</t>
  </si>
  <si>
    <t>自豪骄傲是pride</t>
  </si>
  <si>
    <t>school</t>
  </si>
  <si>
    <t>学校；上学</t>
  </si>
  <si>
    <t>/skuːl/</t>
  </si>
  <si>
    <t>I go to school every day.</t>
  </si>
  <si>
    <t>我每天去上学。</t>
  </si>
  <si>
    <t>每天早上，我背着书包去school（学校），和朋友们一起学习玩耍。</t>
  </si>
  <si>
    <t>上学之地是school</t>
  </si>
  <si>
    <t>primitive</t>
  </si>
  <si>
    <t>prim(最初的) + itive(...的) → 最初的状态→原始的；远古的</t>
  </si>
  <si>
    <t>原始的；远古的</t>
  </si>
  <si>
    <t>/ˈprɪmətɪv/</t>
  </si>
  <si>
    <t>Primitive people lived in caves.</t>
  </si>
  <si>
    <t>原始人住在山洞里。</t>
  </si>
  <si>
    <t>看到纪录片里primitive（原始的）人类，他们用prim（最初的）工具生存，画面很震撼。</t>
  </si>
  <si>
    <t>最初状态primitive</t>
  </si>
  <si>
    <t>prim-</t>
  </si>
  <si>
    <t>principle</t>
  </si>
  <si>
    <t>prim(主要的) + cip(拿取) + le(名词后缀) → 主要拿住的准则→原则；原理</t>
  </si>
  <si>
    <t>原则；原理</t>
  </si>
  <si>
    <t>/ˈprɪnsəpl/</t>
  </si>
  <si>
    <t>We should follow the basic principles of life.</t>
  </si>
  <si>
    <t>我们应该遵循生活的基本原则。</t>
  </si>
  <si>
    <t>老师说，做人要坚守principle（原则），prim（主要）cip（抓住）住底线，不能违背。</t>
  </si>
  <si>
    <t>主要准则principle</t>
  </si>
  <si>
    <t>print</t>
  </si>
  <si>
    <t>打印；印刷</t>
  </si>
  <si>
    <t>/prɪnt/</t>
  </si>
  <si>
    <t>Can you print this document for me?</t>
  </si>
  <si>
    <t>你能帮我打印这份文件吗？</t>
  </si>
  <si>
    <t>办公室里，同事让我print（打印）文件，我很快就完成了任务。</t>
  </si>
  <si>
    <t>打印文件用print</t>
  </si>
  <si>
    <t>印刷品；印记</t>
  </si>
  <si>
    <t>This book is a new print.</t>
  </si>
  <si>
    <t>这本书是新版本（印刷品）。</t>
  </si>
  <si>
    <t>书店里这本新print（印刷品）封面漂亮，上面还有作者的签名印记。</t>
  </si>
  <si>
    <t>印刷印记是print</t>
  </si>
  <si>
    <t>prison</t>
  </si>
  <si>
    <t>pris(抓) + on(名词后缀) → 关押被抓之人的地方→监狱</t>
  </si>
  <si>
    <t>监狱；监禁</t>
  </si>
  <si>
    <t>/ˈprɪzn/</t>
  </si>
  <si>
    <t>The criminal was sent to prison.</t>
  </si>
  <si>
    <t>那个罪犯被送进了监狱。</t>
  </si>
  <si>
    <t>罪犯被pris（抓）起来，关在prison（监狱）里，反思自己的错误。</t>
  </si>
  <si>
    <t>被抓关押是prison</t>
  </si>
  <si>
    <t>pris-</t>
  </si>
  <si>
    <t>prisoner</t>
  </si>
  <si>
    <t>prison(监狱) + er(人) → 监狱里的人 → 囚犯</t>
  </si>
  <si>
    <t>囚犯</t>
  </si>
  <si>
    <t>/ˈprɪznə(r)/</t>
  </si>
  <si>
    <t>The prisoner escaped from jail last night.</t>
  </si>
  <si>
    <t>昨晚那个囚犯从监狱逃跑了</t>
  </si>
  <si>
    <t>那个prisoner（囚犯）住在prison里，是er（人）的一种，每天都盘算着怎么逃出去</t>
  </si>
  <si>
    <t>监狱之人prisoner</t>
  </si>
  <si>
    <t>private</t>
  </si>
  <si>
    <t>priv</t>
  </si>
  <si>
    <t>priv(私人) + ate(形容词后缀) → 具有私人属性的 → 私人的；私有的</t>
  </si>
  <si>
    <t>私人的；私有的；秘密的</t>
  </si>
  <si>
    <t>/ˈpraɪvət/</t>
  </si>
  <si>
    <t>This is my private diary.</t>
  </si>
  <si>
    <t>这是我的私人日记</t>
  </si>
  <si>
    <t>我的private（私人）日记，只有priv（自己）能看，ate表示它的属性</t>
  </si>
  <si>
    <t>私人属性private</t>
  </si>
  <si>
    <t>priv(普通) + ate(后缀) → 普通的士兵 → 列兵</t>
  </si>
  <si>
    <t>列兵；士兵</t>
  </si>
  <si>
    <t>He served as a private in the army for two years.</t>
  </si>
  <si>
    <t>他在军队里当了两年列兵</t>
  </si>
  <si>
    <t>他当private（列兵），是priv（普通）的士兵，不是军官，ate让单词有名词含义</t>
  </si>
  <si>
    <t>普通士兵private</t>
  </si>
  <si>
    <t>privilege</t>
  </si>
  <si>
    <t>priv+leg</t>
  </si>
  <si>
    <t>priv(私人) + leg(法律) + e → 私人享有的法律权利 → 特权</t>
  </si>
  <si>
    <t>特权；特殊待遇</t>
  </si>
  <si>
    <t>/ˈprɪvəlɪdʒ/</t>
  </si>
  <si>
    <t>Education should not be a privilege but a right.</t>
  </si>
  <si>
    <t>教育不该是特权而应是权利</t>
  </si>
  <si>
    <t>有人觉得教育是privilege（特权），靠着priv（私人）的leg（法律）待遇，其实不对</t>
  </si>
  <si>
    <t>私人法律特权privilege</t>
  </si>
  <si>
    <t>prize</t>
  </si>
  <si>
    <t>pris</t>
  </si>
  <si>
    <t>pris(抓) + e → 抓到的珍贵物品 → 奖品；奖项</t>
  </si>
  <si>
    <t>/praɪz/</t>
  </si>
  <si>
    <t>She won the first prize in the singing competition.</t>
  </si>
  <si>
    <t>她在歌唱比赛中获得一等奖</t>
  </si>
  <si>
    <t>她赢得prize（奖品），是因为pris（抓住）了评委的心，e让单词完整</t>
  </si>
  <si>
    <t>抓住奖品prize</t>
  </si>
  <si>
    <t>pris(抓) + e → 像抓住宝贝一样对待 → 珍视；重视</t>
  </si>
  <si>
    <t>珍视；重视</t>
  </si>
  <si>
    <t>We prize our family very much.</t>
  </si>
  <si>
    <t>我们非常珍视我们的家庭</t>
  </si>
  <si>
    <t>我们prize（珍视）家庭，就像pris（抓住）最珍贵的东西一样</t>
  </si>
  <si>
    <t>珍视宝贝prize v.</t>
  </si>
  <si>
    <t>probably</t>
  </si>
  <si>
    <t>prob</t>
  </si>
  <si>
    <t>prob(测试) + able(能) + ly(副词) → 经过测试可能发生的 → 大概；或许</t>
  </si>
  <si>
    <t>大概；或许</t>
  </si>
  <si>
    <t>/ˈprɒbəbli/</t>
  </si>
  <si>
    <t>It will probably rain this afternoon.</t>
  </si>
  <si>
    <t>今天下午大概会下雨</t>
  </si>
  <si>
    <t>今天下午probably（大概）下雨，prob（测试）了天气数据，able（能）发生，ly修饰推测</t>
  </si>
  <si>
    <t>测试可能probably</t>
  </si>
  <si>
    <t>problem</t>
  </si>
  <si>
    <t>问题；难题</t>
  </si>
  <si>
    <t>/ˈprɒbləm/</t>
  </si>
  <si>
    <t>I have a math problem to solve.</t>
  </si>
  <si>
    <t>我有一道数学题要解。</t>
  </si>
  <si>
    <t>遇到math problem（难题）时，不要慌张，慢慢思考就能找到答案。</t>
  </si>
  <si>
    <t>难题就是problem</t>
  </si>
  <si>
    <t>procedure</t>
  </si>
  <si>
    <t>pro-</t>
  </si>
  <si>
    <t>ced</t>
  </si>
  <si>
    <t>pro(向前)+ced(走)+ure(名词后缀)→向前走的步骤→程序；步骤</t>
  </si>
  <si>
    <t>程序；步骤</t>
  </si>
  <si>
    <t>/prəˈsiːdʒə(r)/</t>
  </si>
  <si>
    <t>Follow the procedure to finish the experiment.</t>
  </si>
  <si>
    <t>按照程序完成实验。</t>
  </si>
  <si>
    <t>做实验要follow procedure（程序），pro（向前）ced（走）一步一步来，结果才准确。</t>
  </si>
  <si>
    <t>向前走步procedure</t>
  </si>
  <si>
    <t>process</t>
  </si>
  <si>
    <t>pro(向前)+cess(走)→向前推进的过程→过程；进程</t>
  </si>
  <si>
    <t>过程；进程</t>
  </si>
  <si>
    <t>/ˈprəʊses/</t>
  </si>
  <si>
    <t>The cooking process takes about 30 minutes.</t>
  </si>
  <si>
    <t>烹饪过程大约需要30分钟。</t>
  </si>
  <si>
    <t>烹饪process（过程）中，pro（向前）cess（走）每一步都要用心，才能做出美味。</t>
  </si>
  <si>
    <t>向前推进是process</t>
  </si>
  <si>
    <t>pro(向前)+cess(走)→向前处理物品→加工；处理</t>
  </si>
  <si>
    <t>加工；处理</t>
  </si>
  <si>
    <t>/prəˈses/</t>
  </si>
  <si>
    <t>The factory processes raw materials into products.</t>
  </si>
  <si>
    <t>工厂把原材料加工成产品。</t>
  </si>
  <si>
    <t>工厂process（加工）原料时，pro（向前）cess（走）流水线上的每道工序，效率很高。</t>
  </si>
  <si>
    <t>加工处理process</t>
  </si>
  <si>
    <t>produce</t>
  </si>
  <si>
    <t>duce</t>
  </si>
  <si>
    <t>pro(向前)+duce(引导)→向前引导出物品→生产；制造</t>
  </si>
  <si>
    <t>生产；制造</t>
  </si>
  <si>
    <t>/prəˈdjuːs/</t>
  </si>
  <si>
    <t>This farm produces fresh vegetables every year.</t>
  </si>
  <si>
    <t>这个农场每年生产新鲜蔬菜。</t>
  </si>
  <si>
    <t>农场produce（生产）蔬菜时，pro（向前）duce（引导）作物健康生长，收获满满。</t>
  </si>
  <si>
    <t>向前引导produce</t>
  </si>
  <si>
    <t>product</t>
  </si>
  <si>
    <t>pro(向前)+duct(引导)→向前引导出的成果→产品；制品</t>
  </si>
  <si>
    <t>产品；制品</t>
  </si>
  <si>
    <t>/ˈprɒdʌkt/</t>
  </si>
  <si>
    <t>This company sells high-quality products.</t>
  </si>
  <si>
    <t>这家公司销售高质量的产品。</t>
  </si>
  <si>
    <t>公司的product（产品）是pro（向前）duct（引导）研发的成果，深受消费者喜爱。</t>
  </si>
  <si>
    <t>引导成果product</t>
  </si>
  <si>
    <t>production</t>
  </si>
  <si>
    <t>pro(向前) + duc(引导) + tion(名词后缀) → 向前引导出成果 → 生产；产品</t>
  </si>
  <si>
    <t>生产；产品</t>
  </si>
  <si>
    <t>/prəˈdʌkʃn/</t>
  </si>
  <si>
    <t>The factory has increased its production of toys.</t>
  </si>
  <si>
    <t>这家工厂增加了玩具的产量。</t>
  </si>
  <si>
    <t>工厂里production（生产）玩具，pro（向前）duc（引导）出成品，tion是名词后缀，成果满满。</t>
  </si>
  <si>
    <t>向前引导出production</t>
  </si>
  <si>
    <t>profession</t>
  </si>
  <si>
    <t>fess</t>
  </si>
  <si>
    <t>pro(公开) + fess(说) + sion(名词后缀) → 公开说自己的职业 → 职业；专业</t>
  </si>
  <si>
    <t>职业；专业</t>
  </si>
  <si>
    <t>/prəˈfeʃn/</t>
  </si>
  <si>
    <t>She chose teaching as her profession.</t>
  </si>
  <si>
    <t>她选择教书作为她的职业。</t>
  </si>
  <si>
    <t>她的profession（职业）是教师，pro（公开）fess（说）自己热爱教育，让人感动。</t>
  </si>
  <si>
    <t>公开说的是profession</t>
  </si>
  <si>
    <t>professor</t>
  </si>
  <si>
    <t>pro(公开) + fess(讲授) + or(人) → 公开讲授知识的人 → 教授</t>
  </si>
  <si>
    <t>教授</t>
  </si>
  <si>
    <t>/prəˈfesə(r)/</t>
  </si>
  <si>
    <t>Professor Wang is an expert in physics.</t>
  </si>
  <si>
    <t>王教授是物理学专家。</t>
  </si>
  <si>
    <t>Professor Wang（王教授）pro（公开）fess（讲授）物理知识，同学们都听得入迷。</t>
  </si>
  <si>
    <t>公开讲授者是professor</t>
  </si>
  <si>
    <t>profit</t>
  </si>
  <si>
    <t>pro(向前) + fit(做) → 向前做事情获得的好处 → 利润；收益</t>
  </si>
  <si>
    <t>利润；收益</t>
  </si>
  <si>
    <t>/ˈprɒfɪt/</t>
  </si>
  <si>
    <t>The shop made a small profit last month.</t>
  </si>
  <si>
    <t>这家商店上个月赚了一点利润。</t>
  </si>
  <si>
    <t>商店上个月profit（利润）不多，但pro（向前）fit（做）得很用心，未来会更好。</t>
  </si>
  <si>
    <t>向前做得好，利润是profit</t>
  </si>
  <si>
    <t>pro(向前) + fit(做) → 做事情获得好处 → 获益；得到好处</t>
  </si>
  <si>
    <t>获益；得到好处</t>
  </si>
  <si>
    <t>We can profit from learning new skills.</t>
  </si>
  <si>
    <t>我们可以从学习新技能中获益。</t>
  </si>
  <si>
    <t>学习新技能时profit（获益），pro（向前）fit（做）让我们能力提升。</t>
  </si>
  <si>
    <t>获益就是profit（v.）</t>
  </si>
  <si>
    <t>programme</t>
  </si>
  <si>
    <t>pro(向前) + gram(写) + me → 向前写好的计划或内容 → 节目；计划</t>
  </si>
  <si>
    <t>节目；计划</t>
  </si>
  <si>
    <t>/ˈprəʊɡræm/</t>
  </si>
  <si>
    <t>There is an interesting programme on TV tonight.</t>
  </si>
  <si>
    <t>今晚电视上有一个有趣的节目。</t>
  </si>
  <si>
    <t>今晚电视programme（节目）很有趣，是pro（向前）gram（写）好的内容，值得一看。</t>
  </si>
  <si>
    <t>向前写的是programme</t>
  </si>
  <si>
    <t>progress</t>
  </si>
  <si>
    <t>pro(向前)+gress(走)→向前走→进步；进展</t>
  </si>
  <si>
    <t>进步；进展</t>
  </si>
  <si>
    <t>/ˈprəʊɡres/</t>
  </si>
  <si>
    <t>We have made great progress in English.</t>
  </si>
  <si>
    <t>我们在英语上取得了很大进步。</t>
  </si>
  <si>
    <t>我们在英语学习上make great progress（进步），pro（向前）gress（走）的每一步都值得庆祝。</t>
  </si>
  <si>
    <t>向前走是progress</t>
  </si>
  <si>
    <t>pro(向前)+gress(走)→向前走→前进；进步</t>
  </si>
  <si>
    <t>前进；进步</t>
  </si>
  <si>
    <t>/prəˈɡres/</t>
  </si>
  <si>
    <t>The work is progressing well.</t>
  </si>
  <si>
    <t>工作进展顺利。</t>
  </si>
  <si>
    <t>工作progress（进展）顺利，pro（向前）gress（走）的节奏很稳。</t>
  </si>
  <si>
    <t>prohibit</t>
  </si>
  <si>
    <t>pro(预先)+hibit(拿住)→预先拿住不让进行→禁止；阻止</t>
  </si>
  <si>
    <t>禁止；阻止</t>
  </si>
  <si>
    <t>/prəˈhɪbɪt/</t>
  </si>
  <si>
    <t>Smoking is prohibited in public places.</t>
  </si>
  <si>
    <t>公共场所禁止吸烟。</t>
  </si>
  <si>
    <t>公共场所prohibit（禁止）吸烟，pro（预先）hibit（拿住）香烟不让点燃。</t>
  </si>
  <si>
    <t>预先拿住prohibit</t>
  </si>
  <si>
    <t>project</t>
  </si>
  <si>
    <t>pro(向前)+ject(投掷)→向前投射的计划→项目；计划</t>
  </si>
  <si>
    <t>项目；计划</t>
  </si>
  <si>
    <t>/ˈprɒdʒekt/</t>
  </si>
  <si>
    <t>Our school has a new science project.</t>
  </si>
  <si>
    <t>我们学校有个新的科学项目。</t>
  </si>
  <si>
    <t>学校的science project（项目），pro（向前）ject（投掷）我们的创意到未来。</t>
  </si>
  <si>
    <t>向前投掷project，项目计划记心中</t>
  </si>
  <si>
    <t>pro(向前)+ject(投掷)→向前投掷→投射；投影</t>
  </si>
  <si>
    <t>投射；投影</t>
  </si>
  <si>
    <t>/prəˈdʒekt/</t>
  </si>
  <si>
    <t>The film was projected on the screen.</t>
  </si>
  <si>
    <t>电影被投射在屏幕上。</t>
  </si>
  <si>
    <t>电影project（投射）在屏幕上，pro（向前）ject（投掷）光影很清晰。</t>
  </si>
  <si>
    <t>向前投掷project，投射影像也轻松</t>
  </si>
  <si>
    <t>mise</t>
  </si>
  <si>
    <t>pro(向前)+mise(说)→向前说出的话→承诺；答应</t>
  </si>
  <si>
    <t>承诺；答应</t>
  </si>
  <si>
    <t>/ˈprɒmɪs/</t>
  </si>
  <si>
    <t>He promised to help me.</t>
  </si>
  <si>
    <t>他答应帮助我。</t>
  </si>
  <si>
    <t>他promise（承诺）帮我，pro（向前）mise（说）出的话一定要做到。</t>
  </si>
  <si>
    <t>向前说出promise</t>
  </si>
  <si>
    <t>pro(向前)+mise(说)→向前说出的话→承诺；诺言</t>
  </si>
  <si>
    <t>承诺；诺言</t>
  </si>
  <si>
    <t>He kept his promise to visit me.</t>
  </si>
  <si>
    <t>他遵守了来看我的诺言。</t>
  </si>
  <si>
    <t>他遵守promise（诺言）来看我，pro（向前）mise（说）出的话果然算数。</t>
  </si>
  <si>
    <t>向前说出promise，诺言承诺都适用</t>
  </si>
  <si>
    <t>promote</t>
  </si>
  <si>
    <t>pro(向前)+mot(移动)+e→向前移动→提升；促进</t>
  </si>
  <si>
    <t>提升；促进；推广</t>
  </si>
  <si>
    <t>/prəˈməʊt/</t>
  </si>
  <si>
    <t>The company promoted him to manager.</t>
  </si>
  <si>
    <t>公司提升他为经理。</t>
  </si>
  <si>
    <t>公司promote（提升）他，pro（向前）mot（移动）他到更高的职位。</t>
  </si>
  <si>
    <t>向前移动promote，提升促进都记牢</t>
  </si>
  <si>
    <t>pronounce</t>
  </si>
  <si>
    <t>pro(向前，公开)+nounce(说)→向前清晰地说出来→发音；宣布</t>
  </si>
  <si>
    <t>发音；宣布</t>
  </si>
  <si>
    <t>/prəˈnaʊns/</t>
  </si>
  <si>
    <t>Can you pronounce this word correctly?</t>
  </si>
  <si>
    <t>你能正确发音这个单词吗？</t>
  </si>
  <si>
    <t>我练习 pronounce (发音) 时，pro (向前) nounce (说) 得很大声，生怕别人听不清。</t>
  </si>
  <si>
    <t>向前说就是pronounce</t>
  </si>
  <si>
    <t>pronunciation</t>
  </si>
  <si>
    <t>pro(向前)+nounce(说)+-ation(名词后缀)→向前说的方式→发音（名词）</t>
  </si>
  <si>
    <t>发音；读音</t>
  </si>
  <si>
    <t>/ˌprəˌnʌnsiˈeɪʃn/</t>
  </si>
  <si>
    <t>Her English pronunciation is very good.</t>
  </si>
  <si>
    <t>她的英语发音非常好。</t>
  </si>
  <si>
    <t>她的 pronunciation (发音) 很标准，pro (向前) nounce (说) 加 -ation 变名词，记起来超简单。</t>
  </si>
  <si>
    <t>pronounce变名词，ation后缀跟</t>
  </si>
  <si>
    <t>proper</t>
  </si>
  <si>
    <t>适当的；正确的；恰当的</t>
  </si>
  <si>
    <t>/ˈprɒpə(r)/</t>
  </si>
  <si>
    <t>You should wear proper clothes for the party.</t>
  </si>
  <si>
    <t>你应该穿合适的衣服去参加派对。</t>
  </si>
  <si>
    <t>参加派对要穿 proper (合适的) 衣服，不然会显得很奇怪哦。</t>
  </si>
  <si>
    <t>合适恰当是proper</t>
  </si>
  <si>
    <t>properly</t>
  </si>
  <si>
    <t>proper(适当的)+-ly(副词后缀)→以适当的方式→适当地</t>
  </si>
  <si>
    <t>适当地；正确地</t>
  </si>
  <si>
    <t>/ˈprɒpəli/</t>
  </si>
  <si>
    <t>Please do your homework properly.</t>
  </si>
  <si>
    <t>请适当地做你的作业。</t>
  </si>
  <si>
    <t>妈妈说要 properly (适当地) 写作业，proper (适当的) 加 ly 变副词，记起来不难。</t>
  </si>
  <si>
    <t>proper加ly，适当地</t>
  </si>
  <si>
    <t>protect</t>
  </si>
  <si>
    <t>pro(向前)+tect(覆盖)→向前覆盖住→保护</t>
  </si>
  <si>
    <t>保护；防护</t>
  </si>
  <si>
    <t>/prəˈtekt/</t>
  </si>
  <si>
    <t>我们要 protect (保护) 环境，pro (向前) tect (覆盖) 住地球，不让它受伤害。</t>
  </si>
  <si>
    <t>向前覆盖是protect</t>
  </si>
  <si>
    <t>protection</t>
  </si>
  <si>
    <t>pro(向前)+tect(覆盖)+ion(名词后缀)→向前覆盖以防护→保护</t>
  </si>
  <si>
    <t>/prəˈtekʃn/</t>
  </si>
  <si>
    <t>We should pay attention to the protection of wild animals.</t>
  </si>
  <si>
    <t>我们应该注意野生动物的保护。</t>
  </si>
  <si>
    <t>为了野生动物的protection（保护），pro（向前）tect（覆盖）它们的栖息地，让它们安全生活。</t>
  </si>
  <si>
    <t>向前覆盖加ion，保护就是protection</t>
  </si>
  <si>
    <t>proud</t>
  </si>
  <si>
    <t>骄傲的；自豪的</t>
  </si>
  <si>
    <t>/praʊd/</t>
  </si>
  <si>
    <t>I am proud of my country.</t>
  </si>
  <si>
    <t>我为我的国家感到自豪。</t>
  </si>
  <si>
    <t>我proud（自豪）地说，我的国家越来越强大，这种感觉真好。</t>
  </si>
  <si>
    <t>自豪骄傲proud，简单易记不用愁</t>
  </si>
  <si>
    <t>证明；证实</t>
  </si>
  <si>
    <t>/pruːv/</t>
  </si>
  <si>
    <t>She can prove that she is right.</t>
  </si>
  <si>
    <t>她能证明她是对的。</t>
  </si>
  <si>
    <t>她prove（证明）自己正确时，拿出有力的证据，让大家信服。</t>
  </si>
  <si>
    <t>拿出证据来prove，证明对错很轻松</t>
  </si>
  <si>
    <t>provide</t>
  </si>
  <si>
    <t>pro(向前)+vid(看/准备)→提前准备好所需物品→提供</t>
  </si>
  <si>
    <t>提供；供给</t>
  </si>
  <si>
    <t>/prəˈvaɪd/</t>
  </si>
  <si>
    <t>The school provides books for students.</t>
  </si>
  <si>
    <t>学校为学生提供书籍。</t>
  </si>
  <si>
    <t>学校provide（提供）书籍时，pro（向前）vid（准备）了各种类型的书，满足学生需求。</t>
  </si>
  <si>
    <t>向前准备provide，供给物品记心里</t>
  </si>
  <si>
    <t>province</t>
  </si>
  <si>
    <t>pro(向前)+vinc(征服)+e→向前征服的区域→省份</t>
  </si>
  <si>
    <t>省；省份</t>
  </si>
  <si>
    <t>/ˈprɒvɪns/</t>
  </si>
  <si>
    <t>Guangdong Province is in the south of China.</t>
  </si>
  <si>
    <t>广东省在中国的南部。</t>
  </si>
  <si>
    <t>广东省是中国的province（省份），pro（向前）vinc（征服）的历史造就了它的繁荣。</t>
  </si>
  <si>
    <t>向前征服province，省份区域记分明</t>
  </si>
  <si>
    <t>psychology</t>
  </si>
  <si>
    <t>psych</t>
  </si>
  <si>
    <t>ology</t>
  </si>
  <si>
    <t>psych(心理)+ology(...学)→研究心理的学科→心理学</t>
  </si>
  <si>
    <t>心理学</t>
  </si>
  <si>
    <t>/saɪˈkɒlədʒi/</t>
  </si>
  <si>
    <t>I want to study psychology in university.</t>
  </si>
  <si>
    <t>我想在大学里学习心理学</t>
  </si>
  <si>
    <t>我想在大学study psychology（心理学），因为psych（心理）+ology（学科）就是探索心灵的学问呀</t>
  </si>
  <si>
    <t>心理加学科，就是psychology</t>
  </si>
  <si>
    <t>pub</t>
  </si>
  <si>
    <t>酒吧</t>
  </si>
  <si>
    <t>/pʌb/</t>
  </si>
  <si>
    <t>They met at a pub last night.</t>
  </si>
  <si>
    <t>他们昨晚在一家酒吧见面了</t>
  </si>
  <si>
    <t>昨晚他们在pub（酒吧）聊天，pub的灯光很柔和，氛围很轻松</t>
  </si>
  <si>
    <t>小酒吧，叫pub</t>
  </si>
  <si>
    <t>public</t>
  </si>
  <si>
    <t>pub(人民)+lic(与...有关的)→与人民相关的→公共的</t>
  </si>
  <si>
    <t>公共的；公众的</t>
  </si>
  <si>
    <t>/ˈpʌblɪk/</t>
  </si>
  <si>
    <t>This is a public library.</t>
  </si>
  <si>
    <t>这是一个公共图书馆</t>
  </si>
  <si>
    <t>这个public（公共）图书馆，pub（人民）都能进，因为它是lic（相关）人民的资源</t>
  </si>
  <si>
    <t>人民相关是public（公共）</t>
  </si>
  <si>
    <t>pub(人民)+lic(与...有关的)→与人民相关的群体→公众</t>
  </si>
  <si>
    <t>公众；大众</t>
  </si>
  <si>
    <t>The film is popular with the public.</t>
  </si>
  <si>
    <t>这部电影受公众欢迎</t>
  </si>
  <si>
    <t>这部电影很受public（公众）喜欢，pub（人民）lic（相关）的人都爱看</t>
  </si>
  <si>
    <t>人民群体是public（公众）</t>
  </si>
  <si>
    <t>publish</t>
  </si>
  <si>
    <t>lish</t>
  </si>
  <si>
    <t>pub(人民)+lish(使...)→使内容面向人民→出版；发行</t>
  </si>
  <si>
    <t>出版；发行</t>
  </si>
  <si>
    <t>/ˈpʌblɪʃ/</t>
  </si>
  <si>
    <t>The writer will publish his new novel next year.</t>
  </si>
  <si>
    <t>这位作家明年将出版他的新小说</t>
  </si>
  <si>
    <t>作家要publish（出版）新书，让pub（人民）都能读到，lish（使）作品传播开来</t>
  </si>
  <si>
    <t>面向人民publish（出版）</t>
  </si>
  <si>
    <t>pull</t>
  </si>
  <si>
    <t>拉；拖</t>
  </si>
  <si>
    <t>/pʊl/</t>
  </si>
  <si>
    <t>Pull the chair closer to the table.</t>
  </si>
  <si>
    <t>把椅子拉近桌子</t>
  </si>
  <si>
    <t>请pull（拉）椅子到桌子旁，这样吃饭更方便</t>
  </si>
  <si>
    <t>拉拖动作是pull</t>
  </si>
  <si>
    <t>pulse</t>
  </si>
  <si>
    <t>脉搏</t>
  </si>
  <si>
    <t>/pʌls/</t>
  </si>
  <si>
    <t>She felt her pulse quicken.</t>
  </si>
  <si>
    <t>她感到脉搏加快。</t>
  </si>
  <si>
    <t>医生摸我的 pulse（脉搏），说跳动很规律，让我别担心。</t>
  </si>
  <si>
    <t>脉搏跳动是pulse</t>
  </si>
  <si>
    <t>搏动；跳动</t>
  </si>
  <si>
    <t>The engine pulsed smoothly.</t>
  </si>
  <si>
    <t>发动机平稳地搏动着。</t>
  </si>
  <si>
    <t>发动机 pulse（搏动）时，声音均匀，像在轻轻呼吸。</t>
  </si>
  <si>
    <t>搏动跳动是pulse</t>
  </si>
  <si>
    <t>pump</t>
  </si>
  <si>
    <t>泵；抽水机</t>
  </si>
  <si>
    <t>/pʌmp/</t>
  </si>
  <si>
    <t>We used a pump to get water from the well.</t>
  </si>
  <si>
    <t>我们用泵从井里抽水。</t>
  </si>
  <si>
    <t>井边的 pump（泵）帮我们抽到清水，解决了干旱的小问题。</t>
  </si>
  <si>
    <t>抽水机器是pump</t>
  </si>
  <si>
    <t>抽水；打气</t>
  </si>
  <si>
    <t>He pumped air into the bicycle tire.</t>
  </si>
  <si>
    <t>他给自行车轮胎打气。</t>
  </si>
  <si>
    <t>给轮胎 pump（打气）时，要反复按压，直到轮胎变得饱满。</t>
  </si>
  <si>
    <t>抽水打气是pump</t>
  </si>
  <si>
    <t>punctual</t>
  </si>
  <si>
    <t>punct</t>
  </si>
  <si>
    <t>punct（点）+ual（...的）→守时到点的→准时的</t>
  </si>
  <si>
    <t>准时的；守时的</t>
  </si>
  <si>
    <t>/ˈpʌŋktʃuəl/</t>
  </si>
  <si>
    <t>She is always punctual for class.</t>
  </si>
  <si>
    <t>她上课总是准时。</t>
  </si>
  <si>
    <t>punctual（准时的）的同学，做事都按 punct（点）来，从不迟到一分钟。</t>
  </si>
  <si>
    <t>守时到点punctual</t>
  </si>
  <si>
    <t>punctuation</t>
  </si>
  <si>
    <t>uation</t>
  </si>
  <si>
    <t>punct（点）+uation（名词后缀）→与点相关的符号→标点符号</t>
  </si>
  <si>
    <t>标点符号</t>
  </si>
  <si>
    <t>/ˌpʌŋktʃuˈeɪʃn/</t>
  </si>
  <si>
    <t>Pay attention to punctuation when writing.</t>
  </si>
  <si>
    <t>写作时要注意标点符号。</t>
  </si>
  <si>
    <t>写作文时，punctuation（标点）就是那些punct（点）和符号，让句子意思更清楚。</t>
  </si>
  <si>
    <t>标点符号punctuation</t>
  </si>
  <si>
    <t>punish</t>
  </si>
  <si>
    <t>pun</t>
  </si>
  <si>
    <t>pun（惩罚）+ish（动词后缀）→进行惩罚的动作→惩罚</t>
  </si>
  <si>
    <t>惩罚；处罚</t>
  </si>
  <si>
    <t>/ˈpʌnɪʃ/</t>
  </si>
  <si>
    <t>The teacher punished him for being late.</t>
  </si>
  <si>
    <t>老师因他迟到而惩罚了他。</t>
  </si>
  <si>
    <t>迟到被 punish（惩罚），pun 是罚，ish 表动作，下次再也不敢啦。</t>
  </si>
  <si>
    <t>惩罚动作punish</t>
  </si>
  <si>
    <t>punishment</t>
  </si>
  <si>
    <t>punish(惩罚)+ment(名词后缀)→表示惩罚的行为→惩罚</t>
  </si>
  <si>
    <t>惩罚</t>
  </si>
  <si>
    <t>/ˈpʌnɪʃmənt/</t>
  </si>
  <si>
    <t>The child received punishment for breaking the window.</t>
  </si>
  <si>
    <t>这个孩子因为打破窗户受到了惩罚。</t>
  </si>
  <si>
    <t>孩子打破窗户被 punishment（惩罚），记住punish加ment变成名词惩罚哦。</t>
  </si>
  <si>
    <t>punish加ment，惩罚名词成</t>
  </si>
  <si>
    <t>pupil</t>
  </si>
  <si>
    <t>学生</t>
  </si>
  <si>
    <t>/ˈpjuːpl/</t>
  </si>
  <si>
    <t>She is a bright pupil in our school.</t>
  </si>
  <si>
    <t>她是我们学校的一个聪明学生。</t>
  </si>
  <si>
    <t>课堂上，pupil（学生）们积极发言，老师很开心。</t>
  </si>
  <si>
    <t>pupil是学生，学习很认真</t>
  </si>
  <si>
    <t>purchase</t>
  </si>
  <si>
    <t>pur-</t>
  </si>
  <si>
    <t>chase</t>
  </si>
  <si>
    <t>pur(向前)+chase(追逐)→向前追逐想要的物品→购买</t>
  </si>
  <si>
    <t>购买</t>
  </si>
  <si>
    <t>/ˈpɜːtʃəs/</t>
  </si>
  <si>
    <t>They purchased some books from the bookstore.</t>
  </si>
  <si>
    <t>他们从书店买了一些书。</t>
  </si>
  <si>
    <t>去书店 purchase（购买）书时，pur（向前）chase（追逐）心仪的读物，很快就选好了。</t>
  </si>
  <si>
    <t>向前追逐purchase，购买东西真轻松</t>
  </si>
  <si>
    <t>pur(向前)+chase(追逐)→购买的行为或物品→购买；购买物</t>
  </si>
  <si>
    <t>购买；购买的物品</t>
  </si>
  <si>
    <t>The purchase of the bike made him happy.</t>
  </si>
  <si>
    <t>买这辆自行车让他很开心。</t>
  </si>
  <si>
    <t>这次 purchase（购买）的自行车是他的新伙伴，pur向前chase来的。</t>
  </si>
  <si>
    <t>purchase作名词，购买物品成</t>
  </si>
  <si>
    <t>pure</t>
  </si>
  <si>
    <t>纯的；纯净的</t>
  </si>
  <si>
    <t>/pjʊə(r)/</t>
  </si>
  <si>
    <t>The milk is pure and fresh.</t>
  </si>
  <si>
    <t>这牛奶纯净又新鲜。</t>
  </si>
  <si>
    <t>喝 pure（纯净）的牛奶，身体会更健康哦。</t>
  </si>
  <si>
    <t>pure纯又净，简单好记清</t>
  </si>
  <si>
    <t>purple</t>
  </si>
  <si>
    <t>紫色的</t>
  </si>
  <si>
    <t>/ˈpɜːpl/</t>
  </si>
  <si>
    <t>Her dress is purple and beautiful.</t>
  </si>
  <si>
    <t>她的裙子是紫色的，很漂亮。</t>
  </si>
  <si>
    <t>她穿 purple（紫色）裙子，像一朵盛开的花。</t>
  </si>
  <si>
    <t>purple紫色调，好看又好记</t>
  </si>
  <si>
    <t>紫色</t>
  </si>
  <si>
    <t>Purple is a popular color this year.</t>
  </si>
  <si>
    <t>紫色是今年流行的颜色。</t>
  </si>
  <si>
    <t>今年流行的颜色是 purple（紫色），很多人都喜欢。</t>
  </si>
  <si>
    <t>purple是紫色，颜色真独特</t>
  </si>
  <si>
    <t>purpose</t>
  </si>
  <si>
    <t>pose</t>
  </si>
  <si>
    <t>pur(向前)+pose(放置)→向前放置的目标→目的</t>
  </si>
  <si>
    <t>目的；意图</t>
  </si>
  <si>
    <t>/ˈpɜːpəs/</t>
  </si>
  <si>
    <t>What's your purpose for visiting this museum?</t>
  </si>
  <si>
    <t>你参观这个博物馆的目的是什么？</t>
  </si>
  <si>
    <t>朋友问我purpose（目的），我说pur（扑）pose（姿势）向前扑的姿势是为了看展品，就是我的目的。</t>
  </si>
  <si>
    <t>向前放置是purpose（目的）</t>
  </si>
  <si>
    <t>pur(向前)+pose(放置)→打算向前放置目标→打算</t>
  </si>
  <si>
    <t>打算；企图</t>
  </si>
  <si>
    <t>/pɜːˈpəs/</t>
  </si>
  <si>
    <t>She purposes to study abroad next year.</t>
  </si>
  <si>
    <t>她打算明年出国留学。</t>
  </si>
  <si>
    <t>她purpose（打算）出国，pur（扑）pose（姿势）准备扑向海外的求学梦。</t>
  </si>
  <si>
    <t>打算做啥purpose</t>
  </si>
  <si>
    <t>purse</t>
  </si>
  <si>
    <t>钱包；女式手提包</t>
  </si>
  <si>
    <t>/pɜːs/</t>
  </si>
  <si>
    <t>She took out her purse to pay for the dress.</t>
  </si>
  <si>
    <t>她拿出钱包付裙子的钱。</t>
  </si>
  <si>
    <t>她的purse（钱包）颜色好看，pur（扑）se（色）每次拿出来都让人眼前一亮。</t>
  </si>
  <si>
    <t>装钱小包叫purse</t>
  </si>
  <si>
    <t>皱起（眉头）；撅起（嘴）</t>
  </si>
  <si>
    <t>He pursed his lips when he heard the bad news.</t>
  </si>
  <si>
    <t>听到坏消息时他撅起了嘴。</t>
  </si>
  <si>
    <t>听到坏消息，他purse（撅嘴），pur（扑）se（色）脸都皱成了生气的颜色。</t>
  </si>
  <si>
    <t>皱眉撅嘴purse</t>
  </si>
  <si>
    <t>push</t>
  </si>
  <si>
    <t>推；按；催促</t>
  </si>
  <si>
    <t>/pʊʃ/</t>
  </si>
  <si>
    <t>Push the door gently to open it.</t>
  </si>
  <si>
    <t>轻轻推门打开它。</t>
  </si>
  <si>
    <t>我push（推）门时，"扑（pu）嘘（sh）"一声门开了，声音很轻。</t>
  </si>
  <si>
    <t>用力推按是push</t>
  </si>
  <si>
    <t>推；推力；努力</t>
  </si>
  <si>
    <t>We need a push to finish the task early.</t>
  </si>
  <si>
    <t>我们需要努力提前完成任务。</t>
  </si>
  <si>
    <t>完成任务需要push（努力），大家一起"扑（pu）嘘（sh）"加油干。</t>
  </si>
  <si>
    <t>推力努力是push</t>
  </si>
  <si>
    <t>放；安置；表达</t>
  </si>
  <si>
    <t>/pʊt/</t>
  </si>
  <si>
    <t>Put your books on the shelf please.</t>
  </si>
  <si>
    <t>请把你的书放在书架上。</t>
  </si>
  <si>
    <t>玩完书要put（放）好，"扑（pu）特（t）"一声把书放进书架里。</t>
  </si>
  <si>
    <t>放置东西用put</t>
  </si>
  <si>
    <t>puzzle</t>
  </si>
  <si>
    <t>puzz</t>
  </si>
  <si>
    <t>puzz（困惑）+le（表示状态）→让人困惑的事物→谜；智力游戏</t>
  </si>
  <si>
    <t>谜；智力游戏；困惑</t>
  </si>
  <si>
    <t>/ˈpʌzl/</t>
  </si>
  <si>
    <t>The jigsaw puzzle is fun for kids.</t>
  </si>
  <si>
    <t>这个拼图游戏对孩子来说很有趣。</t>
  </si>
  <si>
    <t>玩jigsaw puzzle（拼图）时，puzz（扑滋）le（乐）扑滋乐地拼，虽然有点困惑但很开心。</t>
  </si>
  <si>
    <t>困惑游戏是puzzle</t>
  </si>
  <si>
    <t>puzz（困惑）+le（表示动作）→使陷入困惑状态→使困惑</t>
  </si>
  <si>
    <t>使困惑；冥思苦想</t>
  </si>
  <si>
    <t>The math problem puzzled all the students.</t>
  </si>
  <si>
    <t>这道数学题让所有学生都困惑了。</t>
  </si>
  <si>
    <t>这道题puzzle（困惑）大家，puzz（扑滋）le（乐）虽然困惑但还是扑滋乐地思考。</t>
  </si>
  <si>
    <t>使人困惑puzzle</t>
  </si>
  <si>
    <t>pyramid</t>
  </si>
  <si>
    <t>金字塔</t>
  </si>
  <si>
    <t>/ˈpɪrəmɪd/</t>
  </si>
  <si>
    <t>The Great Pyramid of Giza is famous worldwide.</t>
  </si>
  <si>
    <t>吉萨大金字塔闻名世界。</t>
  </si>
  <si>
    <t>看到埃及的pyramid（金字塔），它的尖顶形状像堆叠的石块，让人联想到古文明的神秘。</t>
  </si>
  <si>
    <t>尖顶石堆pyramid</t>
  </si>
  <si>
    <t>quake</t>
  </si>
  <si>
    <t>地震；震动</t>
  </si>
  <si>
    <t>/kweɪk/</t>
  </si>
  <si>
    <t>A small quake hit the area last night.</t>
  </si>
  <si>
    <t>昨晚该地区发生了一次小地震。</t>
  </si>
  <si>
    <t>昨晚quake（地震）时，地面轻轻摇晃，我赶紧躲到桌子下。</t>
  </si>
  <si>
    <t>地面震动是quake</t>
  </si>
  <si>
    <t>qualification</t>
  </si>
  <si>
    <t>qual</t>
  </si>
  <si>
    <t>qual（质量；特性）+ fic（使）+ ation（名词后缀）→ 使具备某种质量的证明→资格；学历</t>
  </si>
  <si>
    <t>资格；学历</t>
  </si>
  <si>
    <t>/ˌkwɒlɪfɪˈkeɪʃn/</t>
  </si>
  <si>
    <t>She has the qualification to work as a nurse.</t>
  </si>
  <si>
    <t>她有做护士的资格。</t>
  </si>
  <si>
    <t>想获得qualification（资格），得先qual（保证质量）fic（做到）达标，再通过ation变成官方证明。</t>
  </si>
  <si>
    <t>质量达标qualification</t>
  </si>
  <si>
    <t>quality</t>
  </si>
  <si>
    <t>qual（质量）+ ity（名词后缀）→ 事物的质量特性→质量</t>
  </si>
  <si>
    <t>质量</t>
  </si>
  <si>
    <t>/ˈkwɒləti/</t>
  </si>
  <si>
    <t>This phone has good quality.</t>
  </si>
  <si>
    <t>这款手机质量很好。</t>
  </si>
  <si>
    <t>买东西时，我们都看重quality（质量），qual加ity后缀，代表物品的好坏程度。</t>
  </si>
  <si>
    <t>质量好坏quality</t>
  </si>
  <si>
    <t>quantity</t>
  </si>
  <si>
    <t>quant</t>
  </si>
  <si>
    <t>quant（数量）+ ity（名词后缀）→ 事物的数量→数量</t>
  </si>
  <si>
    <t>数量</t>
  </si>
  <si>
    <t>/ˈkwɒntəti/</t>
  </si>
  <si>
    <t>We need a large quantity of water for the trip.</t>
  </si>
  <si>
    <t>我们旅行需要大量的水。</t>
  </si>
  <si>
    <t>购物时，quantity（数量）指买多少，quant加ity后缀，和quality对比记更易区分。</t>
  </si>
  <si>
    <t>多少数量quantity</t>
  </si>
  <si>
    <t>quarrel</t>
  </si>
  <si>
    <t>争吵；吵架</t>
  </si>
  <si>
    <t>/ˈkwɒrəl/</t>
  </si>
  <si>
    <t>They quarrel with each other over small things.</t>
  </si>
  <si>
    <t>他们经常为小事互相争吵。</t>
  </si>
  <si>
    <t>小明和小刚 quarrel（争吵）起来，因为抢玩具，声音大得邻居都探头看。</t>
  </si>
  <si>
    <t>quarrel争吵，小事闹不停</t>
  </si>
  <si>
    <t>There was a fierce quarrel between the two friends.</t>
  </si>
  <si>
    <t>两个朋友之间发生了一场激烈的争吵。</t>
  </si>
  <si>
    <t>那场 quarrel（争吵）让他们冷战了一周，现在终于和好了。</t>
  </si>
  <si>
    <t>争吵事件quarrel</t>
  </si>
  <si>
    <t>quarter</t>
  </si>
  <si>
    <t>quart</t>
  </si>
  <si>
    <t>quart（四分之一）+er（表部分/量）→ 四分之一的时间或部分 → 一刻钟；四分之一；季度</t>
  </si>
  <si>
    <t>一刻钟；四分之一；季度</t>
  </si>
  <si>
    <t>/ˈkwɔːtə(r)/</t>
  </si>
  <si>
    <t>I need a quarter of an hour to finish my homework.</t>
  </si>
  <si>
    <t>我需要一刻钟完成作业。</t>
  </si>
  <si>
    <t>等公交车要等a quarter（一刻钟），quart是四分之一，er像“部分”，所以是四分之一小时的部分。</t>
  </si>
  <si>
    <t>四分之一quarter，一刻钟也用它</t>
  </si>
  <si>
    <t>queen</t>
  </si>
  <si>
    <t>女王；王后</t>
  </si>
  <si>
    <t>/kwiːn/</t>
  </si>
  <si>
    <t>The queen wore a beautiful crown at the ceremony.</t>
  </si>
  <si>
    <t>女王在典礼上戴着漂亮的皇冠。</t>
  </si>
  <si>
    <t>电视里的queen（女王）穿着华丽的礼服，接受民众的欢呼。</t>
  </si>
  <si>
    <t>女王queen，皇冠头上顶</t>
  </si>
  <si>
    <t>question</t>
  </si>
  <si>
    <t>quest</t>
  </si>
  <si>
    <t>quest（寻求）+ion（表动作）→ 寻求答案的动作 → 询问；质疑</t>
  </si>
  <si>
    <t>询问；质疑</t>
  </si>
  <si>
    <t>/ˈkwestʃən/</t>
  </si>
  <si>
    <t>The teacher questioned the student about his absence.</t>
  </si>
  <si>
    <t>老师询问学生缺席的原因。</t>
  </si>
  <si>
    <t>老师question（询问）学生时，quest（寻求）真相，ion像“动作”，所以是询问的动作。</t>
  </si>
  <si>
    <t>寻求询问question</t>
  </si>
  <si>
    <t>quest（寻求）+ion（表名词）→ 寻求答案的事物 → 问题；疑问</t>
  </si>
  <si>
    <t>问题；疑问</t>
  </si>
  <si>
    <t>Can you solve this math question?</t>
  </si>
  <si>
    <t>你能解决这道数学题吗？</t>
  </si>
  <si>
    <t>这个question（问题）很难，需要quest（寻求）很多资料才能找到答案。</t>
  </si>
  <si>
    <t>问题疑问question</t>
  </si>
  <si>
    <t>questionnaire</t>
  </si>
  <si>
    <t>question（问题）+aire（表物）→ 包含多个问题的表格 → 问卷；调查表</t>
  </si>
  <si>
    <t>问卷；调查表</t>
  </si>
  <si>
    <t>/ˌkwestʃəˈneə(r)/</t>
  </si>
  <si>
    <t>We distributed 500 questionnaires to the students.</t>
  </si>
  <si>
    <t>我们向学生发放了500份问卷。</t>
  </si>
  <si>
    <t>这份questionnaire（问卷）里有很多question（问题），aire读起来像“表格”，所以是问题表格。</t>
  </si>
  <si>
    <t>问题表格questionnaire</t>
  </si>
  <si>
    <t>queue</t>
  </si>
  <si>
    <t>队列</t>
  </si>
  <si>
    <t>/kjuː/</t>
  </si>
  <si>
    <t>We waited in a queue for the bus.</t>
  </si>
  <si>
    <t>我们排队等公交车。</t>
  </si>
  <si>
    <t>看到queue（队列）像字母Q的形状，大家排成Q形的队伍就是queue。</t>
  </si>
  <si>
    <t>Q形队伍是queue</t>
  </si>
  <si>
    <t>排队</t>
  </si>
  <si>
    <t>People queued up to buy tickets.</t>
  </si>
  <si>
    <t>人们排队买票。</t>
  </si>
  <si>
    <t>大家queue（排队）时，排成Q形的队伍，所以queue就是排队的动作。</t>
  </si>
  <si>
    <t>排队动作queue</t>
  </si>
  <si>
    <t>quick</t>
  </si>
  <si>
    <t>/kwɪk/</t>
  </si>
  <si>
    <t>She gave a quick answer to the question.</t>
  </si>
  <si>
    <t>她快速回答了问题。</t>
  </si>
  <si>
    <t>她反应quick（快），像‘kwik’的发音一样迅速，一下子就说出答案。</t>
  </si>
  <si>
    <t>反应迅速是quick</t>
  </si>
  <si>
    <t>quiet</t>
  </si>
  <si>
    <t>安静的；平静的</t>
  </si>
  <si>
    <t>/ˈkwaɪət/</t>
  </si>
  <si>
    <t>Please keep quiet in the library.</t>
  </si>
  <si>
    <t>图书馆里请保持安静。</t>
  </si>
  <si>
    <t>quiet（安静）的图书馆里，大家都轻声说话，quiet发音像‘快特’，但其实是安静哦。</t>
  </si>
  <si>
    <t>轻声静气quiet</t>
  </si>
  <si>
    <t>安静；平静</t>
  </si>
  <si>
    <t>I need some quiet to study.</t>
  </si>
  <si>
    <t>我需要安静来学习。</t>
  </si>
  <si>
    <t>想要quiet（安静）的环境学习，就找个没人的地方，享受片刻的quiet。</t>
  </si>
  <si>
    <t>安静状态quiet</t>
  </si>
  <si>
    <t>quilt</t>
  </si>
  <si>
    <t>被子；被褥</t>
  </si>
  <si>
    <t>/kwɪlt/</t>
  </si>
  <si>
    <t>She covered herself with a warm quilt.</t>
  </si>
  <si>
    <t>她用温暖的被子盖着自己。</t>
  </si>
  <si>
    <t>冬天盖quilt（被子），quilt的发音像‘quilt’，盖着特别暖和舒服。</t>
  </si>
  <si>
    <t>保暖被子quilt</t>
  </si>
  <si>
    <t>quit</t>
  </si>
  <si>
    <t>放弃；停止</t>
  </si>
  <si>
    <t>/kwɪt/</t>
  </si>
  <si>
    <t>He decided to quit smoking.</t>
  </si>
  <si>
    <t>他决定戒烟。</t>
  </si>
  <si>
    <t>他quit（放弃）吸烟，因为知道有害健康，quit发音像‘quit’，决心quit就不再碰。</t>
  </si>
  <si>
    <t>停止放弃quit</t>
  </si>
  <si>
    <t>quite</t>
  </si>
  <si>
    <t>相当；很</t>
  </si>
  <si>
    <t>/kwaɪt/</t>
  </si>
  <si>
    <t>He is quite tall.</t>
  </si>
  <si>
    <t>他相当高。</t>
  </si>
  <si>
    <t>看到他个子 quite (相当) 高，我惊讶地说：‘你真的 quite tall 啊！’</t>
  </si>
  <si>
    <t>相当很是quite</t>
  </si>
  <si>
    <t>quiz</t>
  </si>
  <si>
    <t>测验；小考</t>
  </si>
  <si>
    <t>/kwɪz/</t>
  </si>
  <si>
    <t>The teacher gave us a math quiz yesterday.</t>
  </si>
  <si>
    <t>老师昨天给我们做了一次数学小测验。</t>
  </si>
  <si>
    <t>昨天老师 quiz (测验) 数学，我紧张得手心出汗，心想这次quiz一定要考好。</t>
  </si>
  <si>
    <t>小测验用quiz</t>
  </si>
  <si>
    <t>rabbit</t>
  </si>
  <si>
    <t>兔子</t>
  </si>
  <si>
    <t>/ˈræbɪt/</t>
  </si>
  <si>
    <t>A rabbit is eating carrots in the garden.</t>
  </si>
  <si>
    <t>一只兔子在花园里吃胡萝卜。</t>
  </si>
  <si>
    <t>花园里有只 rabbit (兔子)，它蹦蹦跳跳地吃着胡萝卜，样子可爱极了。</t>
  </si>
  <si>
    <t>兔子就是rabbit</t>
  </si>
  <si>
    <t>race</t>
  </si>
  <si>
    <t>比赛；赛跑</t>
  </si>
  <si>
    <t>/reɪs/</t>
  </si>
  <si>
    <t>She won the 100-meter race.</t>
  </si>
  <si>
    <t>她赢得了百米赛跑。</t>
  </si>
  <si>
    <t>她在race (赛跑) 中冲刺，最终赢得了race的冠军，大家都为她欢呼。</t>
  </si>
  <si>
    <t>赛跑比赛race</t>
  </si>
  <si>
    <t>赛跑；竞赛</t>
  </si>
  <si>
    <t>They raced to the finish line.</t>
  </si>
  <si>
    <t>他们冲向终点线。</t>
  </si>
  <si>
    <t>他们race (赛跑) 时，都想第一个到达终点，race得很激烈。</t>
  </si>
  <si>
    <t>赛跑竞赛race</t>
  </si>
  <si>
    <t>racial</t>
  </si>
  <si>
    <t>race(种族) + ial(形容词后缀) → 关于种族的</t>
  </si>
  <si>
    <t>种族的；人种的</t>
  </si>
  <si>
    <t>/ˈreɪʃl/</t>
  </si>
  <si>
    <t>面对racial (种族的) 歧视，我们要记住它是race (种族) 加ial的形容词，坚决抵制。</t>
  </si>
  <si>
    <t>种族加ial是racial</t>
  </si>
  <si>
    <t>radiation</t>
  </si>
  <si>
    <t>radi</t>
  </si>
  <si>
    <t>radi(放射)+ation(名词后缀)→放射的过程或结果→辐射；放射物</t>
  </si>
  <si>
    <t>辐射；放射</t>
  </si>
  <si>
    <t>/ˌreɪdiˈeɪʃn/</t>
  </si>
  <si>
    <t>The sun's radiation can be harmful if you stay outside too long.</t>
  </si>
  <si>
    <t>如果你在外面待太久，太阳的辐射会有害。</t>
  </si>
  <si>
    <t>夏天出门要注意防晒，sun的radiation（辐射）很强，radi（放射）出的紫外线会晒伤皮肤，ation是名词后缀不用记。</t>
  </si>
  <si>
    <t>放射加ation，辐射radiation</t>
  </si>
  <si>
    <t>radio</t>
  </si>
  <si>
    <t>o</t>
  </si>
  <si>
    <t>radi(放射)+o(表物)→放射信号的设备→收音机；无线电</t>
  </si>
  <si>
    <t>收音机；无线电</t>
  </si>
  <si>
    <t>/ˈreɪdiəʊ/</t>
  </si>
  <si>
    <t>I listen to music on the radio every evening.</t>
  </si>
  <si>
    <t>我每天晚上听收音机里的音乐。</t>
  </si>
  <si>
    <t>晚上我用radio（收音机）听音乐，radi（放射）出的声音很悦耳，o像小喇叭在播放。</t>
  </si>
  <si>
    <t>放射设备radio，听音乐真方便</t>
  </si>
  <si>
    <t>radioactive</t>
  </si>
  <si>
    <t>radio;active</t>
  </si>
  <si>
    <t>radio(辐射)+active(活跃的)→有辐射活性的→放射性的</t>
  </si>
  <si>
    <t>放射性的</t>
  </si>
  <si>
    <t>/ˌreɪdiəʊˈæktɪv/</t>
  </si>
  <si>
    <t>Nuclear waste is often radioactive and needs special handling.</t>
  </si>
  <si>
    <t>核废料通常是放射性的，需要特殊处理。</t>
  </si>
  <si>
    <t>核废料是radioactive（放射性的），因为radio（辐射）很active（活跃），处理时要特别小心。</t>
  </si>
  <si>
    <t>辐射活跃radioactive，危险物质要远离</t>
  </si>
  <si>
    <t>radium</t>
  </si>
  <si>
    <t>ium</t>
  </si>
  <si>
    <t>radi(放射)+ium(元素后缀)→具有放射性的元素→镭</t>
  </si>
  <si>
    <t>镭（放射性元素）</t>
  </si>
  <si>
    <t>/ˈreɪdiəm/</t>
  </si>
  <si>
    <t>Marie Curie won the Nobel Prize for discovering radium.</t>
  </si>
  <si>
    <t>居里夫人因发现镭而获得诺贝尔奖。</t>
  </si>
  <si>
    <t>居里夫人发现的radium（镭），radi（放射）性很强，ium是元素后缀，记住这个元素名不难。</t>
  </si>
  <si>
    <t>放射元素radium，居里夫人发现它</t>
  </si>
  <si>
    <t>rag</t>
  </si>
  <si>
    <t>破布；抹布</t>
  </si>
  <si>
    <t>/ræg/</t>
  </si>
  <si>
    <t>She wiped the floor with an old rag.</t>
  </si>
  <si>
    <t>她用一块旧抹布擦地板。</t>
  </si>
  <si>
    <t>妈妈用rag（抹布）擦地板，rag的发音和“抹布”有点像，很容易联想记住。</t>
  </si>
  <si>
    <t>破布抹布就是rag</t>
  </si>
  <si>
    <t>rail</t>
  </si>
  <si>
    <t>铁轨；栏杆</t>
  </si>
  <si>
    <t>/reɪl/</t>
  </si>
  <si>
    <t>The train moves along the rails.</t>
  </si>
  <si>
    <t>火车沿着铁轨行驶。</t>
  </si>
  <si>
    <t>火车在rail（铁轨）上行驶，发出“rail~rail~”的声响，很好记。</t>
  </si>
  <si>
    <t>铁轨栏杆rail</t>
  </si>
  <si>
    <t>railway</t>
  </si>
  <si>
    <t>rail（铁轨） + way（道路）→ 有铁轨的道路 → 铁路</t>
  </si>
  <si>
    <t>铁路</t>
  </si>
  <si>
    <t>/reɪlweɪ/</t>
  </si>
  <si>
    <t>I often travel by railway.</t>
  </si>
  <si>
    <t>我经常乘火车旅行。</t>
  </si>
  <si>
    <t>railway是rail（铁轨）和way（路）的组合，铁路就是布满铁轨的路呀。</t>
  </si>
  <si>
    <t>铁轨加路railway</t>
  </si>
  <si>
    <t>rain</t>
  </si>
  <si>
    <t>雨；雨水</t>
  </si>
  <si>
    <t>/reɪn/</t>
  </si>
  <si>
    <t>There was a heavy rain yesterday.</t>
  </si>
  <si>
    <t>昨天有一场大雨。</t>
  </si>
  <si>
    <t>昨天rain（雨）下得很大，我没带伞，回家后衣服都湿了。</t>
  </si>
  <si>
    <t>雨水rain</t>
  </si>
  <si>
    <t>下雨</t>
  </si>
  <si>
    <t>It rains heavily in summer in my hometown.</t>
  </si>
  <si>
    <t>我的家乡夏天经常下大雨。</t>
  </si>
  <si>
    <t>夏天家乡经常rain（下雨），出门必须带伞，不然会被淋湿。</t>
  </si>
  <si>
    <t>下雨就是rain</t>
  </si>
  <si>
    <t>rainbow</t>
  </si>
  <si>
    <t>rain（雨） + bow（弓）→ 雨后出现的像弓一样的彩色光带 → 彩虹</t>
  </si>
  <si>
    <t>彩虹</t>
  </si>
  <si>
    <t>/ˈreɪnbəʊ/</t>
  </si>
  <si>
    <t>We saw a beautiful rainbow after the storm.</t>
  </si>
  <si>
    <t>暴风雨后我们看到了一道美丽的彩虹。</t>
  </si>
  <si>
    <t>雨后rain（雨）停了，天空出现像bow（弓）一样的rainbow（彩虹），颜色鲜艳极了。</t>
  </si>
  <si>
    <t>雨过弓现rainbow</t>
  </si>
  <si>
    <t>raincoat</t>
  </si>
  <si>
    <t>rain（雨） + coat（外套）→ 防雨的外套 → 雨衣</t>
  </si>
  <si>
    <t>雨衣</t>
  </si>
  <si>
    <t>/ˈreɪnkəʊt/</t>
  </si>
  <si>
    <t>She put on her raincoat before going out in the rain.</t>
  </si>
  <si>
    <t>下雨时出门前她穿上了雨衣。</t>
  </si>
  <si>
    <t>下雨出门要穿raincoat（雨衣），它是rain（雨）天专用的coat（外套）哦。</t>
  </si>
  <si>
    <t>雨衣raincoat</t>
  </si>
  <si>
    <t>rainfall</t>
  </si>
  <si>
    <t>rain（雨）+ fall（降落）→ 雨的降落总量 → 降雨量</t>
  </si>
  <si>
    <t>降雨量</t>
  </si>
  <si>
    <t>/ˈreɪnfɔːl/</t>
  </si>
  <si>
    <t>The annual rainfall in this area is about 800 millimeters.</t>
  </si>
  <si>
    <t>这个地区的年降雨量大约是800毫米。</t>
  </si>
  <si>
    <t>今年 rainfall（降雨量）特别多，rain 不断 fall，农田里的作物都喝饱了水。</t>
  </si>
  <si>
    <t>雨落相加是 rainfall</t>
  </si>
  <si>
    <t>rainy</t>
  </si>
  <si>
    <t>rain（雨）+ -y（表形容词）→ 多雨水的 → 下雨的；多雨的</t>
  </si>
  <si>
    <t>下雨的；多雨的</t>
  </si>
  <si>
    <t>/ˈreɪni/</t>
  </si>
  <si>
    <t>We can't go picnic because it's a rainy day.</t>
  </si>
  <si>
    <t>因为今天是下雨天，我们不能去野餐了。</t>
  </si>
  <si>
    <t>今天是 rainy（多雨的）天，rain 一直下，我只能在家看书。</t>
  </si>
  <si>
    <t>rain加y，雨天 rainy</t>
  </si>
  <si>
    <t>raise</t>
  </si>
  <si>
    <t>举起；提高；筹集</t>
  </si>
  <si>
    <t>/reɪz/</t>
  </si>
  <si>
    <t>He raised his hand to ask a question.</t>
  </si>
  <si>
    <t>他举手提问。</t>
  </si>
  <si>
    <t>课堂上，他 raise（举起）手，想问问老师那个难题。</t>
  </si>
  <si>
    <t>举手提高是 raise</t>
  </si>
  <si>
    <t>random</t>
  </si>
  <si>
    <t>随机的；随意的</t>
  </si>
  <si>
    <t>/ˈrændəm/</t>
  </si>
  <si>
    <t>The teacher picked a random student to answer the question.</t>
  </si>
  <si>
    <t>老师随机选了一个学生回答问题。</t>
  </si>
  <si>
    <t>老师 random（随机）选学生回答，大家都紧张地看着她。</t>
  </si>
  <si>
    <t>随机随意是 random</t>
  </si>
  <si>
    <t>范围；一系列</t>
  </si>
  <si>
    <t>/ˈreɪndʒ/</t>
  </si>
  <si>
    <t>This store sells a range of toys for kids.</t>
  </si>
  <si>
    <t>这家商店卖一系列儿童玩具。</t>
  </si>
  <si>
    <t>这家店的 toy range（玩具范围）很广，从积木到机器人都有。</t>
  </si>
  <si>
    <t>范围系列用 range</t>
  </si>
  <si>
    <t>（在...内）变动；变化</t>
  </si>
  <si>
    <t>Temperatures here range from 5 to 15 degrees in spring.</t>
  </si>
  <si>
    <t>这里春天的气温在5到15度之间变动。</t>
  </si>
  <si>
    <t>春天的温度 range（变动）很大，早晚要穿外套。</t>
  </si>
  <si>
    <t>温度变动 range range</t>
  </si>
  <si>
    <t>rank</t>
  </si>
  <si>
    <t>等级；排名</t>
  </si>
  <si>
    <t>/ræŋk/</t>
  </si>
  <si>
    <t>He got first rank in the exam.</t>
  </si>
  <si>
    <t>他考试得了第一名。</t>
  </si>
  <si>
    <t>他的rank（排名）是第一，妈妈奖励了他一本漫画书。</t>
  </si>
  <si>
    <t>等级排名是rank</t>
  </si>
  <si>
    <t>排列；排名</t>
  </si>
  <si>
    <t>They ranked the students by their scores.</t>
  </si>
  <si>
    <t>他们按成绩给学生排名。</t>
  </si>
  <si>
    <t>老师rank（排名）学生成绩时，把高分的排列在前。</t>
  </si>
  <si>
    <t>排列排名rank</t>
  </si>
  <si>
    <t>rapid</t>
  </si>
  <si>
    <t>迅速的；快的</t>
  </si>
  <si>
    <t>/ˈræpɪd/</t>
  </si>
  <si>
    <t>The river flows at a rapid speed.</t>
  </si>
  <si>
    <t>这条河水流迅速。</t>
  </si>
  <si>
    <t>看到rapid（迅速的）河流，我想起它的发音像“瑞劈的”，闪电般快。</t>
  </si>
  <si>
    <t>迅速快速是rapid</t>
  </si>
  <si>
    <t>rare</t>
  </si>
  <si>
    <t>稀有的；罕见的</t>
  </si>
  <si>
    <t>/reə(r)/</t>
  </si>
  <si>
    <t>This kind of flower is very rare.</t>
  </si>
  <si>
    <t>这种花非常稀有。</t>
  </si>
  <si>
    <t>rare（稀有的）花像“瑞儿”一样珍贵，很少见到。</t>
  </si>
  <si>
    <t>稀有罕见是rare</t>
  </si>
  <si>
    <t>rat</t>
  </si>
  <si>
    <t>老鼠</t>
  </si>
  <si>
    <t>/ræt/</t>
  </si>
  <si>
    <t>A rat is hiding in the corner.</t>
  </si>
  <si>
    <t>一只老鼠藏在角落里。</t>
  </si>
  <si>
    <t>看到rat（老鼠）跑过，它的发音和“rat”一样，很容易记。</t>
  </si>
  <si>
    <t>老鼠就是rat</t>
  </si>
  <si>
    <t>rather</t>
  </si>
  <si>
    <t>相当；宁可；反而</t>
  </si>
  <si>
    <t>/ˈrɑːðə(r)/</t>
  </si>
  <si>
    <t>I'm rather tired today.</t>
  </si>
  <si>
    <t>我今天相当累。</t>
  </si>
  <si>
    <t>今天rather（相当）累，宁可在家休息，反而不想出门。</t>
  </si>
  <si>
    <t>相当宁可rather</t>
  </si>
  <si>
    <t>raw</t>
  </si>
  <si>
    <t>生的；未加工的；原始的</t>
  </si>
  <si>
    <t>/rɔː/</t>
  </si>
  <si>
    <t>These vegetables are raw, not cooked.</t>
  </si>
  <si>
    <t>这些蔬菜是生的，没煮过。</t>
  </si>
  <si>
    <t>妈妈提醒我这些蔬菜raw（生的）不能直接吃，要煮熟才健康。</t>
  </si>
  <si>
    <t>未加工的是raw</t>
  </si>
  <si>
    <t>ray</t>
  </si>
  <si>
    <t>光线；射线</t>
  </si>
  <si>
    <t>/reɪ/</t>
  </si>
  <si>
    <t>The sun sends out warm rays in winter.</t>
  </si>
  <si>
    <t>冬天太阳发出温暖的光线。</t>
  </si>
  <si>
    <t>冬天的ray（光线）照在脸上，感觉特别舒服。</t>
  </si>
  <si>
    <t>太阳光线叫ray</t>
  </si>
  <si>
    <t>razor</t>
  </si>
  <si>
    <t>raz</t>
  </si>
  <si>
    <t>raz（刮）+ or（工具）→ 刮胡子的工具→剃刀</t>
  </si>
  <si>
    <t>剃刀</t>
  </si>
  <si>
    <t>/ˈreɪzə(r)/</t>
  </si>
  <si>
    <t>He uses a razor to shave his beard every day.</t>
  </si>
  <si>
    <t>他每天用剃刀刮胡子。</t>
  </si>
  <si>
    <t>他拿着razor（剃刀）刮胡子，raz（刮）的动作很轻，or（工具）让他变得干净利落。</t>
  </si>
  <si>
    <t>刮胡工具razor</t>
  </si>
  <si>
    <t>reach</t>
  </si>
  <si>
    <t>到达；伸手够到</t>
  </si>
  <si>
    <t>/riːtʃ/</t>
  </si>
  <si>
    <t>I can reach the book on the top shelf.</t>
  </si>
  <si>
    <t>我能够到顶层架子上的书。</t>
  </si>
  <si>
    <t>我伸长手臂reach（够到）那本书，终于拿到了。</t>
  </si>
  <si>
    <t>伸手够到是reach</t>
  </si>
  <si>
    <t>react</t>
  </si>
  <si>
    <t>re-</t>
  </si>
  <si>
    <t>re（反；再）+ act（行动）→ 对某事作出回应的行动→反应；回应</t>
  </si>
  <si>
    <t>反应；作出回应</t>
  </si>
  <si>
    <t>/riˈækt/</t>
  </si>
  <si>
    <t>She reacted immediately when she heard the news.</t>
  </si>
  <si>
    <t>她听到消息后立即作出了反应。</t>
  </si>
  <si>
    <t>听到消息，她react（反应）很快，re（再）act（行动）起来去帮忙。</t>
  </si>
  <si>
    <t>再次行动react</t>
  </si>
  <si>
    <t>read</t>
  </si>
  <si>
    <t>读；阅读</t>
  </si>
  <si>
    <t>/riːd/</t>
  </si>
  <si>
    <t>I read a storybook every evening.</t>
  </si>
  <si>
    <t>我每天晚上读一本故事书。</t>
  </si>
  <si>
    <t>每天晚上我都会read（读）故事书，沉浸在有趣的情节里，不知不觉就到了睡觉时间。</t>
  </si>
  <si>
    <t>read读故事，简单又好记</t>
  </si>
  <si>
    <t>reading</t>
  </si>
  <si>
    <t>read（读）+ing（名词后缀，表示动作）→读的动作→阅读</t>
  </si>
  <si>
    <t>阅读；读物</t>
  </si>
  <si>
    <t>/ˈriːdɪŋ/</t>
  </si>
  <si>
    <t>Reading is a good way to relax.</t>
  </si>
  <si>
    <t>阅读是放松的好方法。</t>
  </si>
  <si>
    <t>周末我喜欢reading（阅读）漫画书，read加ing形式就是阅读的意思，让我很开心。</t>
  </si>
  <si>
    <t>read加ing变reading，阅读爱好常伴我</t>
  </si>
  <si>
    <t>ready</t>
  </si>
  <si>
    <t>准备好的</t>
  </si>
  <si>
    <t>/ˈredi/</t>
  </si>
  <si>
    <t>Are you ready to go to school?</t>
  </si>
  <si>
    <t>你准备好去上学了吗？</t>
  </si>
  <si>
    <t>明天要去露营，我已经ready（准备好的）了，帐篷和食物都打包好了。</t>
  </si>
  <si>
    <t>ready准备好，出发没烦恼</t>
  </si>
  <si>
    <t>real</t>
  </si>
  <si>
    <t>真实的；真正的</t>
  </si>
  <si>
    <t>/ˈriːəl/</t>
  </si>
  <si>
    <t>This is a real dog, not a toy.</t>
  </si>
  <si>
    <t>这是一只真狗，不是玩具。</t>
  </si>
  <si>
    <t>这个魔术看起来很神奇，但其实不是real（真实的），只是技巧而已。</t>
  </si>
  <si>
    <t>real真实不虚幻，一眼就能辨</t>
  </si>
  <si>
    <t>reality</t>
  </si>
  <si>
    <t>real（真实的）+ity（名词后缀，表示状态）→真实的状态→现实</t>
  </si>
  <si>
    <t>现实；实际情况</t>
  </si>
  <si>
    <t>/riˈæləti/</t>
  </si>
  <si>
    <t>We must accept the reality of the situation.</t>
  </si>
  <si>
    <t>我们必须接受情况的现实。</t>
  </si>
  <si>
    <t>虽然梦想很美好，但我们也要面对reality（现实），real加ity变成名词就是现实的意思。</t>
  </si>
  <si>
    <t>real加ity变现实，生活要正视</t>
  </si>
  <si>
    <t>realise</t>
  </si>
  <si>
    <t>real（真实）+ise（使...）→使成为真实→实现；意识到</t>
  </si>
  <si>
    <t>实现；意识到</t>
  </si>
  <si>
    <t>/ˈriːəlaɪz/</t>
  </si>
  <si>
    <t>I finally realised my dream.</t>
  </si>
  <si>
    <t>我终于实现了我的梦想。</t>
  </si>
  <si>
    <t>当我realise（意识到）自己的错误时，才明白要让梦想real（真实）ise（实现）需要付出努力。</t>
  </si>
  <si>
    <t>real加ise，实现或意识</t>
  </si>
  <si>
    <t>really</t>
  </si>
  <si>
    <t>real（真实）+ly（副词后缀）→真实地；真正地</t>
  </si>
  <si>
    <t>真正地；确实</t>
  </si>
  <si>
    <t>/ˈriːəli/</t>
  </si>
  <si>
    <t>She really likes playing the piano.</t>
  </si>
  <si>
    <t>她确实喜欢弹钢琴。</t>
  </si>
  <si>
    <t>她really（确实）喜欢弹琴，每次练习都real（真实）投入，ly（副词）体现她的热爱程度。</t>
  </si>
  <si>
    <t>real加ly，确实真的是</t>
  </si>
  <si>
    <t>reason</t>
  </si>
  <si>
    <t>理由；原因</t>
  </si>
  <si>
    <t>/ˈriːzn/</t>
  </si>
  <si>
    <t>Give me a reason for your absence.</t>
  </si>
  <si>
    <t>给我一个你缺席的理由。</t>
  </si>
  <si>
    <t>当老师问我缺席的reason（理由）时，我一时语塞，找不到合适的解释。</t>
  </si>
  <si>
    <t>要理由，找reason</t>
  </si>
  <si>
    <t>推理；思考</t>
  </si>
  <si>
    <t>We need to reason carefully before making a decision.</t>
  </si>
  <si>
    <t>我们需要仔细思考再做决定。</t>
  </si>
  <si>
    <t>做重要决定前，我们要reason（推理），认真分析每个选项的利弊。</t>
  </si>
  <si>
    <t>思考推理reason</t>
  </si>
  <si>
    <t>reasonable</t>
  </si>
  <si>
    <t>reason（理由）+able（能...的）→有理由的；合理的</t>
  </si>
  <si>
    <t>合理的；公道的</t>
  </si>
  <si>
    <t>/ˈriːznəbl/</t>
  </si>
  <si>
    <t>The price of this book is reasonable.</t>
  </si>
  <si>
    <t>这本书的价格很合理。</t>
  </si>
  <si>
    <t>这本书的price很reasonable（合理），因为它有充分的reason（理由）且able（能接受），大家都愿意买。</t>
  </si>
  <si>
    <t>reason加able，合理公道是</t>
  </si>
  <si>
    <t>rebuild</t>
  </si>
  <si>
    <t>re（重新）+build（建造）→重新建造</t>
  </si>
  <si>
    <t>重建；改建</t>
  </si>
  <si>
    <t>/ˌriːˈbɪld/</t>
  </si>
  <si>
    <t>They decided to rebuild the old house.</t>
  </si>
  <si>
    <t>他们决定重建那座老房子。</t>
  </si>
  <si>
    <t>洪水过后，村民们rebuild（重建）家园，re（重新）build（建造）新的房屋，脸上洋溢着希望。</t>
  </si>
  <si>
    <t>重新建造rebuild</t>
  </si>
  <si>
    <t>receipt</t>
  </si>
  <si>
    <t>ceipt</t>
  </si>
  <si>
    <t>re(再)+ceipt(拿)→再次拿到的付款凭证→收据</t>
  </si>
  <si>
    <t>收据</t>
  </si>
  <si>
    <t>/rɪˈsiːt/</t>
  </si>
  <si>
    <t>She kept the receipt for the dress.</t>
  </si>
  <si>
    <t>她保留着那条裙子的收据。</t>
  </si>
  <si>
    <t>买裙子后拿receipt（收据），re（再）ceipt（拿）着它以防退换，很实用。</t>
  </si>
  <si>
    <t>再次拿凭证，receipt是收据</t>
  </si>
  <si>
    <t>receive</t>
  </si>
  <si>
    <t>re(再)+cept(拿)→再次拿到手中→收到；接收</t>
  </si>
  <si>
    <t>收到；接收</t>
  </si>
  <si>
    <t>/rɪˈsiːv/</t>
  </si>
  <si>
    <t>I receive a gift from my parents on my birthday.</t>
  </si>
  <si>
    <t>生日那天我收到父母的一份礼物。</t>
  </si>
  <si>
    <t>生日收到gift，我receive（收到）它，re（再）cept（拿）到手里开心极了。</t>
  </si>
  <si>
    <t>再次拿取receive</t>
  </si>
  <si>
    <t>receiver</t>
  </si>
  <si>
    <t>receive（收到）+ -er（表人/物）→接收的人或设备→接收器；接收者</t>
  </si>
  <si>
    <t>接收器；接收者</t>
  </si>
  <si>
    <t>/rɪˈsiːvə(r)/</t>
  </si>
  <si>
    <t>The TV receiver is not working well.</t>
  </si>
  <si>
    <t>电视接收器不太好用了。</t>
  </si>
  <si>
    <t>电视的receiver（接收器）坏了，它是receive的-er（物），没法收到信号。</t>
  </si>
  <si>
    <t>接收人物receiver</t>
  </si>
  <si>
    <t>recent</t>
  </si>
  <si>
    <t>re(加强)+cent(近)→非常近的→最近的；近来的</t>
  </si>
  <si>
    <t>最近的；近来的</t>
  </si>
  <si>
    <t>/ˈriːsnt/</t>
  </si>
  <si>
    <t>There have been many recent changes in our school.</t>
  </si>
  <si>
    <t>我们学校最近有很多变化。</t>
  </si>
  <si>
    <t>recent（最近的）变化真多，re（加强）cent（近），刚发生不久大家都知道。</t>
  </si>
  <si>
    <t>非常近的recent</t>
  </si>
  <si>
    <t>reception</t>
  </si>
  <si>
    <t>re(再)+cept(拿)+-ion→接收的行为或场所→接待；招待会</t>
  </si>
  <si>
    <t>接待；招待会</t>
  </si>
  <si>
    <t>/rɪˈsepʃn/</t>
  </si>
  <si>
    <t>The company held a reception for new employees.</t>
  </si>
  <si>
    <t>公司为新员工举办了一场招待会。</t>
  </si>
  <si>
    <t>公司的reception（招待会）上，re（再）cept（拿）+ion，大家互相问候很热闹。</t>
  </si>
  <si>
    <t>接收行为reception</t>
  </si>
  <si>
    <t>receptionist</t>
  </si>
  <si>
    <t>re(回)+cept(拿)+ion(名词后缀)+ist(人)→ 负责接收客人的人→接待员</t>
  </si>
  <si>
    <t>接待员</t>
  </si>
  <si>
    <t>/rɪˈsepʃənɪst/</t>
  </si>
  <si>
    <t>The receptionist at the hotel helped us with our luggage.</t>
  </si>
  <si>
    <t>酒店的接待员帮我们拿行李。</t>
  </si>
  <si>
    <t>酒店的 receptionist（接待员）每天re（回）cept（拿）客人的行李，ion（名词后缀）加ist（人），服务很周到。</t>
  </si>
  <si>
    <t>接待客人 receptionist</t>
  </si>
  <si>
    <t>recipe</t>
  </si>
  <si>
    <t>re(回)+cip(拿)+e→ 拿回来的做菜方法→食谱；配方</t>
  </si>
  <si>
    <t>食谱；配方</t>
  </si>
  <si>
    <t>/ˈresəpi/</t>
  </si>
  <si>
    <t>I followed the recipe to make chocolate cake.</t>
  </si>
  <si>
    <t>我按照食谱做了巧克力蛋糕。</t>
  </si>
  <si>
    <t>我跟着 recipe（食谱）做蛋糕，re（回）cip（拿）住步骤，做出的蛋糕超美味。</t>
  </si>
  <si>
    <t>拿回配方是recipe</t>
  </si>
  <si>
    <t>recite</t>
  </si>
  <si>
    <t>re(再)+cite(引用)→ 再次说出已记内容→背诵；朗诵</t>
  </si>
  <si>
    <t>背诵；朗诵</t>
  </si>
  <si>
    <t>/rɪˈsaɪt/</t>
  </si>
  <si>
    <t>He can recite the whole poem from memory.</t>
  </si>
  <si>
    <t>他能凭记忆背诵整首诗。</t>
  </si>
  <si>
    <t>他 recite（背诵）诗歌时，re（再）cite（引用）每一句，流利又有感情。</t>
  </si>
  <si>
    <t>再次引用是recite</t>
  </si>
  <si>
    <t>recognise</t>
  </si>
  <si>
    <t>cogn</t>
  </si>
  <si>
    <t>re(再)+cogn(知道)+ise(动词后缀)→ 再次认识→认出；识别</t>
  </si>
  <si>
    <t>认出；识别</t>
  </si>
  <si>
    <t>/ˈrekəɡnaɪz/</t>
  </si>
  <si>
    <t>She recognised her old classmate in the crowd.</t>
  </si>
  <si>
    <t>她在人群中认出了老同学。</t>
  </si>
  <si>
    <t>她在人群里 recognise（认出）老同学，re（再）cogn（知道）那张脸，ise（动词后缀）让她立刻上前打招呼。</t>
  </si>
  <si>
    <t>再次知道recognise</t>
  </si>
  <si>
    <t>recommend</t>
  </si>
  <si>
    <t>re(加强)+com(一起)+mend(建议)→ 强烈一起建议→推荐</t>
  </si>
  <si>
    <t>推荐；建议</t>
  </si>
  <si>
    <t>/ˌrekəˈmend/</t>
  </si>
  <si>
    <t>My friend recommended a good restaurant to me.</t>
  </si>
  <si>
    <t>我的朋友给我推荐了一家好餐厅。</t>
  </si>
  <si>
    <t>朋友 recommend（推荐）餐厅时，re（加强）com（一起）mend（建议）我一定要去尝尝，说味道很棒。</t>
  </si>
  <si>
    <t>加强建议是recommend</t>
  </si>
  <si>
    <t>record holder</t>
  </si>
  <si>
    <t>record（记录）+ holder（持有者）→ 保持纪录的人→纪录保持者</t>
  </si>
  <si>
    <t>纪录保持者</t>
  </si>
  <si>
    <t>/rɪˈkɔːd ˈhəʊldə(r)/</t>
  </si>
  <si>
    <t>She is the world record holder for the 100-meter dash.</t>
  </si>
  <si>
    <t>她是100米短跑的世界纪录保持者。</t>
  </si>
  <si>
    <t>她作为record holder（纪录保持者），每天坚持训练，只为守住自己的record（纪录）。</t>
  </si>
  <si>
    <t>纪录持有者，record holder</t>
  </si>
  <si>
    <t>recorder</t>
  </si>
  <si>
    <t>cord</t>
  </si>
  <si>
    <t>re（重新）+ cord（记录）+ er（表物品）→ 用来重新记录声音的物品→录音机</t>
  </si>
  <si>
    <t>录音机</t>
  </si>
  <si>
    <t>/rɪˈkɔːdə(r)/</t>
  </si>
  <si>
    <t>I bought a new recorder to practice English pronunciation.</t>
  </si>
  <si>
    <t>我买了一个新录音机来练习英语发音。</t>
  </si>
  <si>
    <t>我用recorder（录音机）练习发音，它能re（重新）cord（记录）我的每一次尝试，帮助我改进。</t>
  </si>
  <si>
    <t>记录声音的机器，recorder</t>
  </si>
  <si>
    <t>re（重新）+ cord（记录）+ er（表人）→ 专门做记录的人→记录员</t>
  </si>
  <si>
    <t>记录员</t>
  </si>
  <si>
    <t>The recorder took notes carefully during the important meeting.</t>
  </si>
  <si>
    <t>记录员在重要会议期间认真做笔记。</t>
  </si>
  <si>
    <t>会议上的recorder（记录员），re（重新）cord（记录）每一个关键信息，从不遗漏。</t>
  </si>
  <si>
    <t>记录的人，recorder</t>
  </si>
  <si>
    <t>recover</t>
  </si>
  <si>
    <t>re（重新）+ cover（覆盖；恢复）→ 重新覆盖健康状态或找回失去的东西→恢复；找回</t>
  </si>
  <si>
    <t>恢复健康；找回</t>
  </si>
  <si>
    <t>/rɪˈkʌvə(r)/</t>
  </si>
  <si>
    <t>He recovered his lost wallet on the bus.</t>
  </si>
  <si>
    <t>他在公交车上找回了丢失的钱包。</t>
  </si>
  <si>
    <t>他丢失钱包后很着急，后来re（重新）cover（覆盖）了丢失的物品，终于recover（找回）了钱包。</t>
  </si>
  <si>
    <t>重新覆盖是recover</t>
  </si>
  <si>
    <t>recreation</t>
  </si>
  <si>
    <t>re（再）+ cre（创造）+ ation（名词后缀）→ 再次创造快乐活力的活动→娱乐；消遣</t>
  </si>
  <si>
    <t>/ˌrekriˈeɪʃn/</t>
  </si>
  <si>
    <t>Playing basketball is a popular recreation among teenagers.</t>
  </si>
  <si>
    <t>打篮球是青少年中流行的娱乐活动。</t>
  </si>
  <si>
    <t>周末和朋友打篮球是我的recreation（娱乐），它能re（再）cre（创造）很多快乐时光。</t>
  </si>
  <si>
    <t>再次创造快乐，recreation</t>
  </si>
  <si>
    <t>recycle</t>
  </si>
  <si>
    <t>re(再次) + cycle(循环) → 再次循环使用 → 回收利用</t>
  </si>
  <si>
    <t>回收利用</t>
  </si>
  <si>
    <t>/ˌriːˈsaɪkl/</t>
  </si>
  <si>
    <t>We should recycle plastic bottles to protect the environment.</t>
  </si>
  <si>
    <t>我们应该回收塑料瓶来保护环境。</t>
  </si>
  <si>
    <t>为了环保，我们recycle（回收利用）塑料瓶，让它们re（再次）cycle（循环）起来，变废为宝。</t>
  </si>
  <si>
    <t>再次循环recycle</t>
  </si>
  <si>
    <t>rectangle</t>
  </si>
  <si>
    <t>rect(直的) + angle(角) → 有直角的图形 → 矩形</t>
  </si>
  <si>
    <t>矩形；长方形</t>
  </si>
  <si>
    <t>/ˈrektæŋɡl/</t>
  </si>
  <si>
    <t>The blackboard in our classroom is a rectangle.</t>
  </si>
  <si>
    <t>我们教室里的黑板是矩形的。</t>
  </si>
  <si>
    <t>教室黑板是rectangle（矩形），它有rect（直的）angle（角），四个角都方方正正。</t>
  </si>
  <si>
    <t>直角图形rectangle</t>
  </si>
  <si>
    <t>red</t>
  </si>
  <si>
    <t>红色的</t>
  </si>
  <si>
    <t>/red/</t>
  </si>
  <si>
    <t>The little girl is wearing a red dress.</t>
  </si>
  <si>
    <t>小女孩穿着一条红色的连衣裙。</t>
  </si>
  <si>
    <t>小女孩穿的red（红色）连衣裙，像天边的晚霞一样好看。</t>
  </si>
  <si>
    <t>颜色红色就是red</t>
  </si>
  <si>
    <t>reduce</t>
  </si>
  <si>
    <t>re(回) + duce(引导) → 引导回去减少数量 → 减少；降低</t>
  </si>
  <si>
    <t>/rɪˈdjuːs/</t>
  </si>
  <si>
    <t>We need to reduce the use of disposable chopsticks.</t>
  </si>
  <si>
    <t>我们需要减少一次性筷子的使用。</t>
  </si>
  <si>
    <t>为了环保，我们要reduce（减少）一次性筷子使用，把浪费re（回）duce（引导）到最低。</t>
  </si>
  <si>
    <t>引导回去reduce</t>
  </si>
  <si>
    <t>refer</t>
  </si>
  <si>
    <t>re(回) + fer(携带) → 携带回去参考 → 参考；提到</t>
  </si>
  <si>
    <t>参考；涉及；提到</t>
  </si>
  <si>
    <t>/rɪˈfɜː(r)/</t>
  </si>
  <si>
    <t>When writing essays, we can refer to some famous books.</t>
  </si>
  <si>
    <t>写作文时，我们可以参考一些名著。</t>
  </si>
  <si>
    <t>写作文时，我refer（参考）名著，把有用的内容re（回）fer（携带）到文章里，让内容更丰富。</t>
  </si>
  <si>
    <t>带回参考是refer</t>
  </si>
  <si>
    <t>referee</t>
  </si>
  <si>
    <t>re(再)+fer(拿)+-ee(人)→再拿规则评判的人→裁判</t>
  </si>
  <si>
    <t>裁判；仲裁人</t>
  </si>
  <si>
    <t>/ˌrefəˈriː/</t>
  </si>
  <si>
    <t>The referee stopped the game due to foul play.</t>
  </si>
  <si>
    <t>裁判因犯规行为暂停了比赛。</t>
  </si>
  <si>
    <t>足球赛里，referee（裁判）是 re（再）fer（拿）规则来判罚的人，大家都得听他的。</t>
  </si>
  <si>
    <t>再拿规则判，referee是裁判</t>
  </si>
  <si>
    <t>re(再)+fer(拿)+-ee(人)→作为评判者行动→当裁判</t>
  </si>
  <si>
    <t>当裁判；仲裁</t>
  </si>
  <si>
    <t>He refereed the basketball final last night.</t>
  </si>
  <si>
    <t>他昨晚为篮球决赛当裁判。</t>
  </si>
  <si>
    <t>他喜欢 referee（当裁判），每次都 re fer（再拿）规则书核对，确保判罚公正。</t>
  </si>
  <si>
    <t>当裁判就用referee</t>
  </si>
  <si>
    <t>reference</t>
  </si>
  <si>
    <t>re(再)+fer(拿)+-ence(名词后缀)→再拿参考的事物→参考</t>
  </si>
  <si>
    <t>参考；参考书；提及</t>
  </si>
  <si>
    <t>/ˈrefrəns/</t>
  </si>
  <si>
    <t>Please give me a reference for this project.</t>
  </si>
  <si>
    <t>请给我这个项目的参考资料。</t>
  </si>
  <si>
    <t>写项目时，我找reference（参考书），re（再）fer（拿）它查证，内容更准确。</t>
  </si>
  <si>
    <t>再拿参考reference</t>
  </si>
  <si>
    <t>reflect</t>
  </si>
  <si>
    <t>flect</t>
  </si>
  <si>
    <t>re(回)+flect(弯曲)→光线折回→反射；反映</t>
  </si>
  <si>
    <t>反射；反映；思考</t>
  </si>
  <si>
    <t>/rɪˈflekt/</t>
  </si>
  <si>
    <t>The mirror reflects my face clearly.</t>
  </si>
  <si>
    <t>镜子清晰地反射出我的脸。</t>
  </si>
  <si>
    <t>镜子reflect（反射）脸，光线被 re（回）flect（弯）回来，影像超清楚。</t>
  </si>
  <si>
    <t>折回反射reflect</t>
  </si>
  <si>
    <t>reform</t>
  </si>
  <si>
    <t>re(重新)+form(形状)→重塑形式→改革</t>
  </si>
  <si>
    <t>改革；改进</t>
  </si>
  <si>
    <t>/rɪˈfɔːm/</t>
  </si>
  <si>
    <t>The government reformed the tax system.</t>
  </si>
  <si>
    <t>政府改革了税收制度。</t>
  </si>
  <si>
    <t>政府reform（改革）税制，re（重新）form（塑造）公平体系，惠及百姓。</t>
  </si>
  <si>
    <t>重塑形式是reform</t>
  </si>
  <si>
    <t>re(重新)+form(形状)→重塑的行为→改革</t>
  </si>
  <si>
    <t>改革</t>
  </si>
  <si>
    <t>/ˈrɪfɔːm/</t>
  </si>
  <si>
    <t>The reform has made a big difference.</t>
  </si>
  <si>
    <t>这场改革带来了巨大变化。</t>
  </si>
  <si>
    <t>这场reform（改革）是 re（重新）form（塑造）社会的关键，大家生活更好了。</t>
  </si>
  <si>
    <t>改革就是reform</t>
  </si>
  <si>
    <t>refresh</t>
  </si>
  <si>
    <t>re(再)+fresh(新鲜)→再变新鲜→恢复精力</t>
  </si>
  <si>
    <t>使恢复精力；刷新</t>
  </si>
  <si>
    <t>/rɪˈfreʃ/</t>
  </si>
  <si>
    <t>A nap can refresh you after work.</t>
  </si>
  <si>
    <t>下班后小睡能让你恢复精力。</t>
  </si>
  <si>
    <t>下班后小睡，refresh（恢复精力），感觉 re（再）fresh（新鲜）起来，活力满满。</t>
  </si>
  <si>
    <t>再新鲜是refresh</t>
  </si>
  <si>
    <t>refrigerator</t>
  </si>
  <si>
    <t>friger</t>
  </si>
  <si>
    <t>ator</t>
  </si>
  <si>
    <t>re(再次)+friger(冷)+ator(表工具) → 再次制冷的工具 → 冰箱</t>
  </si>
  <si>
    <t>/rɪˈfrɪdʒəreɪtə(r)/</t>
  </si>
  <si>
    <t>I put the milk in the refrigerator to keep it fresh.</t>
  </si>
  <si>
    <t>我把牛奶放进冰箱里保鲜。</t>
  </si>
  <si>
    <t>夏天热，牛奶容易坏，我把它放进refrigerator（冰箱），它能re（再次）friger（制冷）保持低温，太方便啦。</t>
  </si>
  <si>
    <t>再次制冷冰箱refrigerator</t>
  </si>
  <si>
    <t>refuse</t>
  </si>
  <si>
    <t>re(回)+fus(流)+e → 让事物流回去 → 拒绝接受</t>
  </si>
  <si>
    <t>拒绝</t>
  </si>
  <si>
    <t>/rɪˈfjuːz/</t>
  </si>
  <si>
    <t>She refused to lend me her book.</t>
  </si>
  <si>
    <t>她拒绝把书借给我。</t>
  </si>
  <si>
    <t>我向她借本书，她refuse（拒绝）了，就像把我的请求re（回）fus（流）回去一样，有点失落。</t>
  </si>
  <si>
    <t>回流拒绝refuse(v.)</t>
  </si>
  <si>
    <t>re(回)+fus(流)+e → 被退回不要的东西 → 垃圾</t>
  </si>
  <si>
    <t>垃圾</t>
  </si>
  <si>
    <t>/ˈrefjuːs/</t>
  </si>
  <si>
    <t>Please take the refuse out to the bin.</t>
  </si>
  <si>
    <t>请把垃圾拿到垃圾桶去。</t>
  </si>
  <si>
    <t>家里的refuse（垃圾）都是被re（回）fus（流）不要的东西，得每天及时清理才干净。</t>
  </si>
  <si>
    <t>退回垃圾refuse(n.)</t>
  </si>
  <si>
    <t>regard</t>
  </si>
  <si>
    <t>re(再次)+gard(看) → 再次看表示重视 → 看作；尊重</t>
  </si>
  <si>
    <t>看作；认为</t>
  </si>
  <si>
    <t>/rɪˈɡɑːd/</t>
  </si>
  <si>
    <t>We regard him as a hero.</t>
  </si>
  <si>
    <t>我们把他看作英雄。</t>
  </si>
  <si>
    <t>他救了人，我们regard（看作）他是英雄，常re（再次）gard（看）他的事迹激励自己。</t>
  </si>
  <si>
    <t>再次看重视regard(v.)</t>
  </si>
  <si>
    <t>re(再次)+gard(看) → 再次看体现关心 → 关心；问候</t>
  </si>
  <si>
    <t>关心；问候</t>
  </si>
  <si>
    <t>/ˈrɪɡɑːd/</t>
  </si>
  <si>
    <t>Give my regards to your family.</t>
  </si>
  <si>
    <t>代我向你的家人问好。</t>
  </si>
  <si>
    <t>出门在外，给家人带regard（问候），是我re（再次）gard（关心）他们的方式。</t>
  </si>
  <si>
    <t>再次关心regard(n.)</t>
  </si>
  <si>
    <t>regardless</t>
  </si>
  <si>
    <t>re(再次)+gard(看)+less(无) → 不再看顾虑 → 不管不顾</t>
  </si>
  <si>
    <t>不管；不顾</t>
  </si>
  <si>
    <t>/rɪˈɡɑːdləs/</t>
  </si>
  <si>
    <t>He ran out regardless of the heavy rain.</t>
  </si>
  <si>
    <t>尽管下大雨，他还是跑出去了。</t>
  </si>
  <si>
    <t>下大雨，他regardless（不管），re（再次）gard（看）都不看雨，直接冲了出去。</t>
  </si>
  <si>
    <t>无看顾虑regardless</t>
  </si>
  <si>
    <t>register</t>
  </si>
  <si>
    <t>reg</t>
  </si>
  <si>
    <t>reg(管理)+ister → 管理时记录信息 → 登记；注册</t>
  </si>
  <si>
    <t>登记；注册</t>
  </si>
  <si>
    <t>/ˈredʒɪstə(r)/</t>
  </si>
  <si>
    <t>You must register your name here.</t>
  </si>
  <si>
    <t>你必须在这里登记你的名字。</t>
  </si>
  <si>
    <t>参加活动要register（登记），这是reg（管理）ister的必要步骤，方便组织者管理。</t>
  </si>
  <si>
    <t>管理记录register(v.)</t>
  </si>
  <si>
    <t>reg(管理)+ister → 管理用的记录本子 → 登记簿</t>
  </si>
  <si>
    <t>登记簿；注册处</t>
  </si>
  <si>
    <t>The nurse checked the patient register.</t>
  </si>
  <si>
    <t>护士检查了病人登记簿。</t>
  </si>
  <si>
    <t>护士查register（登记簿），上面有reg（管理）ister的所有病人信息。</t>
  </si>
  <si>
    <t>登记本子register(n.)</t>
  </si>
  <si>
    <t>regret</t>
  </si>
  <si>
    <t>gret</t>
  </si>
  <si>
    <t>re(再次)+gret(悲伤)→再次感到悲伤→后悔</t>
  </si>
  <si>
    <t>后悔；遗憾</t>
  </si>
  <si>
    <t>/rɪˈɡret/</t>
  </si>
  <si>
    <t>I regret not studying hard before.</t>
  </si>
  <si>
    <t>我后悔以前没努力学习。</t>
  </si>
  <si>
    <t>我regret（后悔）没努力，re（再次）想起gret（悲伤）的往事，心里很懊恼。</t>
  </si>
  <si>
    <t>再次悲伤regret</t>
  </si>
  <si>
    <t>regular</t>
  </si>
  <si>
    <t>reg(规则)+ular(…的)→符合规则的→定期的；规则的</t>
  </si>
  <si>
    <t>定期的；规则的；经常的</t>
  </si>
  <si>
    <t>/ˈreɡjələr/</t>
  </si>
  <si>
    <t>He goes to the gym on a regular basis.</t>
  </si>
  <si>
    <t>他定期去健身房。</t>
  </si>
  <si>
    <t>他regular（定期）健身，因为reg（规则）ular（…的）生活让他身体棒。</t>
  </si>
  <si>
    <t>规则加ular是regular</t>
  </si>
  <si>
    <t>regulation</t>
  </si>
  <si>
    <t>reg(规则)+ul+ation(表结果)→制定规则的结果→规定；规章</t>
  </si>
  <si>
    <t>规定；规章</t>
  </si>
  <si>
    <t>/ˌreɡjuˈleɪʃn/</t>
  </si>
  <si>
    <t>We must follow the school regulations.</t>
  </si>
  <si>
    <t>学校regulation（规定）多，都是reg（规则）的ation（结果），大家要记牢。</t>
  </si>
  <si>
    <t>规则变名regulation</t>
  </si>
  <si>
    <t>reject</t>
  </si>
  <si>
    <t>re(回)+ject(扔)→把东西扔回去→拒绝</t>
  </si>
  <si>
    <t>拒绝；排斥</t>
  </si>
  <si>
    <t>/rɪˈdʒekt/</t>
  </si>
  <si>
    <t>She rejected his invitation to the party.</t>
  </si>
  <si>
    <t>她拒绝了他参加派对的邀请。</t>
  </si>
  <si>
    <t>她reject（拒绝）邀请，把请帖re（回）ject（扔）回去，态度很坚决。</t>
  </si>
  <si>
    <t>扔回去是reject</t>
  </si>
  <si>
    <t>relate</t>
  </si>
  <si>
    <t>lat</t>
  </si>
  <si>
    <t>re(再次)+lat(携带)→再次携带关联→联系；讲述</t>
  </si>
  <si>
    <t>联系；讲述</t>
  </si>
  <si>
    <t>/rɪˈleɪt/</t>
  </si>
  <si>
    <t>Can you relate this story to your experience?</t>
  </si>
  <si>
    <t>你能把这个故事和你的经历联系起来吗？</t>
  </si>
  <si>
    <t>你relate（联系）故事和经历时，re（再次）lat（携带）出相似点，很容易理解。</t>
  </si>
  <si>
    <t>再次携带relate</t>
  </si>
  <si>
    <t>relation</t>
  </si>
  <si>
    <t>re(再，回)+lat(拿，带)+ion(名词后缀)→再次带来联系的事物→关系；关联</t>
  </si>
  <si>
    <t>关系；关联</t>
  </si>
  <si>
    <t>/rɪˈleɪʃn/</t>
  </si>
  <si>
    <t>What's the relation between these two events?</t>
  </si>
  <si>
    <t>这两个事件之间有什么关系？</t>
  </si>
  <si>
    <t>想知道两个事件的relation（关系），就re（再）lat（拿）出细节对比，ion是名词后缀，这样就记住啦。</t>
  </si>
  <si>
    <t>再拿细节看relation（关系）</t>
  </si>
  <si>
    <t>relationship</t>
  </si>
  <si>
    <t>re(再，回)+lat(拿，带)+ion(名词后缀)+ship(状态后缀)→表示关系的状态→关系；联系（尤指人际）</t>
  </si>
  <si>
    <t>关系；联系</t>
  </si>
  <si>
    <t>/rɪˈleɪʃnʃɪp/</t>
  </si>
  <si>
    <t>She has a good relationship with her parents.</t>
  </si>
  <si>
    <t>她和父母关系很好。</t>
  </si>
  <si>
    <t>她和父母的relationship（关系）很好，re（再）lat（拿）出爱，ion加ship表状态，温暖又亲密。</t>
  </si>
  <si>
    <t>relation加ship，人际联系牢</t>
  </si>
  <si>
    <t>relative</t>
  </si>
  <si>
    <t>re(再，回)+lat(拿，带)+ive(形容词后缀)→能再次拿来比较的→相对的；相关的</t>
  </si>
  <si>
    <t>相对的；相关的</t>
  </si>
  <si>
    <t>/ˈrelətɪv/</t>
  </si>
  <si>
    <t>The speed is relative to the distance.</t>
  </si>
  <si>
    <t>速度是相对距离而言的。</t>
  </si>
  <si>
    <t>速度是relative（相对的），re（再）lat（拿）来和距离比，ive是形容词后缀，这样就记住啦。</t>
  </si>
  <si>
    <t>再拿比较relative（相对）</t>
  </si>
  <si>
    <t>re(再，回)+lat(拿，带)+ive(表人后缀)→和你有再次联系的人→亲戚；亲属</t>
  </si>
  <si>
    <t>亲戚；亲属</t>
  </si>
  <si>
    <t>My uncle is a close relative of mine.</t>
  </si>
  <si>
    <t>我叔叔是我的近亲。</t>
  </si>
  <si>
    <t>我的uncle是relative（亲戚），和我有re（再）lat（拿）不断的联系，ive结尾表人。</t>
  </si>
  <si>
    <t>联系不断是relative（亲戚）</t>
  </si>
  <si>
    <t>relax</t>
  </si>
  <si>
    <t>lax</t>
  </si>
  <si>
    <t>re(回)+lax(松)→回到放松状态→放松；休息</t>
  </si>
  <si>
    <t>放松；休息</t>
  </si>
  <si>
    <t>/rɪˈlæks/</t>
  </si>
  <si>
    <t>I like to relax by listening to music.</t>
  </si>
  <si>
    <t>我喜欢通过听音乐放松。</t>
  </si>
  <si>
    <t>累了就relax（放松），re（回）到lax（松）的状态，听音乐最舒服。</t>
  </si>
  <si>
    <t>回到放松是relax</t>
  </si>
  <si>
    <t>relay</t>
  </si>
  <si>
    <t>re(再)+lay(放置)→再次放置传递→传递；转达</t>
  </si>
  <si>
    <t>传递；转达</t>
  </si>
  <si>
    <t>/rɪˈleɪ/</t>
  </si>
  <si>
    <t>Please relay this message to your teacher.</t>
  </si>
  <si>
    <t>请把这个消息转达给你的老师。</t>
  </si>
  <si>
    <t>要relay（转达）消息，就re（再）lay（放）到老师那里，这样就完成任务啦。</t>
  </si>
  <si>
    <t>再次放置relay（转达）</t>
  </si>
  <si>
    <t>re(再)+lay(放置)→再次放置的接力动作→接力赛</t>
  </si>
  <si>
    <t>接力赛</t>
  </si>
  <si>
    <t>/ˈriːleɪ/</t>
  </si>
  <si>
    <t>We won the 4×100 meter relay race.</t>
  </si>
  <si>
    <t>我们赢了4×100米接力赛。</t>
  </si>
  <si>
    <t>参加relay（接力赛），队员们re（再）lay（放）接力棒，配合超默契。</t>
  </si>
  <si>
    <t>接力比赛叫relay</t>
  </si>
  <si>
    <t>relevant</t>
  </si>
  <si>
    <t>lev</t>
  </si>
  <si>
    <t>re(再次)+lev(举起，引申为关联)+ant(形容词后缀)→再次关联到主题→相关的</t>
  </si>
  <si>
    <t>相关的；切题的</t>
  </si>
  <si>
    <t>/ˈreləvənt/</t>
  </si>
  <si>
    <t>This point is relevant to our discussion.</t>
  </si>
  <si>
    <t>这一点和我们的讨论相关。</t>
  </si>
  <si>
    <t>这个观点很 relevant（相关的），re（再次）lev（关联）到我们的讨论主题，老师表扬了提出它的同学。</t>
  </si>
  <si>
    <t>再次关联 relevant</t>
  </si>
  <si>
    <t>reliable</t>
  </si>
  <si>
    <t>re(加强)+lig(绑)+able(可...的)→能被牢固绑定的→可靠的</t>
  </si>
  <si>
    <t>可靠的；可信赖的</t>
  </si>
  <si>
    <t>/rɪˈlaɪəbl/</t>
  </si>
  <si>
    <t>You can trust him; he's very reliable.</t>
  </si>
  <si>
    <t>你可以信任他，他非常可靠。</t>
  </si>
  <si>
    <t>他很 reliable（可靠的），re（一直）lig（绑）住承诺，从不食言。</t>
  </si>
  <si>
    <t>能绑住的 reliable</t>
  </si>
  <si>
    <t>relief</t>
  </si>
  <si>
    <t>liev</t>
  </si>
  <si>
    <t>re(离开)+liev(轻)→从沉重中离开→宽慰；减轻</t>
  </si>
  <si>
    <t>宽慰；减轻；救济</t>
  </si>
  <si>
    <t>/rɪˈliːf/</t>
  </si>
  <si>
    <t>The medicine gave her some relief from pain.</t>
  </si>
  <si>
    <t>这种药减轻了她的一些疼痛。</t>
  </si>
  <si>
    <t>吃了药后，pain减轻，我感到 relief（宽慰），re（离开）liev（轻）的感觉真好。</t>
  </si>
  <si>
    <t>离开沉重 relief</t>
  </si>
  <si>
    <t>religion</t>
  </si>
  <si>
    <t>re(再次)+lig(绑)+ion(名词后缀)→将人们再次绑定的信仰体系→宗教</t>
  </si>
  <si>
    <t>宗教；宗教信仰</t>
  </si>
  <si>
    <t>/rɪˈlɪdʒən/</t>
  </si>
  <si>
    <t>Buddhism is one of the major religions in the world.</t>
  </si>
  <si>
    <t>佛教是世界上主要的宗教之一。</t>
  </si>
  <si>
    <t>religion（宗教）re（再次）lig（绑）住信徒，形成共同的精神家园。</t>
  </si>
  <si>
    <t>再次绑定 religion</t>
  </si>
  <si>
    <t>religious</t>
  </si>
  <si>
    <t>re(再次)+lig(绑)+ious(形容词后缀)→与再次绑定的信仰相关的→宗教的；虔诚的</t>
  </si>
  <si>
    <t>宗教的；虔诚的</t>
  </si>
  <si>
    <t>/rɪˈlɪdʒəs/</t>
  </si>
  <si>
    <t>They go to the temple for religious ceremonies every month.</t>
  </si>
  <si>
    <t>他们每月去寺庙参加宗教仪式。</t>
  </si>
  <si>
    <t>她很 religious（虔诚的），re（再次）lig（绑）住对宗教的信仰，每月都参加仪式。</t>
  </si>
  <si>
    <t>宗教相关 religious</t>
  </si>
  <si>
    <t>rely</t>
  </si>
  <si>
    <t>依靠；依赖</t>
  </si>
  <si>
    <t>/rɪˈlaɪ/</t>
  </si>
  <si>
    <t>We rely on our parents for help.</t>
  </si>
  <si>
    <t>我们依靠父母的帮助。</t>
  </si>
  <si>
    <t>小明遇到困难时总是 rely（依靠）父母，就像小鸟依赖巢穴一样安心。</t>
  </si>
  <si>
    <t>依赖他人用rely</t>
  </si>
  <si>
    <t>remain</t>
  </si>
  <si>
    <t>re（仍然）+ main（停留）→ 仍然停留在原地或保持状态 → 保持；剩余</t>
  </si>
  <si>
    <t>保持；剩余；逗留</t>
  </si>
  <si>
    <t>/rɪˈmeɪn/</t>
  </si>
  <si>
    <t>Some leaves remain on the tree in winter.</t>
  </si>
  <si>
    <t>冬天树上还留着一些叶子。</t>
  </si>
  <si>
    <t>冬天的树，有些叶子 remain（剩余）着，re（仍然）main（停留）在枝头不肯落下。</t>
  </si>
  <si>
    <t>仍然停留remain</t>
  </si>
  <si>
    <t>remark</t>
  </si>
  <si>
    <t>re（再次）+ mark（标记）→ 对事物再次做标记式的评价 → 评论；说</t>
  </si>
  <si>
    <t>评论；说</t>
  </si>
  <si>
    <t>/rɪˈmɑːk/</t>
  </si>
  <si>
    <t>She remarked that the movie was great.</t>
  </si>
  <si>
    <t>她评论说这部电影很棒。</t>
  </si>
  <si>
    <t>看完电影，她 remark（评论）道：“太精彩了！”re（再次）mark（标记）在推荐列表里。</t>
  </si>
  <si>
    <t>再次标记remark</t>
  </si>
  <si>
    <t>remember</t>
  </si>
  <si>
    <t>re（再次）+ memor（记忆）→ 再次唤起记忆 → 记得；记住</t>
  </si>
  <si>
    <t>记得；记住</t>
  </si>
  <si>
    <t>/rɪˈmembə(r)/</t>
  </si>
  <si>
    <t>I remember to bring my umbrella today.</t>
  </si>
  <si>
    <t>我今天记得带伞了。</t>
  </si>
  <si>
    <t>出门前，我努力 remember（记住）带伞，re（再次）在脑海里memor（记忆）妈妈的叮嘱。</t>
  </si>
  <si>
    <t>再次记忆remember</t>
  </si>
  <si>
    <t>remind</t>
  </si>
  <si>
    <t>re（再次）+ mind（头脑）→ 再次让某人头脑想起某事 → 提醒</t>
  </si>
  <si>
    <t>提醒；使想起</t>
  </si>
  <si>
    <t>/rɪˈmaɪnd/</t>
  </si>
  <si>
    <t>Please remind me of the meeting tomorrow.</t>
  </si>
  <si>
    <t>请提醒我明天的会议。</t>
  </si>
  <si>
    <t>同事 remind（提醒）我明天开会，re（再次）在我mind（头脑）里敲了个警钟。</t>
  </si>
  <si>
    <t>再次想是remind</t>
  </si>
  <si>
    <t>remote</t>
  </si>
  <si>
    <t>re（回，反）+mot（移动）→移开的→遥远的</t>
  </si>
  <si>
    <t>遥远的；远程的</t>
  </si>
  <si>
    <t>/rɪˈməʊt/</t>
  </si>
  <si>
    <t>Is the village remote from the city?</t>
  </si>
  <si>
    <t>这个村庄离城市远吗？</t>
  </si>
  <si>
    <t>那个remote（遥远的）村庄，因re（远离）mot（移动）得太远，平时很少有人到访。</t>
  </si>
  <si>
    <t>回移则遥远是remote</t>
  </si>
  <si>
    <t>re（远程）+mot（控制移动）→远程控制设备→遥控器</t>
  </si>
  <si>
    <t>遥控器</t>
  </si>
  <si>
    <t>Can you pass me the TV remote?</t>
  </si>
  <si>
    <t>你能把电视遥控器递给我吗？</t>
  </si>
  <si>
    <t>我找remote（遥控器）换台，它能re（远程）mot（控制移动）节目，真方便。</t>
  </si>
  <si>
    <t>远程控制遥控器remote</t>
  </si>
  <si>
    <t>remove</t>
  </si>
  <si>
    <t>mov</t>
  </si>
  <si>
    <t>re（离开）+mov（移动）→移开→移除</t>
  </si>
  <si>
    <t>移除；搬走</t>
  </si>
  <si>
    <t>/rɪˈmuːv/</t>
  </si>
  <si>
    <t>Please remove the book from the desk.</t>
  </si>
  <si>
    <t>请把书从桌子上拿走。</t>
  </si>
  <si>
    <t>妈妈让我remove（移除）脏衣服，re（离开）mov（移动）到洗衣篮，房间变整洁了。</t>
  </si>
  <si>
    <t>移开离开是remove</t>
  </si>
  <si>
    <t>rent</t>
  </si>
  <si>
    <t>租用；租借</t>
  </si>
  <si>
    <t>/rent/</t>
  </si>
  <si>
    <t>We rent an apartment in the city center.</t>
  </si>
  <si>
    <t>我们在市中心租了一套公寓。</t>
  </si>
  <si>
    <t>我们rent（租用）公寓时，和房东谈好每月费用，住得很舒心。</t>
  </si>
  <si>
    <t>租用房屋念rent</t>
  </si>
  <si>
    <t>租金</t>
  </si>
  <si>
    <t>The rent of this house is 2000 yuan per month.</t>
  </si>
  <si>
    <t>这房子的租金是每月两千元。</t>
  </si>
  <si>
    <t>每月交rent（租金）时，我都会核对账单，确保金额无误。</t>
  </si>
  <si>
    <t>房屋租金是rent</t>
  </si>
  <si>
    <t>repair</t>
  </si>
  <si>
    <t>re（再次）+pair（整理）→再次整理好→修理</t>
  </si>
  <si>
    <t>修理；修补</t>
  </si>
  <si>
    <t>/rɪˈpeə(r)/</t>
  </si>
  <si>
    <t>He repaired his broken phone yesterday.</t>
  </si>
  <si>
    <t>他昨天修好了他的破手机。</t>
  </si>
  <si>
    <t>他repair（修理）手机时，re（再次）pair（整理）内部零件，很快就搞定了。</t>
  </si>
  <si>
    <t>再次整理是repair</t>
  </si>
  <si>
    <t>repeat</t>
  </si>
  <si>
    <t>peat</t>
  </si>
  <si>
    <t>re（再次）+peat（说）→再次说→重复</t>
  </si>
  <si>
    <t>重复；复述</t>
  </si>
  <si>
    <t>/rɪˈpiːt/</t>
  </si>
  <si>
    <t>Please repeat the word three times.</t>
  </si>
  <si>
    <t>请把这个单词重复三遍。</t>
  </si>
  <si>
    <t>老师让我repeat（重复）单词，re（再次）peat（说）了三遍才记牢。</t>
  </si>
  <si>
    <t>再次说就是repeat</t>
  </si>
  <si>
    <t>replace</t>
  </si>
  <si>
    <t>re(重新)+place(放置)→重新放置某物替代原有→替换；代替</t>
  </si>
  <si>
    <t>替换；代替</t>
  </si>
  <si>
    <t>/rɪˈpleɪs/</t>
  </si>
  <si>
    <t>I need to replace the broken glass.</t>
  </si>
  <si>
    <t>我需要替换那块破玻璃。</t>
  </si>
  <si>
    <t>妈妈让我 replace（替换）破玻璃，re（重新）place（放置）新的上去，窗户立刻变明亮了。</t>
  </si>
  <si>
    <t>重新放置replace</t>
  </si>
  <si>
    <t>reply</t>
  </si>
  <si>
    <t>re(回)+ply(回应)→回应对话或消息→回复；答复</t>
  </si>
  <si>
    <t>回复；答复</t>
  </si>
  <si>
    <t>/rɪˈplaɪ/</t>
  </si>
  <si>
    <t>She replied to my email yesterday.</t>
  </si>
  <si>
    <t>她昨天回复了我的邮件。</t>
  </si>
  <si>
    <t>朋友发邮件问周末计划，我 reply（回复）她，re（回）ply（回应）说一起去爬山。</t>
  </si>
  <si>
    <t>回应对话是reply</t>
  </si>
  <si>
    <t>re(回)+ply(回应)→回应的内容→回复；答复</t>
  </si>
  <si>
    <t>I got a quick reply from the teacher.</t>
  </si>
  <si>
    <t>我收到了老师的快速答复。</t>
  </si>
  <si>
    <t>收到老师的 reply（答复），re（回）ply（回应）的内容很清晰，帮我解决了问题。</t>
  </si>
  <si>
    <t>回应内容reply</t>
  </si>
  <si>
    <t>report</t>
  </si>
  <si>
    <t>re(回)+port(携带)→把消息带回来→报告；汇报</t>
  </si>
  <si>
    <t>报告；汇报</t>
  </si>
  <si>
    <t>/rɪˈpɔːt/</t>
  </si>
  <si>
    <t>He reported the theft to the police immediately.</t>
  </si>
  <si>
    <t>他立刻向警察报告了盗窃事件。</t>
  </si>
  <si>
    <t>看到盗窃，他 report（报告）给警察，re（回）port（带）来详细线索，很快抓到小偷。</t>
  </si>
  <si>
    <t>带回消息report</t>
  </si>
  <si>
    <t>re(回)+port(携带)→带回来的消息→报告；报道</t>
  </si>
  <si>
    <t>报告；报道</t>
  </si>
  <si>
    <t>The news report about the earthquake is very detailed.</t>
  </si>
  <si>
    <t>关于地震的新闻报道非常详细。</t>
  </si>
  <si>
    <t>新闻里的 report（报道）是 re（回）port（带）来的地震现场消息，让我们了解情况。</t>
  </si>
  <si>
    <t>带回的消息report</t>
  </si>
  <si>
    <t>represent</t>
  </si>
  <si>
    <t>re(再)+pre(前)+sent(送)→再往前送（人或观点）替代群体→代表；象征</t>
  </si>
  <si>
    <t>代表；象征</t>
  </si>
  <si>
    <t>/ˌreprɪˈzent/</t>
  </si>
  <si>
    <t>She represents our school in the competition.</t>
  </si>
  <si>
    <t>她在比赛中代表我们学校。</t>
  </si>
  <si>
    <t>她 represent（代表）学校参赛，re（再）pre（前）sent（送）自己的实力，最终获得冠军。</t>
  </si>
  <si>
    <t>再往前送represent</t>
  </si>
  <si>
    <t>representative</t>
  </si>
  <si>
    <t>re(再次) + present(呈现) + ative(名词后缀) → 再次呈现民众意愿的人 → 代表；代理人</t>
  </si>
  <si>
    <t>代表；代理人</t>
  </si>
  <si>
    <t>/ˌreprɪˈzentətɪv/</t>
  </si>
  <si>
    <t>He is our representative to the international conference.</t>
  </si>
  <si>
    <t>他是我们出席国际会议的代表。</t>
  </si>
  <si>
    <t>他作为representative（代表）去开会，re（再次）present（呈现）大家的意见，认真负责。</t>
  </si>
  <si>
    <t>再次呈现代表（representative）</t>
  </si>
  <si>
    <t>re(再次) + present(呈现) + ative(形容词后缀) → 再次呈现同类特征的 → 代表性的；典型的</t>
  </si>
  <si>
    <t>代表性的；典型的</t>
  </si>
  <si>
    <t>This survey includes a representative sample of students.</t>
  </si>
  <si>
    <t>这项调查包含了学生的代表性样本。</t>
  </si>
  <si>
    <t>这个样本representative（典型的），re（再次）present（呈现）同类学生的特点，很有参考价值。</t>
  </si>
  <si>
    <t>再次呈现典型（representative）</t>
  </si>
  <si>
    <t>republic</t>
  </si>
  <si>
    <t>res(事物) + public(公共的) → 公共事务由民众参与的国家 → 共和国；共和政体</t>
  </si>
  <si>
    <t>共和国；共和政体</t>
  </si>
  <si>
    <t>/rɪˈpʌblɪk/</t>
  </si>
  <si>
    <t>The People's Republic of China was founded in 1949.</t>
  </si>
  <si>
    <t>中华人民共和国成立于1949年。</t>
  </si>
  <si>
    <t>我们生活在republic（共和国）里，res（事物）public（公共）的事大家一起商量，共同进步。</t>
  </si>
  <si>
    <t>公共事务共和国（republic）</t>
  </si>
  <si>
    <t>reputation</t>
  </si>
  <si>
    <t>re(再次) + put(思考) + ation(名词后缀) → 反复被人们思考讨论的评价 → 名声；声誉</t>
  </si>
  <si>
    <t>名声；声誉</t>
  </si>
  <si>
    <t>/ˌrepjuˈteɪʃn/</t>
  </si>
  <si>
    <t>She has a reputation for being honest.</t>
  </si>
  <si>
    <t>她以诚实著称。</t>
  </si>
  <si>
    <t>她的reputation（名声）很好，大家re（再次）put（思考）她做的好事，都很喜欢她。</t>
  </si>
  <si>
    <t>反复思考成声誉（reputation）</t>
  </si>
  <si>
    <t>request</t>
  </si>
  <si>
    <t>re(再次) + quest(寻求) → 再次寻求帮助或某物 → 请求；要求</t>
  </si>
  <si>
    <t>请求；要求</t>
  </si>
  <si>
    <t>/rɪˈkwest/</t>
  </si>
  <si>
    <t>He requested his friend to lend him some money.</t>
  </si>
  <si>
    <t>他请求朋友借给他一些钱。</t>
  </si>
  <si>
    <t>他request（请求）朋友借钱，re（再次）quest（寻求）帮助，朋友很乐意帮忙。</t>
  </si>
  <si>
    <t>再次寻求request</t>
  </si>
  <si>
    <t>re(再次) + quest(寻求) → 再次寻求的内容 → 请求；要求</t>
  </si>
  <si>
    <t>We received a request for more information.</t>
  </si>
  <si>
    <t>我们收到了要求提供更多信息的请求。</t>
  </si>
  <si>
    <t>我们收到一个request（请求），内容是re（再次）quest（寻求）更多信息，马上处理。</t>
  </si>
  <si>
    <t>再次寻求的请求（request）</t>
  </si>
  <si>
    <t>require</t>
  </si>
  <si>
    <t>quire</t>
  </si>
  <si>
    <t>re(再次) + quire(寻求) → 再次寻求某物或某人做某事 → 需要；要求</t>
  </si>
  <si>
    <t>需要；要求</t>
  </si>
  <si>
    <t>/rɪˈkwaɪə(r)/</t>
  </si>
  <si>
    <t>This job requires a lot of patience.</t>
  </si>
  <si>
    <t>这份工作需要很大的耐心。</t>
  </si>
  <si>
    <t>这份工作require（需要）耐心，re（再次）quire（寻求）你的专注，才能做好。</t>
  </si>
  <si>
    <t>再次寻求是require</t>
  </si>
  <si>
    <t>requirement</t>
  </si>
  <si>
    <t>re(再次)+quire(寻求)+ment(名词后缀)→再次寻求的事物→要求；所需的东西</t>
  </si>
  <si>
    <t>要求；所需的东西</t>
  </si>
  <si>
    <t>/rɪˈkwaɪəmənt/</t>
  </si>
  <si>
    <t>Our school has new requirements for students' uniforms.</t>
  </si>
  <si>
    <t>我们学校对学生校服有新的要求</t>
  </si>
  <si>
    <t>学校的 requirement（要求）里，re（再次）quire（寻求）我们穿新校服，ment 是名词后缀呀</t>
  </si>
  <si>
    <t>再次寻求ment结尾，要求需求 requirement</t>
  </si>
  <si>
    <t>rescue</t>
  </si>
  <si>
    <t>营救；救援</t>
  </si>
  <si>
    <t>/ˈreskjuː/</t>
  </si>
  <si>
    <t>The lifeguard rescued the boy from the sea.</t>
  </si>
  <si>
    <t>救生员从海里救出了那个男孩</t>
  </si>
  <si>
    <t>救生员 rescue（营救）男孩时，大家喊着“瑞斯救”，他真的把男孩救上来了</t>
  </si>
  <si>
    <t>营救男孩 rescue，发音像瑞斯救</t>
  </si>
  <si>
    <t>research</t>
  </si>
  <si>
    <t>search</t>
  </si>
  <si>
    <t>re(再次)+search(寻找)→再次寻找资料→研究；调查</t>
  </si>
  <si>
    <t>研究；调查</t>
  </si>
  <si>
    <t>/rɪˈsɜːtʃ/</t>
  </si>
  <si>
    <t>He researches space science in his free time.</t>
  </si>
  <si>
    <t>他在空闲时间研究太空科学</t>
  </si>
  <si>
    <t>他喜欢 research（研究）太空，re（再次）search（寻找）宇宙的奥秘，很着迷</t>
  </si>
  <si>
    <t>再次寻找 research，研究调查不用愁</t>
  </si>
  <si>
    <t>resemble</t>
  </si>
  <si>
    <t>semble</t>
  </si>
  <si>
    <t>re(加强)+semble(类似)→强调相似→像；类似</t>
  </si>
  <si>
    <t>像；类似</t>
  </si>
  <si>
    <t>/rɪˈzembl/</t>
  </si>
  <si>
    <t>The twin sisters resemble each other a lot.</t>
  </si>
  <si>
    <t>这对双胞胎姐妹长得非常像</t>
  </si>
  <si>
    <t>双胞胎姐妹 resemble（像）极了，re（加强）semble（类似）的样子让大家分不清谁是谁</t>
  </si>
  <si>
    <t>加强类似 resemble，长得像就用它</t>
  </si>
  <si>
    <t>reservation</t>
  </si>
  <si>
    <t>re(回)+serve(保持)+ation(名词后缀)→保持回来的位置→预订；保留</t>
  </si>
  <si>
    <t>预订；保留</t>
  </si>
  <si>
    <t>/ˌrezəˈveɪʃn/</t>
  </si>
  <si>
    <t>I made a reservation for the hotel online.</t>
  </si>
  <si>
    <t>我在网上预订了酒店</t>
  </si>
  <si>
    <t>我 online 做 reservation（预订），re（回）serve（保持）房间不被占，ation 是名词哦</t>
  </si>
  <si>
    <t>保留预订 reservation，re serve ation 结尾</t>
  </si>
  <si>
    <t>reserve</t>
  </si>
  <si>
    <t>re(再次) + serv(保存) → 再次保存起来不使用 → 保留；预订</t>
  </si>
  <si>
    <t>保留；预订</t>
  </si>
  <si>
    <t>/rɪˈzɜːv/</t>
  </si>
  <si>
    <t>I reserve a table for two at the restaurant.</t>
  </si>
  <si>
    <t>我在餐厅预订了一张两人桌。</t>
  </si>
  <si>
    <t>我去餐厅reserve（预订）座位时，re（再次）serv（保存）这个位置给朋友，生怕被别人占了。</t>
  </si>
  <si>
    <t>再次保存reserve，预订座位不用愁</t>
  </si>
  <si>
    <t>resign</t>
  </si>
  <si>
    <t>re(离开) + sign(标记) → 离开自己的职位标记 → 辞职；放弃</t>
  </si>
  <si>
    <t>辞职；放弃</t>
  </si>
  <si>
    <t>/rɪˈzaɪn/</t>
  </si>
  <si>
    <t>He resigned from his position as manager last week.</t>
  </si>
  <si>
    <t>他上周辞去了经理的职位。</t>
  </si>
  <si>
    <t>他resign（辞职）时，re（离开）sign（标记）自己的工位，收拾好东西后默默离开公司。</t>
  </si>
  <si>
    <t>离开标记resign，辞职放弃不用等</t>
  </si>
  <si>
    <t>resist</t>
  </si>
  <si>
    <t>re(反) + sist(站) → 反着站立抵抗 → 抵抗；忍住</t>
  </si>
  <si>
    <t>抵抗；忍住</t>
  </si>
  <si>
    <t>/rɪˈzɪst/</t>
  </si>
  <si>
    <t>We should resist the temptation of junk food.</t>
  </si>
  <si>
    <t>我们应该抵制垃圾食品的诱惑。</t>
  </si>
  <si>
    <t>面对垃圾食品时，我要resist（抵抗），re（反）sist（站）住脚跟，坚决不吃。</t>
  </si>
  <si>
    <t>反着站立resist，抵抗诱惑要坚持</t>
  </si>
  <si>
    <t>respect</t>
  </si>
  <si>
    <t>re(重复) + spect(看) → 重复看表示重视 → 尊敬；尊重</t>
  </si>
  <si>
    <t>尊敬；尊重</t>
  </si>
  <si>
    <t>/rɪˈspekt/</t>
  </si>
  <si>
    <t>We should respect our parents and teachers.</t>
  </si>
  <si>
    <t>我们应该尊敬父母和老师。</t>
  </si>
  <si>
    <t>我们respect（尊敬）老师，因为re（重复）spect（看）他们的辛勤付出，心里充满感激。</t>
  </si>
  <si>
    <t>重复看是respect，尊敬他人记心间</t>
  </si>
  <si>
    <t>spond</t>
  </si>
  <si>
    <t>re(回) + spond(回应) → 回应对方 → 回答；作出反应</t>
  </si>
  <si>
    <t>回答；作出反应</t>
  </si>
  <si>
    <t>/rɪˈspɒnd/</t>
  </si>
  <si>
    <t>She responded to my question immediately.</t>
  </si>
  <si>
    <t>她立刻回答了我的问题。</t>
  </si>
  <si>
    <t>当我提问时，她respond（回应）我，re（回）spond（回应）得又快又准确。</t>
  </si>
  <si>
    <t>回应对话respond，及时回答不用等</t>
  </si>
  <si>
    <t>responsibility</t>
  </si>
  <si>
    <t>spons</t>
  </si>
  <si>
    <t>re(回) + spons(承诺) + ibility(性质) → 回应承诺的性质 → 责任；职责</t>
  </si>
  <si>
    <t>责任；职责</t>
  </si>
  <si>
    <t>/rɪˌspɒnsəˈbɪləti/</t>
  </si>
  <si>
    <t>We should take responsibility for our actions.</t>
  </si>
  <si>
    <t>我们应该对自己的行为负责。</t>
  </si>
  <si>
    <t>当我们做了错事，要take responsibility（责任），re（回）spons（承诺）自己会改正，这是成长的标志。</t>
  </si>
  <si>
    <t>回应承诺responsibility，责任职责记心里</t>
  </si>
  <si>
    <t>休息；放松</t>
  </si>
  <si>
    <t>/rest/</t>
  </si>
  <si>
    <t>I need to rest after a long walk.</t>
  </si>
  <si>
    <t>长时间走路后我需要休息。</t>
  </si>
  <si>
    <t>走了很久，我想rest（休息）一下，坐在椅子上啥也不干，真舒服。</t>
  </si>
  <si>
    <t>累了就rest，休息好轻松</t>
  </si>
  <si>
    <t>休息；剩余部分</t>
  </si>
  <si>
    <t>Let's take a rest.</t>
  </si>
  <si>
    <t>我们休息一下吧。</t>
  </si>
  <si>
    <t>课间十分钟，take a rest（休息）是必须的，剩下的时间还能聊聊天。</t>
  </si>
  <si>
    <t>休息剩余都是rest</t>
  </si>
  <si>
    <t>restaurant</t>
  </si>
  <si>
    <t>餐馆；饭店</t>
  </si>
  <si>
    <t>/ˈrestrɒnt/</t>
  </si>
  <si>
    <t>We had dinner at a new restaurant last night.</t>
  </si>
  <si>
    <t>昨晚我们在一家新餐馆吃了晚饭。</t>
  </si>
  <si>
    <t>周末和朋友去restaurant（餐馆）吃饭，里面的菜味道真好，大家都吃得很开心。</t>
  </si>
  <si>
    <t>吃饭去restaurant，餐馆饭店记心中</t>
  </si>
  <si>
    <t>restriction</t>
  </si>
  <si>
    <t>re(加强) + strict(束缚) + ion(名词后缀) → 加强束缚的规定 → 限制；约束</t>
  </si>
  <si>
    <t>限制；约束</t>
  </si>
  <si>
    <t>/rɪˈstrɪkʃn/</t>
  </si>
  <si>
    <t>There are some restrictions on parking here.</t>
  </si>
  <si>
    <t>这里对停车有一些限制。</t>
  </si>
  <si>
    <t>学校对手机使用有restriction（限制），re（加强）strict（束缚）大家上课不玩手机，专注学习。</t>
  </si>
  <si>
    <t>加强束缚restriction，限制约束要记清</t>
  </si>
  <si>
    <t>result</t>
  </si>
  <si>
    <t>re(回) + sult(跳) → 事情发展后跳回来的状态 → 结果；后果</t>
  </si>
  <si>
    <t>/rɪˈzʌlt/</t>
  </si>
  <si>
    <t>The result of the exam will come out tomorrow.</t>
  </si>
  <si>
    <t>考试结果明天会出来。</t>
  </si>
  <si>
    <t>考试完后，大家都在等result（结果），re（回）sult（跳）的结果终于明天揭晓啦。</t>
  </si>
  <si>
    <t>回跳而来result，结果后果记清楚</t>
  </si>
  <si>
    <t>re(回) + sult(跳) → 事情发展后跳回的状态 → 导致；产生</t>
  </si>
  <si>
    <t>导致；产生</t>
  </si>
  <si>
    <t>Hard work results in success.</t>
  </si>
  <si>
    <t>努力工作导致成功。</t>
  </si>
  <si>
    <t>努力工作会result（导致）成功，re（回）sult（跳）出好成绩哦。</t>
  </si>
  <si>
    <t>努力导致result，结果来自付出</t>
  </si>
  <si>
    <t>retell</t>
  </si>
  <si>
    <t>tell</t>
  </si>
  <si>
    <t>re(再次)+tell(讲述)→再次讲述→复述</t>
  </si>
  <si>
    <t>复述；重述</t>
  </si>
  <si>
    <t>/rɪˈtel/</t>
  </si>
  <si>
    <t>She retold the fairy tale to her little sister.</t>
  </si>
  <si>
    <t>她把那个童话故事复述给妹妹听。</t>
  </si>
  <si>
    <t>姐姐 retell (复述) 童话时，re (再次) tell (讲述) 了魔法城堡的细节，妹妹听得入迷。</t>
  </si>
  <si>
    <t>再次讲述retell</t>
  </si>
  <si>
    <t>retire</t>
  </si>
  <si>
    <t>re(回)+tire(疲倦)→因疲倦而回家休息→退休；退下</t>
  </si>
  <si>
    <t>退休；退职；退出</t>
  </si>
  <si>
    <t>/rɪˈtaɪə(r)/</t>
  </si>
  <si>
    <t>My grandma retired from her job last month.</t>
  </si>
  <si>
    <t>我奶奶上个月从工作岗位退休了。</t>
  </si>
  <si>
    <t>奶奶 retire (退休) 后，re (回)家 tire (休息)，每天跳广场舞很开心。</t>
  </si>
  <si>
    <t>回退休息retire</t>
  </si>
  <si>
    <t>return</t>
  </si>
  <si>
    <t>turn</t>
  </si>
  <si>
    <t>re(回)+turn(转)→转回来→返回；归还</t>
  </si>
  <si>
    <t>返回；归还；回来</t>
  </si>
  <si>
    <t>/rɪˈtɜːn/</t>
  </si>
  <si>
    <t>He returned the borrowed pen to me yesterday.</t>
  </si>
  <si>
    <t>他昨天把借我的笔还给我了。</t>
  </si>
  <si>
    <t>他 return (归还) 笔时，re (回) turn (转) 到教室，还对我笑了笑。</t>
  </si>
  <si>
    <t>回转归还return</t>
  </si>
  <si>
    <t>review</t>
  </si>
  <si>
    <t>re(再次)+view(看)→再次查看→复习；回顾</t>
  </si>
  <si>
    <t>复习；回顾；评论</t>
  </si>
  <si>
    <t>/rɪˈvjuː/</t>
  </si>
  <si>
    <t>We should review our lessons before exams.</t>
  </si>
  <si>
    <t>考试前我们应该复习功课。</t>
  </si>
  <si>
    <t>考试前 review (复习) 功课，re (再次) view (看) 笔记，争取考高分。</t>
  </si>
  <si>
    <t>再次看是review</t>
  </si>
  <si>
    <t>revision</t>
  </si>
  <si>
    <t>vis</t>
  </si>
  <si>
    <t>re(再次)+vis(看)+ion(名词后缀)→再次查看的结果→复习；修订</t>
  </si>
  <si>
    <t>复习；修订；修改</t>
  </si>
  <si>
    <t>/rɪˈvɪʒn/</t>
  </si>
  <si>
    <t>She spent two hours on revision last night.</t>
  </si>
  <si>
    <t>她昨晚花了两个小时复习。</t>
  </si>
  <si>
    <t>她做 revision (复习) 时，re (再次) vis (看) 课本，ion (名词) 表动作，收获满满。</t>
  </si>
  <si>
    <t>再次看的结果revision</t>
  </si>
  <si>
    <t>revolution</t>
  </si>
  <si>
    <t>volut</t>
  </si>
  <si>
    <t>re(回)+volut(转)+ion(名词后缀) → 回转引申为彻底改变 → 革命；变革</t>
  </si>
  <si>
    <t>革命；变革</t>
  </si>
  <si>
    <t>/ˌrevəˈluːʃn/</t>
  </si>
  <si>
    <t>The French Revolution started in 1789.</t>
  </si>
  <si>
    <t>法国大革命始于1789年</t>
  </si>
  <si>
    <t>法国revolution（革命）是一场大变革，re（回）volut（转）让社会彻底翻转</t>
  </si>
  <si>
    <t>回转变革revolution</t>
  </si>
  <si>
    <t>reward</t>
  </si>
  <si>
    <t>re(回)+ward(付出的回报) → 给予的报酬 → 奖励；报酬</t>
  </si>
  <si>
    <t>奖励；报酬</t>
  </si>
  <si>
    <t>/rɪˈwɔːd/</t>
  </si>
  <si>
    <t>He received a reward for his bravery.</t>
  </si>
  <si>
    <t>他因勇敢获得了奖励</t>
  </si>
  <si>
    <t>他因勇敢得到reward（奖励），这是对他re（回）ward（付出）的肯定</t>
  </si>
  <si>
    <t>回报付出是reward</t>
  </si>
  <si>
    <t>re(回)+ward(回应) → 回应付出给予好处 → 奖励</t>
  </si>
  <si>
    <t>奖励；奖赏</t>
  </si>
  <si>
    <t>The company rewarded its best employees.</t>
  </si>
  <si>
    <t>公司奖励了它最好的员工</t>
  </si>
  <si>
    <t>公司reward（奖励）优秀员工，是对他们努力的re（回）ward（回应）</t>
  </si>
  <si>
    <t>给予奖励reward</t>
  </si>
  <si>
    <t>rewind</t>
  </si>
  <si>
    <t>wind</t>
  </si>
  <si>
    <t>re(重新)+wind(卷动) → 重新卷回 → 倒带；倒回</t>
  </si>
  <si>
    <t>倒带；倒回</t>
  </si>
  <si>
    <t>/ˌriːˈwaɪnd/</t>
  </si>
  <si>
    <t>Please rewind the video before returning it.</t>
  </si>
  <si>
    <t>归还视频前请倒带</t>
  </si>
  <si>
    <t>归还视频时要rewind（倒带），re（重新）wind（卷）让内容回到开头</t>
  </si>
  <si>
    <t>重新卷动rewind</t>
  </si>
  <si>
    <t>rhyme</t>
  </si>
  <si>
    <t>押韵；押韵词</t>
  </si>
  <si>
    <t>/raɪm/</t>
  </si>
  <si>
    <t>"Sing" and "ring" are rhymes.</t>
  </si>
  <si>
    <t>"Sing"和"ring"是押韵词</t>
  </si>
  <si>
    <t>"Sing"和"ring"是rhyme（押韵词），读起来像"来姆"，结尾发音相同</t>
  </si>
  <si>
    <t>结尾相同是rhyme</t>
  </si>
  <si>
    <t>押韵；使押韵</t>
  </si>
  <si>
    <t>Her poems rhyme well.</t>
  </si>
  <si>
    <t>她的诗押韵很好</t>
  </si>
  <si>
    <t>她的诗rhyme（押韵），读起来朗朗上口，像"来姆"一样顺口</t>
  </si>
  <si>
    <t>诗句押韵用rhyme</t>
  </si>
  <si>
    <t>rice</t>
  </si>
  <si>
    <t>米饭；大米</t>
  </si>
  <si>
    <t>/raɪs/</t>
  </si>
  <si>
    <t>I like eating rice with vegetables.</t>
  </si>
  <si>
    <t>我喜欢吃米饭配蔬菜</t>
  </si>
  <si>
    <t>每天吃rice（米饭），发音像"莱斯"，是我们常见的主食</t>
  </si>
  <si>
    <t>主食米饭是rice</t>
  </si>
  <si>
    <t>rich</t>
  </si>
  <si>
    <t>富有的；丰富的</t>
  </si>
  <si>
    <t>/rɪtʃ/</t>
  </si>
  <si>
    <t>She has a rich collection of stamps.</t>
  </si>
  <si>
    <t>她有丰富的邮票收藏。</t>
  </si>
  <si>
    <t>小美喜欢收集邮票，她的collection很rich（丰富），每次展示都让人羡慕。</t>
  </si>
  <si>
    <t>富有的rich，财富多又多</t>
  </si>
  <si>
    <t>rid</t>
  </si>
  <si>
    <t>使摆脱；去掉</t>
  </si>
  <si>
    <t>/rɪd/</t>
  </si>
  <si>
    <t>I need to rid my room of dust.</t>
  </si>
  <si>
    <t>我需要清理房间里的灰尘。</t>
  </si>
  <si>
    <t>周末大扫除，我rid（去掉）房间里的灰尘，让空间更整洁。</t>
  </si>
  <si>
    <t>摆脱去掉用rid</t>
  </si>
  <si>
    <t>riddle</t>
  </si>
  <si>
    <t>谜语；谜</t>
  </si>
  <si>
    <t>/ˈrɪdl/</t>
  </si>
  <si>
    <t>The children are guessing a riddle.</t>
  </si>
  <si>
    <t>孩子们正在猜谜语。</t>
  </si>
  <si>
    <t>晚会上，孩子们围着猜riddle（谜语），答对的人能得到小礼物。</t>
  </si>
  <si>
    <t>猜谜就用riddle</t>
  </si>
  <si>
    <t>ride</t>
  </si>
  <si>
    <t>骑；乘</t>
  </si>
  <si>
    <t>/raɪd/</t>
  </si>
  <si>
    <t>He rides a horse every morning.</t>
  </si>
  <si>
    <t>他每天早上骑马。</t>
  </si>
  <si>
    <t>爷爷喜欢ride（骑）马，在草原上驰骋的样子很威风。</t>
  </si>
  <si>
    <t>骑马乘车是ride</t>
  </si>
  <si>
    <t>骑行；旅程</t>
  </si>
  <si>
    <t>The bus ride takes about 30 minutes.</t>
  </si>
  <si>
    <t>坐公交车大约需要30分钟。</t>
  </si>
  <si>
    <t>这次bus ride（旅程）很顺利，我们很快就到了目的地。</t>
  </si>
  <si>
    <t>旅程骑行ride记牢</t>
  </si>
  <si>
    <t>ridiculous</t>
  </si>
  <si>
    <t>ridicul</t>
  </si>
  <si>
    <t>ridicul（笑） + -ous（...的） → 让人发笑的 → 荒谬的；可笑的</t>
  </si>
  <si>
    <t>荒谬的；可笑的</t>
  </si>
  <si>
    <t>/rɪˈdɪkjələs/</t>
  </si>
  <si>
    <t>It's ridiculous to wear a coat in summer.</t>
  </si>
  <si>
    <t>夏天穿外套很荒谬。</t>
  </si>
  <si>
    <t>夏天穿外套太ridiculous（荒谬），大家都ridicul（笑）他，觉得不可思议。</t>
  </si>
  <si>
    <t>荒谬可笑ridiculous，ous后缀要记住</t>
  </si>
  <si>
    <t>right</t>
  </si>
  <si>
    <t>正确的；右边的</t>
  </si>
  <si>
    <t>/raɪt/</t>
  </si>
  <si>
    <t>You're right about the answer.</t>
  </si>
  <si>
    <t>你关于答案的说法是对的。</t>
  </si>
  <si>
    <t>这个答案right（正确的），我选了右边的选项，老师夸我做得好。</t>
  </si>
  <si>
    <t>正确右边都right</t>
  </si>
  <si>
    <t>正确地；向右</t>
  </si>
  <si>
    <t>Turn right at the next corner.</t>
  </si>
  <si>
    <t>在下个拐角处向右拐。</t>
  </si>
  <si>
    <t>走路时right（向右）转，就能正确地到达目的地。</t>
  </si>
  <si>
    <t>向右正确是right</t>
  </si>
  <si>
    <t>权利</t>
  </si>
  <si>
    <t>We have the right to speak freely.</t>
  </si>
  <si>
    <t>我们有自由说话的权利。</t>
  </si>
  <si>
    <t>每个人都有right（权利）去表达自己的观点，这是很重要的。</t>
  </si>
  <si>
    <t>合法权利是right</t>
  </si>
  <si>
    <t>纠正</t>
  </si>
  <si>
    <t>He tried to right his wrong decision.</t>
  </si>
  <si>
    <t>他试图纠正自己错误的决定。</t>
  </si>
  <si>
    <t>他right（纠正）错误时，认真反思自己哪里做得不好。</t>
  </si>
  <si>
    <t>纠正错误用right</t>
  </si>
  <si>
    <t>rigid</t>
  </si>
  <si>
    <t>rig(硬)+id(形容词后缀)→坚硬的；严格的</t>
  </si>
  <si>
    <t>坚硬的；严格的</t>
  </si>
  <si>
    <t>/ˈrɪdʒɪd/</t>
  </si>
  <si>
    <t>The rigid rules make people feel uncomfortable.</t>
  </si>
  <si>
    <t>严格的规则让人们感到不舒服。</t>
  </si>
  <si>
    <t>这个规则rigid（严格的），rig（硬）得像块石头，id后缀让它更难打破。</t>
  </si>
  <si>
    <t>硬加id成rigid</t>
  </si>
  <si>
    <t>ring</t>
  </si>
  <si>
    <t>戒指；铃声</t>
  </si>
  <si>
    <t>/rɪŋ/</t>
  </si>
  <si>
    <t>She wears a silver ring on her finger.</t>
  </si>
  <si>
    <t>她手指上戴着一枚银戒指。</t>
  </si>
  <si>
    <t>她的ring（戒指）闪闪发光，铃声ring响时她露出了微笑。</t>
  </si>
  <si>
    <t>戒指铃声都ring</t>
  </si>
  <si>
    <t>响；打电话</t>
  </si>
  <si>
    <t>The bell rings at 7 o'clock every morning.</t>
  </si>
  <si>
    <t>铃声每天早上7点响。</t>
  </si>
  <si>
    <t>早上铃声ring（响）了，我赶紧起床准备上学。</t>
  </si>
  <si>
    <t>铃声响起用ring</t>
  </si>
  <si>
    <t>ripe</t>
  </si>
  <si>
    <t>成熟的</t>
  </si>
  <si>
    <t>/raɪp/</t>
  </si>
  <si>
    <t>The apples are ripe and ready to eat.</t>
  </si>
  <si>
    <t>苹果成熟了，可以吃了。</t>
  </si>
  <si>
    <t>这些apple ripe（成熟的），咬一口甜滋滋的，很好吃。</t>
  </si>
  <si>
    <t>果实成熟是ripe</t>
  </si>
  <si>
    <t>ripen</t>
  </si>
  <si>
    <t>ripe(成熟的)+en(使...)→使成熟</t>
  </si>
  <si>
    <t>使成熟</t>
  </si>
  <si>
    <t>/ˈraɪpən/</t>
  </si>
  <si>
    <t>Warm weather helps to ripen the tomatoes.</t>
  </si>
  <si>
    <t>温暖的天气有助于西红柿成熟。</t>
  </si>
  <si>
    <t>温暖天气让tomatoes ripen（成熟），ripe加en变成动词很容易记。</t>
  </si>
  <si>
    <t>ripe加en是ripen</t>
  </si>
  <si>
    <t>上升；升起；起身</t>
  </si>
  <si>
    <t>/raɪz/</t>
  </si>
  <si>
    <t>The sun rises in the east every day.</t>
  </si>
  <si>
    <t>太阳每天从东方升起。</t>
  </si>
  <si>
    <t>早上醒来，我看到sun rise（升起），赶紧rise（起身）去刷牙，迎接新的一天。</t>
  </si>
  <si>
    <t>太阳升起rise，起身也用rise</t>
  </si>
  <si>
    <t>上升；增加；升起</t>
  </si>
  <si>
    <t>There has been a rise in temperature recently.</t>
  </si>
  <si>
    <t>最近气温有所上升。</t>
  </si>
  <si>
    <t>气温rise（上升）时，大家都抱怨太热，这是温度的rise（增加）导致的。</t>
  </si>
  <si>
    <t>温度上升是rise</t>
  </si>
  <si>
    <t>risk</t>
  </si>
  <si>
    <t>风险；危险</t>
  </si>
  <si>
    <t>/rɪsk/</t>
  </si>
  <si>
    <t>Don't take the risk of climbing that tall tree.</t>
  </si>
  <si>
    <t>不要冒爬那棵高树的风险。</t>
  </si>
  <si>
    <t>爬高树有risk（风险），不小心会摔下来，所以别轻易尝试。</t>
  </si>
  <si>
    <t>危险风险是risk</t>
  </si>
  <si>
    <t>冒险；冒...的风险</t>
  </si>
  <si>
    <t>He risked his life to save the drowning boy.</t>
  </si>
  <si>
    <t>他冒着生命危险救那个溺水的男孩。</t>
  </si>
  <si>
    <t>他risk（冒险）救男孩的举动，让在场的人都很感动。</t>
  </si>
  <si>
    <t>冒险做事用risk</t>
  </si>
  <si>
    <t>river</t>
  </si>
  <si>
    <t>河；江</t>
  </si>
  <si>
    <t>/ˈrɪvə(r)/</t>
  </si>
  <si>
    <t>We often go fishing by the river on weekends.</t>
  </si>
  <si>
    <t>周末我们经常去河边钓鱼。</t>
  </si>
  <si>
    <t>周末去river（河）边钓鱼，收获满满，心情愉快。</t>
  </si>
  <si>
    <t>河流river，水儿流</t>
  </si>
  <si>
    <t>road</t>
  </si>
  <si>
    <t>路；道路</t>
  </si>
  <si>
    <t>/rəʊd/</t>
  </si>
  <si>
    <t>A new road was built between the two villages.</t>
  </si>
  <si>
    <t>两个村庄之间修了一条新路。</t>
  </si>
  <si>
    <t>走new road（新路）去邻村，比旧路节省半小时时间。</t>
  </si>
  <si>
    <t>道路road，走呀走</t>
  </si>
  <si>
    <t>roast</t>
  </si>
  <si>
    <t>烤；烘</t>
  </si>
  <si>
    <t>/rəʊst/</t>
  </si>
  <si>
    <t>My grandma roasts delicious potatoes in the oven.</t>
  </si>
  <si>
    <t>奶奶在烤箱里烤美味的土豆。</t>
  </si>
  <si>
    <t>奶奶roast（烤）的土豆外焦里嫩，我每次都吃很多。</t>
  </si>
  <si>
    <t>烤土豆roast，香飘飘</t>
  </si>
  <si>
    <t>烤过的</t>
  </si>
  <si>
    <t>I enjoy eating roast duck with pancakes.</t>
  </si>
  <si>
    <t>我喜欢吃烤鸭卷饼。</t>
  </si>
  <si>
    <t>吃roast（烤过的）烤鸭时，搭配薄饼和甜酱，味道绝了。</t>
  </si>
  <si>
    <t>烤过的是roast adj.</t>
  </si>
  <si>
    <t>rob</t>
  </si>
  <si>
    <t>抢劫；盗取</t>
  </si>
  <si>
    <t>/rɒb/</t>
  </si>
  <si>
    <t>He tried to rob a bank yesterday.</t>
  </si>
  <si>
    <t>他昨天试图抢劫一家银行。</t>
  </si>
  <si>
    <t>那个小偷想rob (抢劫) 银行，刚进门就被警察当场抓获。</t>
  </si>
  <si>
    <t>抢劫盗取是rob</t>
  </si>
  <si>
    <t>robot</t>
  </si>
  <si>
    <t>机器人</t>
  </si>
  <si>
    <t>/ˈrəʊbɒt/</t>
  </si>
  <si>
    <t>The robot can help clean the house.</t>
  </si>
  <si>
    <t>这个机器人能帮忙打扫房子。</t>
  </si>
  <si>
    <t>我家的robot (机器人) 每天帮我拖地，省了好多时间和力气。</t>
  </si>
  <si>
    <t>智能机器robot</t>
  </si>
  <si>
    <t>rock</t>
  </si>
  <si>
    <t>摇晃；使摇动</t>
  </si>
  <si>
    <t>/rɒk/</t>
  </si>
  <si>
    <t>The mother rocked the baby to sleep.</t>
  </si>
  <si>
    <t>妈妈把宝宝摇睡着了。</t>
  </si>
  <si>
    <t>妈妈轻轻rock (摇晃) 摇篮，宝宝很快就进入了甜美的梦乡。</t>
  </si>
  <si>
    <t>轻轻摇晃是rock</t>
  </si>
  <si>
    <t>岩石；摇滚音乐</t>
  </si>
  <si>
    <t>There is a big rock by the river.</t>
  </si>
  <si>
    <t>河边有一块大石头。</t>
  </si>
  <si>
    <t>河边的rock (岩石) 上，有人在听rock (摇滚) 音乐，节奏超带感。</t>
  </si>
  <si>
    <t>岩石摇滚都rock</t>
  </si>
  <si>
    <t>rocket</t>
  </si>
  <si>
    <t>火箭</t>
  </si>
  <si>
    <t>/ˈrɒkɪt/</t>
  </si>
  <si>
    <t>The rocket was launched into space.</t>
  </si>
  <si>
    <t>火箭被发射到太空。</t>
  </si>
  <si>
    <t>那个rocket (火箭) 嗖的一声飞向天空，留下一道闪亮的轨迹。</t>
  </si>
  <si>
    <t>飞向太空rocket</t>
  </si>
  <si>
    <t>快速上升；猛增</t>
  </si>
  <si>
    <t>The prices of vegetables have rocketed recently.</t>
  </si>
  <si>
    <t>最近蔬菜价格猛增。</t>
  </si>
  <si>
    <t>蔬菜价格rocket (猛增)，妈妈买菜时都要仔细对比价格了。</t>
  </si>
  <si>
    <t>价格猛增rocket</t>
  </si>
  <si>
    <t>role</t>
  </si>
  <si>
    <t>角色；作用</t>
  </si>
  <si>
    <t>/rəʊl/</t>
  </si>
  <si>
    <t>She played an important role in the team.</t>
  </si>
  <si>
    <t>她在团队中扮演了重要角色。</t>
  </si>
  <si>
    <t>她在剧中的role (角色) 很关键，推动了整个故事的发展。</t>
  </si>
  <si>
    <t>角色作用是role</t>
  </si>
  <si>
    <t>roll</t>
  </si>
  <si>
    <t>滚动；卷</t>
  </si>
  <si>
    <t>Ball rolls down the hill.</t>
  </si>
  <si>
    <t>球 roll (滚动) 下山时，我追着喊：别 roll 太快啦，小心撞到路边的小花！</t>
  </si>
  <si>
    <t>球滚卷动是 roll</t>
  </si>
  <si>
    <t>卷；面包卷</t>
  </si>
  <si>
    <t>I ate a roll for breakfast this morning.</t>
  </si>
  <si>
    <t>今天早上我吃了一个面包卷当早餐。</t>
  </si>
  <si>
    <t>早餐桌上的 roll (面包卷) 看起来很美味，我咬了一口，松软香甜。</t>
  </si>
  <si>
    <t>面包一卷叫 roll</t>
  </si>
  <si>
    <t>roof</t>
  </si>
  <si>
    <t>屋顶</t>
  </si>
  <si>
    <t>/ruːf/</t>
  </si>
  <si>
    <t>The roof of our house is blue.</t>
  </si>
  <si>
    <t>我们家的屋顶是蓝色的。</t>
  </si>
  <si>
    <t>我家 roof (屋顶) 上有几只小鸟在唱歌，声音清脆好听。</t>
  </si>
  <si>
    <t>房子顶部是 roof</t>
  </si>
  <si>
    <t>room</t>
  </si>
  <si>
    <t>房间</t>
  </si>
  <si>
    <t>/ruːm/</t>
  </si>
  <si>
    <t>There is a desk and a chair in my room.</t>
  </si>
  <si>
    <t>我的房间里有一张书桌和一把椅子。</t>
  </si>
  <si>
    <t>我的 room (房间) 里，书桌靠窗，每天阳光都会照进来。</t>
  </si>
  <si>
    <t>睡觉学习 room room room</t>
  </si>
  <si>
    <t>rooster</t>
  </si>
  <si>
    <t>roost</t>
  </si>
  <si>
    <t>roost(栖息)+er(表动物) → 栖息在高处的动物 → 公鸡</t>
  </si>
  <si>
    <t>公鸡</t>
  </si>
  <si>
    <t>/ˈruːstə(r)/</t>
  </si>
  <si>
    <t>The rooster crows every morning at dawn.</t>
  </si>
  <si>
    <t>公鸡每天黎明时打鸣。</t>
  </si>
  <si>
    <t>清晨 rooster (公鸡) 打鸣，它 roost (栖息) 在屋顶 er (是动物)，叫醒大家开始新的一天。</t>
  </si>
  <si>
    <t>栖息动物 rooster，公鸡打鸣真精神</t>
  </si>
  <si>
    <t>root</t>
  </si>
  <si>
    <t>根；根源</t>
  </si>
  <si>
    <t>/ruːt/</t>
  </si>
  <si>
    <t>The tree has long roots under the ground.</t>
  </si>
  <si>
    <t>这棵树在地下有长长的根。</t>
  </si>
  <si>
    <t>树的 root (根) 扎得深，才能抵抗大风大雨，茁壮成长。</t>
  </si>
  <si>
    <t>树的底部是 root，根源根本也用它</t>
  </si>
  <si>
    <t>rope</t>
  </si>
  <si>
    <t>绳子；绳索</t>
  </si>
  <si>
    <t>/rəʊp/</t>
  </si>
  <si>
    <t>He used a rope to climb the tree.</t>
  </si>
  <si>
    <t>他用一根绳子爬树。</t>
  </si>
  <si>
    <t>爬山时，他抓着rope（绳子）一步步向上，绳子帮他安全到达山顶。</t>
  </si>
  <si>
    <t>攀爬用绳是rope</t>
  </si>
  <si>
    <t>用绳子捆；绑</t>
  </si>
  <si>
    <t>She roped the box to the bike.</t>
  </si>
  <si>
    <t>她用绳子把盒子绑在自行车上。</t>
  </si>
  <si>
    <t>她想骑车带盒子，于是rope（捆）住它，防止路上掉下来。</t>
  </si>
  <si>
    <t>捆物用绳rope</t>
  </si>
  <si>
    <t>rose</t>
  </si>
  <si>
    <t>玫瑰；蔷薇</t>
  </si>
  <si>
    <t>/rəʊz/</t>
  </si>
  <si>
    <t>She gave me a red rose.</t>
  </si>
  <si>
    <t>她给了我一朵红玫瑰。</t>
  </si>
  <si>
    <t>情人节收到rose（玫瑰），花香扑鼻，像天边rose（升起）的晚霞一样美。</t>
  </si>
  <si>
    <t>红色花朵rose</t>
  </si>
  <si>
    <t>升起；上升（rise的过去式）</t>
  </si>
  <si>
    <t>The sun rose at 6 o'clock this morning.</t>
  </si>
  <si>
    <t>今天早上太阳六点升起。</t>
  </si>
  <si>
    <t>今早sun rose（升起），照亮大地，我起床时正好看到这一幕。</t>
  </si>
  <si>
    <t>太阳升起rose</t>
  </si>
  <si>
    <t>rot</t>
  </si>
  <si>
    <t>腐烂；腐败</t>
  </si>
  <si>
    <t>/rɒt/</t>
  </si>
  <si>
    <t>The fruit will rot if you leave it outside.</t>
  </si>
  <si>
    <t>如果你把水果放在外面，它会腐烂。</t>
  </si>
  <si>
    <t>夏天水果放外面容易rot（腐烂），发出难闻的气味，赶紧扔掉吧。</t>
  </si>
  <si>
    <t>水果变坏rot</t>
  </si>
  <si>
    <t>腐烂；腐败物</t>
  </si>
  <si>
    <t>The rot on the apple made it inedible.</t>
  </si>
  <si>
    <t>苹果上的腐烂物让它不能吃了。</t>
  </si>
  <si>
    <t>苹果上的rot（腐烂物）黑黑的，一看就不能吃，赶紧丢掉。</t>
  </si>
  <si>
    <t>腐烂之物rot</t>
  </si>
  <si>
    <t>rough</t>
  </si>
  <si>
    <t>粗糙的；粗略的</t>
  </si>
  <si>
    <t>/rʌf/</t>
  </si>
  <si>
    <t>The wall has a rough surface.</t>
  </si>
  <si>
    <t>这面墙表面很粗糙。</t>
  </si>
  <si>
    <t>摸这面墙，感觉rough（粗糙），像砂纸擦过手一样。</t>
  </si>
  <si>
    <t>表面粗糙rough</t>
  </si>
  <si>
    <t>大约；粗略地</t>
  </si>
  <si>
    <t>There are roughly 50 students in the class.</t>
  </si>
  <si>
    <t>班里大约有50个学生。</t>
  </si>
  <si>
    <t>班里人数roughly（大约）50，不用精确数也知道差不多。</t>
  </si>
  <si>
    <t>大约粗略roughly</t>
  </si>
  <si>
    <t>圆形的；圆的</t>
  </si>
  <si>
    <t>/raʊnd/</t>
  </si>
  <si>
    <t>The ball is round.</t>
  </si>
  <si>
    <t>这个球是圆的。</t>
  </si>
  <si>
    <t>这个ball round（圆的），拍起来蹦蹦跳跳，很好玩。</t>
  </si>
  <si>
    <t>形状圆形round</t>
  </si>
  <si>
    <t>围绕；在...周围</t>
  </si>
  <si>
    <t>We sat round the table.</t>
  </si>
  <si>
    <t>我们围坐在桌子旁。</t>
  </si>
  <si>
    <t>大家sat round（围绕）桌子吃饭，说说笑笑很开心。</t>
  </si>
  <si>
    <t>围绕周围round</t>
  </si>
  <si>
    <t>转圈；到处</t>
  </si>
  <si>
    <t>The dog ran round the garden.</t>
  </si>
  <si>
    <t>狗在花园里跑来跑去。</t>
  </si>
  <si>
    <t>小狗ran round（转圈）花园，追着蝴蝶玩得很疯。</t>
  </si>
  <si>
    <t>转圈跑是round</t>
  </si>
  <si>
    <t>roundabout</t>
  </si>
  <si>
    <t>round（圆形的）+ about（周围）→ 周围呈圆形的道路设施 → 环岛</t>
  </si>
  <si>
    <t>环岛</t>
  </si>
  <si>
    <t>/ˈraʊndəbaʊt/</t>
  </si>
  <si>
    <t>We passed the roundabout and arrived at the park.</t>
  </si>
  <si>
    <t>我们经过环岛到达了公园。</t>
  </si>
  <si>
    <t>开车经过roundabout（环岛）时，round（圆形）的路about（周围）绕一圈，很快就找到了方向。</t>
  </si>
  <si>
    <t>圆形周围是环岛</t>
  </si>
  <si>
    <t>round（绕圈）+ about（周围）→ 绕着周围走的 → 迂回的</t>
  </si>
  <si>
    <t>迂回的</t>
  </si>
  <si>
    <t>She took a roundabout way to the office.</t>
  </si>
  <si>
    <t>她走了一条迂回的路去办公室。</t>
  </si>
  <si>
    <t>她选择roundabout（迂回的）路线，round（绕圈）about（周围）走，避开了拥堵路段。</t>
  </si>
  <si>
    <t>绕圈走路是迂回</t>
  </si>
  <si>
    <t>routine</t>
  </si>
  <si>
    <t>rout</t>
  </si>
  <si>
    <t>ine</t>
  </si>
  <si>
    <t>rout（路线）+ ine（表事物）→ 固定的路线 → 日常工作；常规</t>
  </si>
  <si>
    <t>日常工作；常规</t>
  </si>
  <si>
    <t>/ruːˈtiːn/</t>
  </si>
  <si>
    <t>My morning routine includes brushing teeth and washing face.</t>
  </si>
  <si>
    <t>我的早晨常规包括刷牙和洗脸。</t>
  </si>
  <si>
    <t>每天的routine（常规）就像rout（路线）一样固定，ine（后缀）让它成为习惯。</t>
  </si>
  <si>
    <t>固定路线是routine</t>
  </si>
  <si>
    <t>rout（路线）+ ine（表性质）→ 符合固定路线的 → 常规的</t>
  </si>
  <si>
    <t>常规的；日常的</t>
  </si>
  <si>
    <t>The doctor did a routine examination on the patient.</t>
  </si>
  <si>
    <t>医生对病人做了一次常规检查。</t>
  </si>
  <si>
    <t>routine（常规的）检查流程固定，rout（路线）般的步骤让病人安心。</t>
  </si>
  <si>
    <t>固定路线常规事</t>
  </si>
  <si>
    <t>row</t>
  </si>
  <si>
    <t>一排；一行</t>
  </si>
  <si>
    <t>/rəʊ/</t>
  </si>
  <si>
    <t>There are five desks in a row in the classroom.</t>
  </si>
  <si>
    <t>教室里有五张桌子排成一行。</t>
  </si>
  <si>
    <t>教室里的row（一排）桌子整齐排列，大家坐得很端正。</t>
  </si>
  <si>
    <t>整齐排列是row</t>
  </si>
  <si>
    <t>划船</t>
  </si>
  <si>
    <t>They rowed the boat to the island.</t>
  </si>
  <si>
    <t>他们划船到了岛上。</t>
  </si>
  <si>
    <t>周末去湖边row（划船），船桨划动水面，溅起层层浪花。</t>
  </si>
  <si>
    <t>湖面划船用row</t>
  </si>
  <si>
    <t>争吵</t>
  </si>
  <si>
    <t>/ræʊ/</t>
  </si>
  <si>
    <t>My parents rowed over small things last night.</t>
  </si>
  <si>
    <t>我父母昨晚因小事争吵。</t>
  </si>
  <si>
    <t>昨晚父母row（争吵）的声音很大，邻居都能听到。</t>
  </si>
  <si>
    <t>大声争吵是row（ræʊ）</t>
  </si>
  <si>
    <t>royal</t>
  </si>
  <si>
    <t>roy</t>
  </si>
  <si>
    <t>roy（国王）+ al（...的）→ 属于国王的 → 皇家的</t>
  </si>
  <si>
    <t>皇家的；王室的</t>
  </si>
  <si>
    <t>/ˈrɔɪəl/</t>
  </si>
  <si>
    <t>The royal wedding was held in the church.</t>
  </si>
  <si>
    <t>皇家婚礼在教堂举行。</t>
  </si>
  <si>
    <t>看到royal（皇家的）标志，就想到roy（国王）和al（后缀）组合，代表王室的尊贵。</t>
  </si>
  <si>
    <t>国王相关是royal</t>
  </si>
  <si>
    <t>rubber</t>
  </si>
  <si>
    <t>rub</t>
  </si>
  <si>
    <t>ber</t>
  </si>
  <si>
    <t>rub（擦）+ ber（表物品）→ 用来擦的物品 → 橡皮</t>
  </si>
  <si>
    <t>橡皮；橡胶</t>
  </si>
  <si>
    <t>/ˈrʌbə(r)/</t>
  </si>
  <si>
    <t>Can I borrow your rubber? I made a mistake.</t>
  </si>
  <si>
    <t>我能借你的橡皮吗？我写错了。</t>
  </si>
  <si>
    <t>写错字时用rubber（橡皮）rub（擦）掉错误，ber（后缀）让它成为实用工具。</t>
  </si>
  <si>
    <t>擦字工具是rubber</t>
  </si>
  <si>
    <t>rubbish</t>
  </si>
  <si>
    <t>/ˈrʌbɪʃ/</t>
  </si>
  <si>
    <t>Put the rubbish into the bin.</t>
  </si>
  <si>
    <t>把垃圾放进垃圾桶里。</t>
  </si>
  <si>
    <t>看到地上的rubbish（垃圾），我赶紧捡起来扔进bin，保持环境整洁。</t>
  </si>
  <si>
    <t>rubbish是垃圾，乱扔可不行</t>
  </si>
  <si>
    <t>无用的；糟糕的</t>
  </si>
  <si>
    <t>That film is rubbish.</t>
  </si>
  <si>
    <t>那部电影很糟糕。</t>
  </si>
  <si>
    <t>朋友说那部film是rubbish（糟糕的），我就没去看，省了时间。</t>
  </si>
  <si>
    <t>rubbish作形容词，糟糕无用记心里</t>
  </si>
  <si>
    <t>rude</t>
  </si>
  <si>
    <t>粗鲁的；无礼的</t>
  </si>
  <si>
    <t>/ruːd/</t>
  </si>
  <si>
    <t>It's rude to talk with your mouth full.</t>
  </si>
  <si>
    <t>嘴里塞满东西说话是不礼貌的。</t>
  </si>
  <si>
    <t>小明吃饭时说话，妈妈说“rude（粗鲁的）！快闭上嘴！”</t>
  </si>
  <si>
    <t>说话粗鲁是rude，礼貌待人要记住</t>
  </si>
  <si>
    <t>rugby</t>
  </si>
  <si>
    <t>橄榄球</t>
  </si>
  <si>
    <t>/ˈrʌɡbi/</t>
  </si>
  <si>
    <t>He likes playing rugby with his friends.</t>
  </si>
  <si>
    <t>他喜欢和朋友们打橄榄球。</t>
  </si>
  <si>
    <t>周末和朋友去操场play rugby（橄榄球），跑起来超带劲。</t>
  </si>
  <si>
    <t>rugby是橄榄球，跑跳传接乐无穷</t>
  </si>
  <si>
    <t>ruin</t>
  </si>
  <si>
    <t>毁坏；破坏</t>
  </si>
  <si>
    <t>/ˈruːɪn/</t>
  </si>
  <si>
    <t>The heavy rain ruined our picnic.</t>
  </si>
  <si>
    <t>大雨毁了我们的野餐。</t>
  </si>
  <si>
    <t>大雨突然降临，ruin（毁坏）了我们的野餐计划，大家只好回家。</t>
  </si>
  <si>
    <t>毁坏破坏是ruin，天灾人祸要小心</t>
  </si>
  <si>
    <t>废墟；遗迹</t>
  </si>
  <si>
    <t>We visited the ruins of an old castle.</t>
  </si>
  <si>
    <t>我们参观了一座古老城堡的废墟。</t>
  </si>
  <si>
    <t>在郊外看到castle的ruins（废墟），想象它曾经的辉煌。</t>
  </si>
  <si>
    <t>ruin作名词是废墟，历史痕迹记心间</t>
  </si>
  <si>
    <t>rule</t>
  </si>
  <si>
    <t>规则；规定</t>
  </si>
  <si>
    <t>/ruːl/</t>
  </si>
  <si>
    <t>We must follow the school rules.</t>
  </si>
  <si>
    <t>学校有很多rule（规则），follow它们才能保持秩序。</t>
  </si>
  <si>
    <t>规则规定是rule，遵守纪律不糊涂</t>
  </si>
  <si>
    <t>统治；支配；规定</t>
  </si>
  <si>
    <t>The king ruled the country for 20 years.</t>
  </si>
  <si>
    <t>国王统治这个国家20年了。</t>
  </si>
  <si>
    <t>国王rule（统治）国家时，制定了很多fair的法律。</t>
  </si>
  <si>
    <t>统治支配用rule，国王掌权定制度</t>
  </si>
  <si>
    <t>ruler</t>
  </si>
  <si>
    <t>rule(统治/规则)+er(人或物)→执行统治的人或测量规则的工具→统治者；尺子</t>
  </si>
  <si>
    <t>统治者；尺子</t>
  </si>
  <si>
    <t>/ˈruːlə(r)/</t>
  </si>
  <si>
    <t>She used a ruler to measure the paper.</t>
  </si>
  <si>
    <t>她用尺子测量纸张。</t>
  </si>
  <si>
    <t>我用ruler（尺子）画线，它是rule（规则）的延伸，帮我画出笔直的线条。</t>
  </si>
  <si>
    <t>rule加er，尺子统治者</t>
  </si>
  <si>
    <t>run</t>
  </si>
  <si>
    <t>跑；运行；管理</t>
  </si>
  <si>
    <t>/rʌn/</t>
  </si>
  <si>
    <t>He runs every morning to keep fit.</t>
  </si>
  <si>
    <t>他每天早上跑步保持健康。</t>
  </si>
  <si>
    <t>每天早上他都run（跑）几圈，run起来的时候感觉全身都在运行，充满活力。</t>
  </si>
  <si>
    <t>跑起来就是run，简单好记不用混</t>
  </si>
  <si>
    <t>跑步；旅程；连续的一段时间</t>
  </si>
  <si>
    <t>I went for a run after dinner.</t>
  </si>
  <si>
    <t>晚饭后我去跑步了。</t>
  </si>
  <si>
    <t>晚饭后我去for a run（跑步），这段run让我感觉很放松。</t>
  </si>
  <si>
    <t>一次跑步a run，简单名词记心中</t>
  </si>
  <si>
    <t>rush</t>
  </si>
  <si>
    <t>冲；匆忙；催促</t>
  </si>
  <si>
    <t>/rʌʃ/</t>
  </si>
  <si>
    <t>We rushed to the station to catch the train.</t>
  </si>
  <si>
    <t>我们冲向车站赶火车。</t>
  </si>
  <si>
    <t>赶火车时我们rush（冲）向站台，心里想着不能迟到，脚步匆匆。</t>
  </si>
  <si>
    <t>匆忙冲就是rush</t>
  </si>
  <si>
    <t>sacred</t>
  </si>
  <si>
    <t>sacr</t>
  </si>
  <si>
    <t>sacr(神圣)+ed(形容词后缀)→具有神圣性质的→神圣的</t>
  </si>
  <si>
    <t>神圣的；宗教的</t>
  </si>
  <si>
    <t>/ˈseɪkrɪd/</t>
  </si>
  <si>
    <t>The temple is a sacred place for believers.</t>
  </si>
  <si>
    <t>这座寺庙对信徒来说是神圣的地方。</t>
  </si>
  <si>
    <t>寺庙里的sacred（神圣的）物品，sacr（神圣）的气息让人心生敬畏。</t>
  </si>
  <si>
    <t>sacr加ed，神圣sacred</t>
  </si>
  <si>
    <t>sacrifice</t>
  </si>
  <si>
    <t>sacri</t>
  </si>
  <si>
    <t>sacri(神圣)+fic(做)→为神圣目的而做→牺牲；献祭</t>
  </si>
  <si>
    <t>牺牲；献祭；献出</t>
  </si>
  <si>
    <t>/ˈsækrɪfaɪs/</t>
  </si>
  <si>
    <t>He sacrificed his time to help others.</t>
  </si>
  <si>
    <t>他牺牲时间帮助他人。</t>
  </si>
  <si>
    <t>他sacrifice（牺牲）时间帮助别人，sacri（神圣）fic（做）这件事让他觉得很有意义。</t>
  </si>
  <si>
    <t>神圣去做是牺牲，sacrifice记心中</t>
  </si>
  <si>
    <t>sacri(神圣)+fic(做)→为神圣目的而做的行为→牺牲；祭品</t>
  </si>
  <si>
    <t>牺牲；祭品</t>
  </si>
  <si>
    <t>Her sacrifice for the family was great.</t>
  </si>
  <si>
    <t>她为家庭的牺牲很大。</t>
  </si>
  <si>
    <t>她的sacrifice（牺牲）让家人感动，sacri（神圣）fic（做）的付出值得尊敬。</t>
  </si>
  <si>
    <t>牺牲祭品sacrifice</t>
  </si>
  <si>
    <t>sad</t>
  </si>
  <si>
    <t>难过的；悲伤的</t>
  </si>
  <si>
    <t>/sæd/</t>
  </si>
  <si>
    <t>I felt sad when I lost my favorite toy.</t>
  </si>
  <si>
    <t>我丢了最喜欢的玩具时感到难过。</t>
  </si>
  <si>
    <t>看到小猫淋雨，我feel sad（难过的），眼泪都快掉下来了。</t>
  </si>
  <si>
    <t>心里难过就是sad</t>
  </si>
  <si>
    <t>sadness</t>
  </si>
  <si>
    <t>sad(难过的) + ness(名词后缀) → 难过的状态 → 悲伤；难过</t>
  </si>
  <si>
    <t>悲伤；难过</t>
  </si>
  <si>
    <t>/ˈsædnəs/</t>
  </si>
  <si>
    <t>Her sadness made everyone around her worried.</t>
  </si>
  <si>
    <t>她的悲伤让周围的每个人都很担心。</t>
  </si>
  <si>
    <t>她的 sadness（悲伤）来自失去宠物，sad 加上 ness 变成名词，让人同情。</t>
  </si>
  <si>
    <t>sad加ness变悲伤</t>
  </si>
  <si>
    <t>safe</t>
  </si>
  <si>
    <t>安全的；平安的</t>
  </si>
  <si>
    <t>/seɪf/</t>
  </si>
  <si>
    <t>It's safe to walk on the sidewalk.</t>
  </si>
  <si>
    <t>在人行道上走是安全的。</t>
  </si>
  <si>
    <t>妈妈说，走人行道才 safe（安全的），不然会有危险。</t>
  </si>
  <si>
    <t>平安无事就是safe</t>
  </si>
  <si>
    <t>safety</t>
  </si>
  <si>
    <t>safe(安全的) + ty(名词后缀) → 安全的状态 → 安全；平安</t>
  </si>
  <si>
    <t>安全；平安</t>
  </si>
  <si>
    <t>/ˈseɪfti/</t>
  </si>
  <si>
    <t>We must always remember road safety rules.</t>
  </si>
  <si>
    <t>我们必须永远记住道路安全规则。</t>
  </si>
  <si>
    <t>路上行走要注意 safety（安全），safe 加 ty 变成名词，时刻记心间。</t>
  </si>
  <si>
    <t>safe加ty是安全</t>
  </si>
  <si>
    <t>sail</t>
  </si>
  <si>
    <t>航行；驾驶（船）</t>
  </si>
  <si>
    <t>/seɪl/</t>
  </si>
  <si>
    <t>They sailed to the small island last weekend.</t>
  </si>
  <si>
    <t>他们上周末航行到那个小岛。</t>
  </si>
  <si>
    <t>他们 sail（航行）到小岛时，海风拂面，心情愉悦。</t>
  </si>
  <si>
    <t>驾船过海是sail</t>
  </si>
  <si>
    <t>帆；航行</t>
  </si>
  <si>
    <t>The red sail of the boat looked beautiful in the sun.</t>
  </si>
  <si>
    <t>船的红色帆在阳光下看起来很美。</t>
  </si>
  <si>
    <t>船的 sail（帆）被阳光照得通红，开始了一段愉快的航行。</t>
  </si>
  <si>
    <t>船的帆布是sail</t>
  </si>
  <si>
    <t>sailor</t>
  </si>
  <si>
    <t>sail(航行)+or(表示人)→航行的人→水手</t>
  </si>
  <si>
    <t>水手；海员</t>
  </si>
  <si>
    <t>/ˈseɪlə(r)/</t>
  </si>
  <si>
    <t>The sailor spent months at sea.</t>
  </si>
  <si>
    <t>这个水手在海上待了好几个月。</t>
  </si>
  <si>
    <t>那个sailor（水手）每天sail（航行）在海上，or（哦）他见过很多壮观的日出。</t>
  </si>
  <si>
    <t>航行之人是sailor</t>
  </si>
  <si>
    <t>salad</t>
  </si>
  <si>
    <t>沙拉；色拉</t>
  </si>
  <si>
    <t>/ˈsæləd/</t>
  </si>
  <si>
    <t>She made a fresh fruit salad for breakfast.</t>
  </si>
  <si>
    <t>她早餐做了一份新鲜的水果沙拉。</t>
  </si>
  <si>
    <t>吃salad（沙拉）时，sala（谐音“沙拉”）的清爽口感让我一天都有精神。</t>
  </si>
  <si>
    <t>清爽沙拉是salad</t>
  </si>
  <si>
    <t>salary</t>
  </si>
  <si>
    <t>sal</t>
  </si>
  <si>
    <t>sal(盐)+ary(表物)→古代用盐作为报酬→薪水；工资</t>
  </si>
  <si>
    <t>薪水；工资</t>
  </si>
  <si>
    <t>/ˈsæləri/</t>
  </si>
  <si>
    <t>My mother's salary is enough to support our family.</t>
  </si>
  <si>
    <t>我妈妈的薪水足够支撑我们家。</t>
  </si>
  <si>
    <t>古代士兵的salary（薪水）包含sal（盐），ary（呀）那时候盐可是珍贵的物资呢。</t>
  </si>
  <si>
    <t>盐的报酬salary</t>
  </si>
  <si>
    <t>sale</t>
  </si>
  <si>
    <t>出售；销售；促销</t>
  </si>
  <si>
    <t>The store has a big sale this weekend.</t>
  </si>
  <si>
    <t>这家店这周末有大促销。</t>
  </si>
  <si>
    <t>商店sale（促销）时，sa（撒）出好多折扣，le（乐）得顾客们纷纷抢购。</t>
  </si>
  <si>
    <t>商品促销是sale</t>
  </si>
  <si>
    <t>salesgirl</t>
  </si>
  <si>
    <t>sales(销售)+girl(女孩)→从事销售工作的女孩→女售货员</t>
  </si>
  <si>
    <t>女售货员；女店员</t>
  </si>
  <si>
    <t>/ˈseɪlzɡɜːl/</t>
  </si>
  <si>
    <t>The salesgirl helped me pick a nice dress.</t>
  </si>
  <si>
    <t>女售货员帮我挑了一条漂亮的裙子。</t>
  </si>
  <si>
    <t>那个salesgirl（女售货员）在sale（销售）衣服时，对每个girl（女孩）顾客都很热情周到。</t>
  </si>
  <si>
    <t>销售女孩salesgirl</t>
  </si>
  <si>
    <t>salesman</t>
  </si>
  <si>
    <t>sales</t>
  </si>
  <si>
    <t>sales(销售)+man(人)→从事销售工作的人→推销员</t>
  </si>
  <si>
    <t>推销员；售货员</t>
  </si>
  <si>
    <t>/ˈseɪlzmən/</t>
  </si>
  <si>
    <t>The salesman sold me a new laptop yesterday.</t>
  </si>
  <si>
    <t>昨天那个推销员卖给我一台新笔记本电脑。</t>
  </si>
  <si>
    <t>昨天遇到个salesman（推销员），他说自己sales（销售）的产品很好，man（人）看起来很实在。</t>
  </si>
  <si>
    <t>销售之人salesman</t>
  </si>
  <si>
    <t>saleswoman</t>
  </si>
  <si>
    <t>woman</t>
  </si>
  <si>
    <t>sales(销售)+woman(女性)→从事销售的女性→女推销员</t>
  </si>
  <si>
    <t>女推销员；女售货员</t>
  </si>
  <si>
    <t>/ˈseɪlzwʊmən/</t>
  </si>
  <si>
    <t>The saleswoman helped me choose a pair of shoes.</t>
  </si>
  <si>
    <t>那位女售货员帮我选了一双鞋子。</t>
  </si>
  <si>
    <t>这家店的saleswoman（女售货员）很专业，sales（卖）鞋子时耐心介绍，woman（她）的服务超棒。</t>
  </si>
  <si>
    <t>销售女性saleswoman</t>
  </si>
  <si>
    <t>salt</t>
  </si>
  <si>
    <t>盐；食盐</t>
  </si>
  <si>
    <t>/sɔːlt/</t>
  </si>
  <si>
    <t>Please pass me the salt.</t>
  </si>
  <si>
    <t>请把盐递给我。</t>
  </si>
  <si>
    <t>做饭时，妈妈说：“加两勺salt（盐），味道会更鲜。”</t>
  </si>
  <si>
    <t>做菜调味用salt</t>
  </si>
  <si>
    <t>salty</t>
  </si>
  <si>
    <t>salt(盐)+y(…的)→含有盐的；咸的</t>
  </si>
  <si>
    <t>咸的</t>
  </si>
  <si>
    <t>/ˈsɔːlti/</t>
  </si>
  <si>
    <t>The soup tastes too salty.</t>
  </si>
  <si>
    <t>这汤尝起来太咸了。</t>
  </si>
  <si>
    <t>今天的汤太salty（咸）了，肯定是salt（盐）放多了，y（呀）真难喝。</t>
  </si>
  <si>
    <t>盐加y变salty（咸）</t>
  </si>
  <si>
    <t>salute</t>
  </si>
  <si>
    <t>salut</t>
  </si>
  <si>
    <t>salut(问候)+e→表示问候的动作→敬礼；致敬</t>
  </si>
  <si>
    <t>敬礼；致敬</t>
  </si>
  <si>
    <t>/səˈluːt/</t>
  </si>
  <si>
    <t>The students salute the flag every morning.</t>
  </si>
  <si>
    <t>学生们每天早上向国旗敬礼。</t>
  </si>
  <si>
    <t>每天早上，学生们salute（敬礼）国旗，心里想着salut（问候）祖国母亲。</t>
  </si>
  <si>
    <t>敬礼致敬是salute</t>
  </si>
  <si>
    <t>salut(问候)+e→表示问候的动作或仪式→敬礼；致敬</t>
  </si>
  <si>
    <t>He gave a sharp salute to his leader.</t>
  </si>
  <si>
    <t>他向领导敬了一个标准的礼。</t>
  </si>
  <si>
    <t>他的salute（敬礼）很标准，这个salut（问候）的姿势让领导点头称赞。</t>
  </si>
  <si>
    <t>一个敬礼salute</t>
  </si>
  <si>
    <t>same</t>
  </si>
  <si>
    <t>相同的；同样的</t>
  </si>
  <si>
    <t>/seɪm/</t>
  </si>
  <si>
    <t>We have the same hobby.</t>
  </si>
  <si>
    <t>我们有相同的爱好。</t>
  </si>
  <si>
    <t>我们有same（相同的）爱好，每次见面都聊得很开心，same发音简单易记。</t>
  </si>
  <si>
    <t>相同就是same</t>
  </si>
  <si>
    <t>sand</t>
  </si>
  <si>
    <t>沙子；沙滩</t>
  </si>
  <si>
    <t>/sænd/</t>
  </si>
  <si>
    <t>The children are playing on the sand.</t>
  </si>
  <si>
    <t>孩子们在沙滩上玩耍。</t>
  </si>
  <si>
    <t>孩子们在sand（沙滩）堆城堡，sand发音像“散的”，沙子散散的很好联想。</t>
  </si>
  <si>
    <t>沙滩沙子sand</t>
  </si>
  <si>
    <t>sandwich</t>
  </si>
  <si>
    <t>三明治</t>
  </si>
  <si>
    <t>/ˈsændwɪtʃ/</t>
  </si>
  <si>
    <t>I ate a sandwich for lunch.</t>
  </si>
  <si>
    <t>我午餐吃了一个三明治。</t>
  </si>
  <si>
    <t>午餐吃sandwich（三明治），两片面包夹肉菜，谐音“三明治”轻松记。</t>
  </si>
  <si>
    <t>面包夹肉sandwich</t>
  </si>
  <si>
    <t>satellite</t>
  </si>
  <si>
    <t>卫星</t>
  </si>
  <si>
    <t>/ˈsætəlaɪt/</t>
  </si>
  <si>
    <t>The satellite orbits around the Earth.</t>
  </si>
  <si>
    <t>卫星绕地球运行。</t>
  </si>
  <si>
    <t>卫星satellite太空转，发音像“赛他莱特”，想象它比赛其他物体飞得快。</t>
  </si>
  <si>
    <t>太空随从satellite</t>
  </si>
  <si>
    <t>satisfaction</t>
  </si>
  <si>
    <t>satis-</t>
  </si>
  <si>
    <t>satis（足够）+ fact（做）+ ion（名词后缀）→ 做得足够好让人满意 → 满意；满足</t>
  </si>
  <si>
    <t>满意；满足</t>
  </si>
  <si>
    <t>/ˌsætɪsˈfækʃn/</t>
  </si>
  <si>
    <t>Her success gave her great satisfaction.</t>
  </si>
  <si>
    <t>她的成功给了她极大的满足感。</t>
  </si>
  <si>
    <t>完成任务获satisfaction（满足感），satis（足够）fact（做）到开心，ion是名词后缀哦。</t>
  </si>
  <si>
    <t>足够做好satisfaction</t>
  </si>
  <si>
    <t>satisfy</t>
  </si>
  <si>
    <t>satis(足够)+fy(使...)→使达到足够的状态→使满意；满足</t>
  </si>
  <si>
    <t>使满意；满足</t>
  </si>
  <si>
    <t>/ˈsætɪsfaɪ/</t>
  </si>
  <si>
    <t>I hope to satisfy my parents with good grades.</t>
  </si>
  <si>
    <t>我希望用好成绩让父母满意。</t>
  </si>
  <si>
    <t>我努力学习想 satisfy (使满意) 父母，因为 satis (足够) 的分数才能 fy (使) 他们露出笑容。</t>
  </si>
  <si>
    <t>足够使满意，satisfy记牢</t>
  </si>
  <si>
    <t>saucer</t>
  </si>
  <si>
    <t>sauce</t>
  </si>
  <si>
    <t>sauce(酱)+er(表物品)→放酱的小碟子→茶碟</t>
  </si>
  <si>
    <t>茶碟；茶杯托</t>
  </si>
  <si>
    <t>/ˈsɔːsə(r)/</t>
  </si>
  <si>
    <t>Put the cup gently on the saucer.</t>
  </si>
  <si>
    <t>把杯子轻轻放在茶碟上。</t>
  </si>
  <si>
    <t>妈妈把杯子放 saucer (茶碟) 上，说这碟子原是装 sauce (酱) 的 er (小物件)。</t>
  </si>
  <si>
    <t>酱碟变茶托，saucer不会错</t>
  </si>
  <si>
    <t>sausage</t>
  </si>
  <si>
    <t>香肠</t>
  </si>
  <si>
    <t>/ˈsɒsɪdʒ/</t>
  </si>
  <si>
    <t>I eat a sausage every morning for breakfast.</t>
  </si>
  <si>
    <t>我早餐每天吃一根香肠。</t>
  </si>
  <si>
    <t>早餐咬一口 sausage (香肠)，香喷喷的味道让我想起外婆做的家常菜。</t>
  </si>
  <si>
    <t>早餐香肠sausage，好吃好记</t>
  </si>
  <si>
    <t>save</t>
  </si>
  <si>
    <t>拯救；节省；保存</t>
  </si>
  <si>
    <t>/seɪv/</t>
  </si>
  <si>
    <t>We must save water in daily life.</t>
  </si>
  <si>
    <t>我们日常生活中必须节约用水。</t>
  </si>
  <si>
    <t>我们要 save (节省) 每一滴水，save 的习惯能守护地球家园。</t>
  </si>
  <si>
    <t>拯救节省又保存，save记心间</t>
  </si>
  <si>
    <t>say</t>
  </si>
  <si>
    <t>说；讲</t>
  </si>
  <si>
    <t>/seɪ/</t>
  </si>
  <si>
    <t>She says hello to me every day.</t>
  </si>
  <si>
    <t>她每天都跟我打招呼。</t>
  </si>
  <si>
    <t>她每天 say (说) hello，声音甜甜的，让我心情变好。</t>
  </si>
  <si>
    <t>开口说话就是say</t>
  </si>
  <si>
    <t>scan</t>
  </si>
  <si>
    <t>扫描；浏览</t>
  </si>
  <si>
    <t>/skæn/</t>
  </si>
  <si>
    <t>I scan the newspaper every morning.</t>
  </si>
  <si>
    <t>我每天早上浏览报纸。</t>
  </si>
  <si>
    <t>每天早上我scan（浏览）报纸，快速了解当天的新闻动态。</t>
  </si>
  <si>
    <t>快速浏览是scan</t>
  </si>
  <si>
    <t>scar</t>
  </si>
  <si>
    <t>伤疤</t>
  </si>
  <si>
    <t>/skɑː(r)/</t>
  </si>
  <si>
    <t>He has a scar on his arm.</t>
  </si>
  <si>
    <t>他胳膊上有一道伤疤。</t>
  </si>
  <si>
    <t>他胳膊上的scar（伤疤）是上次爬山时不小心留下的，现在还清晰可见。</t>
  </si>
  <si>
    <t>皮肤留疤是scar</t>
  </si>
  <si>
    <t>scarf</t>
  </si>
  <si>
    <t>围巾</t>
  </si>
  <si>
    <t>/skɑːf/</t>
  </si>
  <si>
    <t>She wears a red scarf in winter.</t>
  </si>
  <si>
    <t>她冬天戴一条红色围巾。</t>
  </si>
  <si>
    <t>冬天出门，她总会戴上scarf（围巾），既暖和又能搭配衣服。</t>
  </si>
  <si>
    <t>脖子围巾scarf</t>
  </si>
  <si>
    <t>scene</t>
  </si>
  <si>
    <t>场景；景色</t>
  </si>
  <si>
    <t>/siːn/</t>
  </si>
  <si>
    <t>The scene of the lake is very beautiful.</t>
  </si>
  <si>
    <t>湖边的景色非常美丽。</t>
  </si>
  <si>
    <t>我们来到湖边，看到美丽的scene（景色），忍不住驻足欣赏。</t>
  </si>
  <si>
    <t>看到景色是scene</t>
  </si>
  <si>
    <t>scenery</t>
  </si>
  <si>
    <t>scene(场景) + ery(集合名词后缀) → 表示风景的集合 → 风景</t>
  </si>
  <si>
    <t>风景；景色</t>
  </si>
  <si>
    <t>/ˈsiːnəri/</t>
  </si>
  <si>
    <t>The scenery in the mountains is amazing.</t>
  </si>
  <si>
    <t>山里的风景很迷人。</t>
  </si>
  <si>
    <t>周末去郊外看scenery（风景），scene（场景）加ery（后缀）就是这一片让人流连忘返的自然景色。</t>
  </si>
  <si>
    <t>scene加ery，风景scenery</t>
  </si>
  <si>
    <t>skeptical</t>
  </si>
  <si>
    <t>skept</t>
  </si>
  <si>
    <t>skept(怀疑) + ical(形容词后缀) → 表示怀疑的 → 怀疑的</t>
  </si>
  <si>
    <t>怀疑的</t>
  </si>
  <si>
    <t>/ˈskɛptɪkl/</t>
  </si>
  <si>
    <t>She is skeptical about his promises.</t>
  </si>
  <si>
    <t>她对他的承诺持怀疑态度。</t>
  </si>
  <si>
    <t>她对那个消息skeptical（怀疑），因为skept（怀疑）的感觉很强烈，ical让它变成形容词。</t>
  </si>
  <si>
    <t>怀疑态度skeptical</t>
  </si>
  <si>
    <t>schedule</t>
  </si>
  <si>
    <t>时间表；日程安排</t>
  </si>
  <si>
    <t>/ˈʃɛdjuːl/</t>
  </si>
  <si>
    <t>My schedule is full this week.</t>
  </si>
  <si>
    <t>我这周时间表排满了。</t>
  </si>
  <si>
    <t>每天早上查看schedule（时间表）安排任务，记住这个词的发音就不会忘啦。</t>
  </si>
  <si>
    <t>日程安排schedule</t>
  </si>
  <si>
    <t>scholar</t>
  </si>
  <si>
    <t>schol</t>
  </si>
  <si>
    <t>schol(学校) + ar(人) → 在学校研究学问的人 → 学者</t>
  </si>
  <si>
    <t>学者</t>
  </si>
  <si>
    <t>/ˈskɒlə(r)/</t>
  </si>
  <si>
    <t>The old scholar is very knowledgeable.</t>
  </si>
  <si>
    <t>这位老学者知识渊博。</t>
  </si>
  <si>
    <t>那位scholar（学者）每天待在学校里，schol（学校）加ar（人）就是他这样的学问研究者。</t>
  </si>
  <si>
    <t>学校学者scholar</t>
  </si>
  <si>
    <t>scholarship</t>
  </si>
  <si>
    <t>scholar(学者) + ship(资格/奖励) → 给予学者的奖励 → 奖学金</t>
  </si>
  <si>
    <t>奖学金</t>
  </si>
  <si>
    <t>/ˈskɒləʃɪp/</t>
  </si>
  <si>
    <t>He received a scholarship to study in the US.</t>
  </si>
  <si>
    <t>他获得了去美国留学的奖学金。</t>
  </si>
  <si>
    <t>他努力成为优秀的scholar（学者），终于拿到了scholarship（奖学金），ship（奖励）让他梦想成真。</t>
  </si>
  <si>
    <t>学者奖励scholarship</t>
  </si>
  <si>
    <t>schoolbag</t>
  </si>
  <si>
    <t>school（学校）+bag（包）→上学用的包→书包</t>
  </si>
  <si>
    <t>书包</t>
  </si>
  <si>
    <t>/ˈskuːlˌbæɡ/</t>
  </si>
  <si>
    <t>I carry my schoolbag to school every day.</t>
  </si>
  <si>
    <t>我每天背着书包去上学。</t>
  </si>
  <si>
    <t>每天上学我都背着schoolbag（书包），它是school（学校）专用的bag（包）呀。</t>
  </si>
  <si>
    <t>school加bag，书包背上它</t>
  </si>
  <si>
    <t>schoolboy</t>
  </si>
  <si>
    <t>school（学校）+boy（男孩）→学校里的男孩→男学生</t>
  </si>
  <si>
    <t>男学生；男生</t>
  </si>
  <si>
    <t>/ˈskuːlbɔɪ/</t>
  </si>
  <si>
    <t>The schoolboy won the math competition.</t>
  </si>
  <si>
    <t>那个男学生赢得了数学竞赛。</t>
  </si>
  <si>
    <t>赢得竞赛的schoolboy（男学生），是school（学校）里的boy（男孩）哦。</t>
  </si>
  <si>
    <t>school加boy，男学生记牢</t>
  </si>
  <si>
    <t>schoolmate</t>
  </si>
  <si>
    <t>mate</t>
  </si>
  <si>
    <t>school（学校）+mate（伙伴）→同校的伙伴→同学</t>
  </si>
  <si>
    <t>同学；校友</t>
  </si>
  <si>
    <t>/ˈskuːlmeɪt/</t>
  </si>
  <si>
    <t>My schoolmate and I often play basketball together.</t>
  </si>
  <si>
    <t>我和我的同学经常一起打篮球。</t>
  </si>
  <si>
    <t>和schoolmate（同学）一起打篮球时，想到school（学校）里的mate（伙伴）就是他啦。</t>
  </si>
  <si>
    <t>school加mate，同学一起背</t>
  </si>
  <si>
    <t>science</t>
  </si>
  <si>
    <t>sci（知道）+ence（名词后缀）→关于知道的系统知识→科学</t>
  </si>
  <si>
    <t>科学；自然科学</t>
  </si>
  <si>
    <t>/ˈsaɪəns/</t>
  </si>
  <si>
    <t>She is interested in science and wants to be a scientist.</t>
  </si>
  <si>
    <t>她对科学感兴趣，想成为一名科学家。</t>
  </si>
  <si>
    <t>喜欢science（科学）的她，知道sci（知道）加ence（名词）就是系统知识的科学呀。</t>
  </si>
  <si>
    <t>sci知ence名，科学记心中</t>
  </si>
  <si>
    <t>scientific</t>
  </si>
  <si>
    <t>ific</t>
  </si>
  <si>
    <t>sci（知道）+ent（...的）+ific（具有...性质的）→具有知道的系统性质的→科学的</t>
  </si>
  <si>
    <t>科学的；与科学有关的</t>
  </si>
  <si>
    <t>/ˌsaɪənˈtɪfɪk/</t>
  </si>
  <si>
    <t>We need to use scientific methods to solve this problem.</t>
  </si>
  <si>
    <t>我们需要用科学的方法来解决这个问题。</t>
  </si>
  <si>
    <t>用scientific（科学的）方法解题时，记住它是sci（知道）的ent和ific（形容词）组合哦。</t>
  </si>
  <si>
    <t>sci加ent加ific，科学的形容词</t>
  </si>
  <si>
    <t>scientist</t>
  </si>
  <si>
    <t>sci-</t>
  </si>
  <si>
    <t>sci(知道)+ent(...的)+ist(人)→掌握知识的专业人士→科学家</t>
  </si>
  <si>
    <t>科学家</t>
  </si>
  <si>
    <t>/ˈsaɪəntɪst/</t>
  </si>
  <si>
    <t>Einstein was a great scientist.</t>
  </si>
  <si>
    <t>爱因斯坦是一位伟大的科学家。</t>
  </si>
  <si>
    <t>那位scientist（科学家）总说sci（知道）越多越想探索，每天泡在实验室里研究未知。</t>
  </si>
  <si>
    <t>知道的人是scientist</t>
  </si>
  <si>
    <t>scissors</t>
  </si>
  <si>
    <t>剪刀</t>
  </si>
  <si>
    <t>/ˈsɪzəz/</t>
  </si>
  <si>
    <t>She used scissors to cut the paper into a star.</t>
  </si>
  <si>
    <t>她用剪刀把纸剪成了一颗星星。</t>
  </si>
  <si>
    <t>我拿起scissors（剪刀）剪纸，咔嚓几下就剪出了漂亮的图案。</t>
  </si>
  <si>
    <t>剪刀scissors，剪剪剪</t>
  </si>
  <si>
    <t>scold</t>
  </si>
  <si>
    <t>责骂；训斥</t>
  </si>
  <si>
    <t>/skəʊld/</t>
  </si>
  <si>
    <t>Mom scolded me for forgetting homework.</t>
  </si>
  <si>
    <t>妈妈因为我忘记做作业而责骂我。</t>
  </si>
  <si>
    <t>妈妈scold（责骂）我的时候，声音像sk（嘶）的一声，我赶紧低头认错。</t>
  </si>
  <si>
    <t>犯错被骂是scold</t>
  </si>
  <si>
    <t>score</t>
  </si>
  <si>
    <t>得分</t>
  </si>
  <si>
    <t>/skɔː(r)/</t>
  </si>
  <si>
    <t>He scored three goals in the match.</t>
  </si>
  <si>
    <t>他在比赛中进了三个球（得分三次）。</t>
  </si>
  <si>
    <t>比赛中他score（得分）三次，队友们围着他欢呼庆祝。</t>
  </si>
  <si>
    <t>进球得分score</t>
  </si>
  <si>
    <t>分数</t>
  </si>
  <si>
    <t>She got a full score in math.</t>
  </si>
  <si>
    <t>她数学考试得了满分。</t>
  </si>
  <si>
    <t>看到试卷上的score（分数）是满分，她开心地跳了起来。</t>
  </si>
  <si>
    <t>考试分数score</t>
  </si>
  <si>
    <t>scratch</t>
  </si>
  <si>
    <t>抓；挠</t>
  </si>
  <si>
    <t>/skrætʃ/</t>
  </si>
  <si>
    <t>The cat scratched my arm.</t>
  </si>
  <si>
    <t>我摸猫时它抓了我的胳膊。</t>
  </si>
  <si>
    <t>猫scratch（抓）我的胳膊时，发出scr（嘶啦）的声音，有点疼。</t>
  </si>
  <si>
    <t>抓挠就是scratch</t>
  </si>
  <si>
    <t>抓痕</t>
  </si>
  <si>
    <t>There is a scratch on the table.</t>
  </si>
  <si>
    <t>桌子表面有一道抓痕。</t>
  </si>
  <si>
    <t>桌子上的scratch（抓痕）是猫留下的，特别明显。</t>
  </si>
  <si>
    <t>抓痕就是scratch</t>
  </si>
  <si>
    <t>scream</t>
  </si>
  <si>
    <t>尖叫</t>
  </si>
  <si>
    <t>/skriːm/</t>
  </si>
  <si>
    <t>She screamed when she saw the snake.</t>
  </si>
  <si>
    <t>她看到蛇时尖叫起来。</t>
  </si>
  <si>
    <t>看到蛇时，她忍不住 scream（尖叫），声音尖锐得吓走了小虫子。</t>
  </si>
  <si>
    <t>见蛇尖叫scream</t>
  </si>
  <si>
    <t>screen</t>
  </si>
  <si>
    <t>屏幕</t>
  </si>
  <si>
    <t>/skriːn/</t>
  </si>
  <si>
    <t>I watched the cartoon on the TV screen.</t>
  </si>
  <si>
    <t>我在电视屏幕上看动画片。</t>
  </si>
  <si>
    <t>放学回家，我盯着screen（屏幕）看卡通，眼睛都不眨一下。</t>
  </si>
  <si>
    <t>看电视用screen</t>
  </si>
  <si>
    <t>sculpture</t>
  </si>
  <si>
    <t>sculp</t>
  </si>
  <si>
    <t>sculp(雕刻)+ture(名词后缀)→雕刻出的艺术作品→雕塑</t>
  </si>
  <si>
    <t>雕塑</t>
  </si>
  <si>
    <t>/ˈskʌlptʃə(r)/</t>
  </si>
  <si>
    <t>The sculpture in the square is made of stone.</t>
  </si>
  <si>
    <t>广场上的雕塑是石头做的。</t>
  </si>
  <si>
    <t>艺术家sculp（雕刻）石头，加上-ture变成sculpture（雕塑），立在广场超显眼。</t>
  </si>
  <si>
    <t>雕刻加ture是sculpture</t>
  </si>
  <si>
    <t>sea</t>
  </si>
  <si>
    <t>海；海洋</t>
  </si>
  <si>
    <t>/siː/</t>
  </si>
  <si>
    <t>We played on the beach by the sea.</t>
  </si>
  <si>
    <t>我们在海边的沙滩上玩耍。</t>
  </si>
  <si>
    <t>夏天去sea（海边），踩沙子、捡贝壳，快乐得像小鱼。</t>
  </si>
  <si>
    <t>大海就是sea</t>
  </si>
  <si>
    <t>seagull</t>
  </si>
  <si>
    <t>sea,gull</t>
  </si>
  <si>
    <t>sea(海)+gull(鸥)→生活在海边的鸟类→海鸥</t>
  </si>
  <si>
    <t>海鸥</t>
  </si>
  <si>
    <t>/ˈsiːɡʌl/</t>
  </si>
  <si>
    <t>A seagull caught a fish from the sea.</t>
  </si>
  <si>
    <t>一只海鸥从海里捉到了一条鱼。</t>
  </si>
  <si>
    <t>seagull（海+鸥）在sea（海）上飞，gull叫着找鱼吃，好聪明。</t>
  </si>
  <si>
    <t>海加鸥是seagull</t>
  </si>
  <si>
    <t>seal</t>
  </si>
  <si>
    <t>密封；盖章</t>
  </si>
  <si>
    <t>/siːl/</t>
  </si>
  <si>
    <t>He sealed the envelope with wax.</t>
  </si>
  <si>
    <t>他用蜡密封了信封。</t>
  </si>
  <si>
    <t>我用蜡 seal (密封) 信封，确保里面的信件不会被雨水弄湿。</t>
  </si>
  <si>
    <t>密封信件用seal</t>
  </si>
  <si>
    <t>海豹；印章</t>
  </si>
  <si>
    <t>I saw a cute seal at the aquarium.</t>
  </si>
  <si>
    <t>我在水族馆看到一只可爱的海豹。</t>
  </si>
  <si>
    <t>水族馆里的 seal (海豹) 摇摇摆摆地游着，逗得大家哈哈大笑。</t>
  </si>
  <si>
    <t>海洋动物是seal</t>
  </si>
  <si>
    <t>搜索；查找</t>
  </si>
  <si>
    <t>/sɜːtʃ/</t>
  </si>
  <si>
    <t>She searched her bag for the key.</t>
  </si>
  <si>
    <t>她在包里找钥匙。</t>
  </si>
  <si>
    <t>她着急地 search (查找) 钥匙，生怕迟到了约会。</t>
  </si>
  <si>
    <t>找东西用search</t>
  </si>
  <si>
    <t>搜索；搜寻</t>
  </si>
  <si>
    <t>The police started a search for the missing cat.</t>
  </si>
  <si>
    <t>警察开始搜索失踪的猫。</t>
  </si>
  <si>
    <t>警察的 search (搜寻) 队在小区里仔细查找，终于找到了那只猫。</t>
  </si>
  <si>
    <t>警方搜寻search</t>
  </si>
  <si>
    <t>seashell</t>
  </si>
  <si>
    <t>sea-</t>
  </si>
  <si>
    <t>shell</t>
  </si>
  <si>
    <t>sea(海)+shell(壳)→海里的贝壳→贝壳</t>
  </si>
  <si>
    <t>贝壳</t>
  </si>
  <si>
    <t>/ˈsiːʃel/</t>
  </si>
  <si>
    <t>She collected many seashells on the beach.</t>
  </si>
  <si>
    <t>她在海滩上捡了很多贝壳。</t>
  </si>
  <si>
    <t>海边的 seashell (贝壳) 真漂亮，sea (海) 带来的 shell (壳) 上有各种花纹。</t>
  </si>
  <si>
    <t>海边壳儿seashell</t>
  </si>
  <si>
    <t>seaside</t>
  </si>
  <si>
    <t>sea(海)+side(边)→海边的地方→海滨</t>
  </si>
  <si>
    <t>海边；海滨</t>
  </si>
  <si>
    <t>/ˈsiːsaɪd/</t>
  </si>
  <si>
    <t>We went to the seaside for vacation.</t>
  </si>
  <si>
    <t>我们去海滨度假了。</t>
  </si>
  <si>
    <t>seaside (海滨) 的风很凉爽，sea (海) 的 side (边) 有很多小朋友在玩沙。</t>
  </si>
  <si>
    <t>海的边儿seaside</t>
  </si>
  <si>
    <t>season</t>
  </si>
  <si>
    <t>季节；时节</t>
  </si>
  <si>
    <t>/ˈsiːzn/</t>
  </si>
  <si>
    <t>Spring is my favorite season.</t>
  </si>
  <si>
    <t>春天是我最喜欢的季节。</t>
  </si>
  <si>
    <t>每个 season (季节) 都有不同的乐趣，春天赏花，夏天游泳。</t>
  </si>
  <si>
    <t>一年四季season</t>
  </si>
  <si>
    <t>seat</t>
  </si>
  <si>
    <t>座位</t>
  </si>
  <si>
    <t>/siːt/</t>
  </si>
  <si>
    <t>I found a seat near the window.</t>
  </si>
  <si>
    <t>我在窗户附近找到了一个座位。</t>
  </si>
  <si>
    <t>我在电影院找seat（座位），终于在窗边发现一个空位，坐下来很舒服。</t>
  </si>
  <si>
    <t>窗边空位是seat</t>
  </si>
  <si>
    <t>使坐下；容纳</t>
  </si>
  <si>
    <t>The hall can seat 500 people.</t>
  </si>
  <si>
    <t>这个大厅能容纳500人。</t>
  </si>
  <si>
    <t>大厅seat（容纳）五百人，大家坐下来观看精彩的演出。</t>
  </si>
  <si>
    <t>容纳坐下seat seat</t>
  </si>
  <si>
    <t>seaweed</t>
  </si>
  <si>
    <t>sea（海）+ weed（草）→海里生长的草类植物→海藻</t>
  </si>
  <si>
    <t>海藻</t>
  </si>
  <si>
    <t>/ˈsiːwiːd/</t>
  </si>
  <si>
    <t>Seaweed is good for our health.</t>
  </si>
  <si>
    <t>海藻对我们的健康有益。</t>
  </si>
  <si>
    <t>妈妈说seaweed（海藻）是sea（海）里的weed（草），吃了能补充营养，让我多吃。</t>
  </si>
  <si>
    <t>海里的草seaweed</t>
  </si>
  <si>
    <t>second</t>
  </si>
  <si>
    <t>第二；秒</t>
  </si>
  <si>
    <t>/ˈsekənd/</t>
  </si>
  <si>
    <t>She is the second student to arrive.</t>
  </si>
  <si>
    <t>她是第二个到达的学生。</t>
  </si>
  <si>
    <t>考试时，我second（第二）个交卷，用了不到六十second（秒）就完成了所有题目。</t>
  </si>
  <si>
    <t>数字第二秒second</t>
  </si>
  <si>
    <t>支持（提议等）</t>
  </si>
  <si>
    <t>/sɪˈkɒnd/</t>
  </si>
  <si>
    <t>I second your opinion.</t>
  </si>
  <si>
    <t>我支持你的意见。</t>
  </si>
  <si>
    <t>开会时，我second（支持）同事的提议，大家都点头表示同意。</t>
  </si>
  <si>
    <t>支持提议second</t>
  </si>
  <si>
    <t>secret</t>
  </si>
  <si>
    <t>se-</t>
  </si>
  <si>
    <t>se（分开）+ cret（隐藏）→分开隐藏起来的东西→秘密</t>
  </si>
  <si>
    <t>秘密</t>
  </si>
  <si>
    <t>/ˈsiːkrət/</t>
  </si>
  <si>
    <t>She told me a secret yesterday.</t>
  </si>
  <si>
    <t>她昨天告诉我一个秘密。</t>
  </si>
  <si>
    <t>朋友告诉我一个secret（秘密），se（分开）cret（隐藏）不让别人知道，我会好好保守它。</t>
  </si>
  <si>
    <t>分开隐藏是secret</t>
  </si>
  <si>
    <t>se（分开）+ cret（隐藏）→需要分开隐藏的→秘密的</t>
  </si>
  <si>
    <t>秘密的</t>
  </si>
  <si>
    <t>They had a secret meeting last night.</t>
  </si>
  <si>
    <t>他们昨晚开了一个秘密会议。</t>
  </si>
  <si>
    <t>他们昨晚开了secret（秘密的）会议，se（分开）cret（隐藏）行踪，没人发现。</t>
  </si>
  <si>
    <t>秘密的事secret</t>
  </si>
  <si>
    <t>secretary</t>
  </si>
  <si>
    <t>secret（秘密）+ ary（表示人）→处理秘密事务的人→秘书</t>
  </si>
  <si>
    <t>秘书</t>
  </si>
  <si>
    <t>/ˈsekrətri/</t>
  </si>
  <si>
    <t>The secretary takes notes in the meeting.</t>
  </si>
  <si>
    <t>秘书在会议上做笔记。</t>
  </si>
  <si>
    <t>秘书secretary（秘书）每天处理secret（秘密）文件，ary（人）的职责就是保密和整理资料。</t>
  </si>
  <si>
    <t>处理秘密秘书secretary</t>
  </si>
  <si>
    <t>section</t>
  </si>
  <si>
    <t>sect(切)+ion(名词后缀)→切分成的部分→部分；章节</t>
  </si>
  <si>
    <t>部分；章节</t>
  </si>
  <si>
    <t>/ˈsekʃn/</t>
  </si>
  <si>
    <t>The book is divided into three sections.</t>
  </si>
  <si>
    <t>这本书分为三个部分。</t>
  </si>
  <si>
    <t>这本书的section（部分）是sect（切）ion（名词）切分而来的，清晰明了。</t>
  </si>
  <si>
    <t>切分部分section</t>
  </si>
  <si>
    <t>secure</t>
  </si>
  <si>
    <t>se(离开)+cure(担心)→离开担心的状态→安全的；牢固的</t>
  </si>
  <si>
    <t>安全的；牢固的</t>
  </si>
  <si>
    <t>/sɪˈkjʊə(r)/</t>
  </si>
  <si>
    <t>The door is secure against break-ins.</t>
  </si>
  <si>
    <t>这扇门很牢固，防闯入。</t>
  </si>
  <si>
    <t>门 secure（安全的），se（离开）cure（担心），再也不用担心家里进小偷啦。</t>
  </si>
  <si>
    <t>离开担心secure</t>
  </si>
  <si>
    <t>security</t>
  </si>
  <si>
    <t>se(离开)+cure(担心)+ity(名词后缀)→离开担心的状态→安全；保障</t>
  </si>
  <si>
    <t>安全；保障</t>
  </si>
  <si>
    <t>/sɪˈkjʊərəti/</t>
  </si>
  <si>
    <t>We need to improve the security of the school.</t>
  </si>
  <si>
    <t>我们需要提升学校的安全保障。</t>
  </si>
  <si>
    <t>学校的security（安全保障）让se（离开）cure（担心）ity（名词）成为现实，家长放心。</t>
  </si>
  <si>
    <t>安全保障security</t>
  </si>
  <si>
    <t>看见；明白</t>
  </si>
  <si>
    <t>I can see a rainbow in the sky.</t>
  </si>
  <si>
    <t>我能看见天空中的彩虹。</t>
  </si>
  <si>
    <t>抬头 see（看见）彩虹，心情瞬间变好啦。</t>
  </si>
  <si>
    <t>看见明白就是see</t>
  </si>
  <si>
    <t>seed</t>
  </si>
  <si>
    <t>种子</t>
  </si>
  <si>
    <t>/siːd/</t>
  </si>
  <si>
    <t>She planted sunflower seeds in the garden.</t>
  </si>
  <si>
    <t>她在花园里种了向日葵种子。</t>
  </si>
  <si>
    <t>春天到了，播下seed（种子），期待秋天收获向日葵。</t>
  </si>
  <si>
    <t>种下seed是种子</t>
  </si>
  <si>
    <t>seek</t>
  </si>
  <si>
    <t>寻找；寻求</t>
  </si>
  <si>
    <t>/siːk/</t>
  </si>
  <si>
    <t>We must seek the truth.</t>
  </si>
  <si>
    <t>我们必须寻求真相</t>
  </si>
  <si>
    <t>为了找到答案，我们每天seek (寻找) 线索，希望早日发现真相。</t>
  </si>
  <si>
    <t>寻找目标用seek</t>
  </si>
  <si>
    <t>seem</t>
  </si>
  <si>
    <t>似乎；好像</t>
  </si>
  <si>
    <t>/siːm/</t>
  </si>
  <si>
    <t>It seems to rain soon.</t>
  </si>
  <si>
    <t>好像很快要下雨了</t>
  </si>
  <si>
    <t>天上乌云密布，seem (似乎) 马上要下雨，大家赶紧收衣服。</t>
  </si>
  <si>
    <t>好像如何用seem</t>
  </si>
  <si>
    <t>seize</t>
  </si>
  <si>
    <t>抓住；夺取</t>
  </si>
  <si>
    <t>/siːz/</t>
  </si>
  <si>
    <t>The cat seized the mouse quickly.</t>
  </si>
  <si>
    <t>猫迅速抓住了老鼠</t>
  </si>
  <si>
    <t>猫看到老鼠，立刻seize (抓住) 它，动作快得让人惊讶。</t>
  </si>
  <si>
    <t>抓住夺取是seize</t>
  </si>
  <si>
    <t>seldom</t>
  </si>
  <si>
    <t>很少；不常</t>
  </si>
  <si>
    <t>/ˈseldəm/</t>
  </si>
  <si>
    <t>He seldom eats junk food.</t>
  </si>
  <si>
    <t>他很少吃垃圾食品</t>
  </si>
  <si>
    <t>为了健康，他seldom (很少) 吃垃圾食品，坚持清淡饮食。</t>
  </si>
  <si>
    <t>很少不常用seldom</t>
  </si>
  <si>
    <t>select</t>
  </si>
  <si>
    <t>se(分开) + lect(选择) → 分开挑选出想要的 → 选择；挑选</t>
  </si>
  <si>
    <t>/sɪˈlekt/</t>
  </si>
  <si>
    <t>She selected a nice gift for her mother.</t>
  </si>
  <si>
    <t>她给妈妈选了一份漂亮的礼物</t>
  </si>
  <si>
    <t>她在礼物店select (选择) 时，se (分开) lect (挑) 出最适合妈妈的礼物。</t>
  </si>
  <si>
    <t>分开挑选select</t>
  </si>
  <si>
    <t>se(分开) + lect(选择) → 经过挑选的 → 精选的</t>
  </si>
  <si>
    <t>精选的；挑选的</t>
  </si>
  <si>
    <t>This shop sells select vegetables.</t>
  </si>
  <si>
    <t>这家店卖精选蔬菜</t>
  </si>
  <si>
    <t>这家店的select (精选) 蔬菜，都是se (分开) lect (挑) 出来的新鲜品。</t>
  </si>
  <si>
    <t>精选物品select adj.</t>
  </si>
  <si>
    <t>自己；自我</t>
  </si>
  <si>
    <t>/self/</t>
  </si>
  <si>
    <t>I can finish the homework by myself.</t>
  </si>
  <si>
    <t>当我遇到难题时，self（自己）鼓励自己，最终独立完成了作业。</t>
  </si>
  <si>
    <t>自己就是self，独立靠self</t>
  </si>
  <si>
    <t>selfish</t>
  </si>
  <si>
    <t>self-</t>
  </si>
  <si>
    <t>self（自己）+ish（具有...性质）→只考虑自己的→自私的</t>
  </si>
  <si>
    <t>自私的</t>
  </si>
  <si>
    <t>/ˈselfɪʃ/</t>
  </si>
  <si>
    <t>Don't be so selfish; share your toys with others.</t>
  </si>
  <si>
    <t>别这么自私，把你的玩具和别人分享。</t>
  </si>
  <si>
    <t>那个自私的孩子总想着self（自己），ish（的）性格让大家都不喜欢他，真是selfish。</t>
  </si>
  <si>
    <t>自己加ish变自私，selfish别忘记</t>
  </si>
  <si>
    <t>sell</t>
  </si>
  <si>
    <t>卖；销售</t>
  </si>
  <si>
    <t>She sells fresh vegetables at the market every day.</t>
  </si>
  <si>
    <t>她每天在市场卖新鲜蔬菜。</t>
  </si>
  <si>
    <t>奶奶在市场sell（卖）蔬菜时，总是笑着招呼顾客，生意很好。</t>
  </si>
  <si>
    <t>卖东西用sell，简单易记sell sell sell</t>
  </si>
  <si>
    <t>semicircle</t>
  </si>
  <si>
    <t>semi-</t>
  </si>
  <si>
    <t>semi（半）+circle（圆）→一半的圆形→半圆</t>
  </si>
  <si>
    <t>半圆</t>
  </si>
  <si>
    <t>/ˈsemisɜːkl/</t>
  </si>
  <si>
    <t>The children sat in a semicircle around the teacher.</t>
  </si>
  <si>
    <t>孩子们围着老师坐成一个半圆。</t>
  </si>
  <si>
    <t>孩子们坐成semicircle（半圆）听故事，semi（半）circle（圆）的形状很整齐。</t>
  </si>
  <si>
    <t>半加圆是半圆，semicircle记心间</t>
  </si>
  <si>
    <t>seminar</t>
  </si>
  <si>
    <t>semin</t>
  </si>
  <si>
    <t>semin（种子）+ar（名词后缀）→传播思想种子的会议→研讨会</t>
  </si>
  <si>
    <t>研讨会；讨论会</t>
  </si>
  <si>
    <t>/ˈsemɪnɑː(r)/</t>
  </si>
  <si>
    <t>We had a seminar about space exploration last week.</t>
  </si>
  <si>
    <t>上周我们举办了一场关于太空探索的研讨会。</t>
  </si>
  <si>
    <t>参加seminar（研讨会）时，大家分享semin（种子）般的想法，让知识生根发芽。</t>
  </si>
  <si>
    <t>思想种子研讨会，seminar记清楚</t>
  </si>
  <si>
    <t>senior</t>
  </si>
  <si>
    <t>sen</t>
  </si>
  <si>
    <t>sen(老的) + ior(比较级后缀) → 更老的 → 年长的；高级的</t>
  </si>
  <si>
    <t>年长的；(级别)高的</t>
  </si>
  <si>
    <t>/ˈsiːniə(r)/</t>
  </si>
  <si>
    <t>My brother is two years senior to me.</t>
  </si>
  <si>
    <t>哥哥比我senior（年长的），sen（谐音“森”像老树）ior（比较级），所以是更年长的。</t>
  </si>
  <si>
    <t>sen老ior比，senior是年长</t>
  </si>
  <si>
    <t>ior</t>
  </si>
  <si>
    <t>sen(老的) + ior(比较级后缀) → 更老的人 → 年长者；高年级学生</t>
  </si>
  <si>
    <t>年长者；高年级学生</t>
  </si>
  <si>
    <t>He is a senior in our high school.</t>
  </si>
  <si>
    <t>他是我们高中的高年级学生。</t>
  </si>
  <si>
    <t>高中里的senior（高年级生），sen（老）ior（比），比低年级同学入学早。</t>
  </si>
  <si>
    <t>senior作名词，年长学生或前辈</t>
  </si>
  <si>
    <t>sense</t>
  </si>
  <si>
    <t>sens(感觉) + e → 感觉；意识</t>
  </si>
  <si>
    <t>感觉；意识；感官</t>
  </si>
  <si>
    <t>/sens/</t>
  </si>
  <si>
    <t>I have a good sense of direction.</t>
  </si>
  <si>
    <t>我有很好的方向感。</t>
  </si>
  <si>
    <t>我sense（感觉）到方向不对，sens（谐音“森思”森林找路）e（尾音）帮我找对路。</t>
  </si>
  <si>
    <t>sens加e是sense，感觉意识都靠它</t>
  </si>
  <si>
    <t>sens(感觉) + e → 产生感觉 → 感觉到；意识到</t>
  </si>
  <si>
    <t>感觉到；意识到</t>
  </si>
  <si>
    <t>She sensed that something was wrong.</t>
  </si>
  <si>
    <t>她感觉到有些不对劲。</t>
  </si>
  <si>
    <t>她突然sense（意识到）不对劲，sens（感觉）e（使）让她立刻警惕。</t>
  </si>
  <si>
    <t>sense作动词，感觉意识到</t>
  </si>
  <si>
    <t>sensitive</t>
  </si>
  <si>
    <t>sens(感觉) + itive(有...性质的) → 有敏锐感觉的 → 敏感的</t>
  </si>
  <si>
    <t>敏感的；易受影响的</t>
  </si>
  <si>
    <t>/ˈsensətɪv/</t>
  </si>
  <si>
    <t>She is sensitive to cold weather.</t>
  </si>
  <si>
    <t>她对寒冷天气很敏感。</t>
  </si>
  <si>
    <t>她sensitive（敏感）到冷风，sens（感觉）itive（易...的）让她赶紧穿外套。</t>
  </si>
  <si>
    <t>sens加itive，敏感就是它</t>
  </si>
  <si>
    <t>separate</t>
  </si>
  <si>
    <t>se(分开)+par(放置)+ate(动词后缀)→分开放置→分离；分开</t>
  </si>
  <si>
    <t>分离；分开</t>
  </si>
  <si>
    <t>/ˈsepəreɪt/</t>
  </si>
  <si>
    <t>We should separate the dry and wet trash.</t>
  </si>
  <si>
    <t>我们应该把干湿垃圾分开。</t>
  </si>
  <si>
    <t>妈妈说要separate（分离）垃圾时，se（分开）par（放）ate（做），让我把不同垃圾放进不同桶。</t>
  </si>
  <si>
    <t>分开放置separate</t>
  </si>
  <si>
    <t>se(分开)+par(放置)+ate(形容词后缀)→被分开放置的→分开的；单独的</t>
  </si>
  <si>
    <t>分开的；单独的</t>
  </si>
  <si>
    <t>/ˈsepərət/</t>
  </si>
  <si>
    <t>They have separate bedrooms.</t>
  </si>
  <si>
    <t>他们有单独的卧室。</t>
  </si>
  <si>
    <t>他们住separate（单独的）卧室，se（分开）par（放）的，互不干扰。</t>
  </si>
  <si>
    <t>分开的是separate（形）</t>
  </si>
  <si>
    <t>separation</t>
  </si>
  <si>
    <t>se(分开)+par(放置)+ation(名词后缀)→分开放置的行为→分离；分开</t>
  </si>
  <si>
    <t>/ˌsepəˈreɪʃn/</t>
  </si>
  <si>
    <t>The separation from his family made him sad.</t>
  </si>
  <si>
    <t>与家人的分离让他很伤心。</t>
  </si>
  <si>
    <t>他经历separation（分离）时，se（分开）par（放）ation（名词）的痛苦难以言表。</t>
  </si>
  <si>
    <t>分离名词separation</t>
  </si>
  <si>
    <t>serious</t>
  </si>
  <si>
    <t>seri</t>
  </si>
  <si>
    <t>seri(重的)+ous(形容词后缀)→沉重的→严肃的；严重的</t>
  </si>
  <si>
    <t>严肃的；严重的</t>
  </si>
  <si>
    <t>/ˈsɪəriəs/</t>
  </si>
  <si>
    <t>This is a serious problem that needs to be solved.</t>
  </si>
  <si>
    <t>这是一个需要解决的严重问题。</t>
  </si>
  <si>
    <t>面对serious（严重的）问题，seri（重）ous（的）氛围让大家都很紧张。</t>
  </si>
  <si>
    <t>沉重状态serious</t>
  </si>
  <si>
    <t>servant</t>
  </si>
  <si>
    <t>serv(服务)+ant(人)→服务的人→仆人；佣人</t>
  </si>
  <si>
    <t>仆人；佣人</t>
  </si>
  <si>
    <t>/ˈsɜːvənt/</t>
  </si>
  <si>
    <t>The servant helped the old man carry his bags.</t>
  </si>
  <si>
    <t>仆人帮老人提包。</t>
  </si>
  <si>
    <t>servant（仆人）每天serv（服务）老人，ant（人）很贴心。</t>
  </si>
  <si>
    <t>服务之人servant</t>
  </si>
  <si>
    <t>serv(服务)→提供服务→服务；招待；端上</t>
  </si>
  <si>
    <t>服务；招待；端上</t>
  </si>
  <si>
    <t>/sɜːv/</t>
  </si>
  <si>
    <t>The waiter serves food quickly.</t>
  </si>
  <si>
    <t>服务员上菜很快。</t>
  </si>
  <si>
    <t>服务员serve（端上）食物时，serv（服务）的效率很高。</t>
  </si>
  <si>
    <t>服务招待是serve</t>
  </si>
  <si>
    <t>service</t>
  </si>
  <si>
    <t>serv（服务）+ice（名词后缀）→ 服务的行为或项目 → 服务</t>
  </si>
  <si>
    <t>服务；服务项目</t>
  </si>
  <si>
    <t>/ˈsɜːvɪs/</t>
  </si>
  <si>
    <t>The restaurant provides excellent service.</t>
  </si>
  <si>
    <t>这家餐厅提供优质服务。</t>
  </si>
  <si>
    <t>餐厅的service（服务）很棒，serv（服务）加上ice（后缀），让顾客吃得超开心。</t>
  </si>
  <si>
    <t>serv加ice，服务记心里</t>
  </si>
  <si>
    <t>session</t>
  </si>
  <si>
    <t>sess（坐）+ion（名词后缀）→ 坐下来开会的时间段 → 会议；会期</t>
  </si>
  <si>
    <t>会议；一段时间</t>
  </si>
  <si>
    <t>/ˈseʃn/</t>
  </si>
  <si>
    <t>We had a training session yesterday.</t>
  </si>
  <si>
    <t>我们昨天有一次培训课。</t>
  </si>
  <si>
    <t>培训session（课）上，大家sess（坐）着听讲，ion是后缀，会议时间就记它。</t>
  </si>
  <si>
    <t>坐下来开会，session记对</t>
  </si>
  <si>
    <t>set</t>
  </si>
  <si>
    <t>放置；设置；使处于</t>
  </si>
  <si>
    <t>/set/</t>
  </si>
  <si>
    <t>Please set the cup on the table.</t>
  </si>
  <si>
    <t>请把杯子放在桌子上。</t>
  </si>
  <si>
    <t>我set（放置）杯子时，直接放桌上，无前后缀，简单好记。</t>
  </si>
  <si>
    <t>直接放置是set</t>
  </si>
  <si>
    <t>settle</t>
  </si>
  <si>
    <t>set（放置）+le（动词后缀）→ 使放置下来 → 定居；解决</t>
  </si>
  <si>
    <t>定居；解决；安顿</t>
  </si>
  <si>
    <t>/ˈsetl/</t>
  </si>
  <si>
    <t>They settled in a small town.</t>
  </si>
  <si>
    <t>他们定居在一个小镇上。</t>
  </si>
  <si>
    <t>他们settle（定居）小镇，set（放置）行李，le后缀让生活稳下来。</t>
  </si>
  <si>
    <t>set加le，定居解决别忘记</t>
  </si>
  <si>
    <t>settlement</t>
  </si>
  <si>
    <t>settle（解决；定居）+ment（名词后缀）→ 解决的结果或定居地 → 协议；定居点</t>
  </si>
  <si>
    <t>协议；定居点；解决</t>
  </si>
  <si>
    <t>/ˈsetlmənt/</t>
  </si>
  <si>
    <t>The two sides reached a settlement.</t>
  </si>
  <si>
    <t>双方达成了一项协议。</t>
  </si>
  <si>
    <t>协议是settle（解决）后的ment产物，settlement就是协议啦。</t>
  </si>
  <si>
    <t>settle加ment，协议定居ment</t>
  </si>
  <si>
    <t>settler</t>
  </si>
  <si>
    <t>settle(定居)+-er(表示人)→定居的人→移民；殖民者</t>
  </si>
  <si>
    <t>移民；定居者</t>
  </si>
  <si>
    <t>/ˈsetlə(r)/</t>
  </si>
  <si>
    <t>The settlers arrived in America in the 17th century.</t>
  </si>
  <si>
    <t>移民们在17世纪到达美洲。</t>
  </si>
  <si>
    <t>那些settler（移民）乘坐轮船来到美洲，settle（定居）在这片陌生土地上，成为新居民。</t>
  </si>
  <si>
    <t>定居之人settler</t>
  </si>
  <si>
    <t>several</t>
  </si>
  <si>
    <t>几个；若干</t>
  </si>
  <si>
    <t>/ˈsevrəl/</t>
  </si>
  <si>
    <t>I have several friends in this city.</t>
  </si>
  <si>
    <t>我在这个城市有几个朋友。</t>
  </si>
  <si>
    <t>周末约了several（几个）朋友去公园，大家聊天玩耍，度过愉快时光。</t>
  </si>
  <si>
    <t>几个若干several</t>
  </si>
  <si>
    <t>几个；若干（指代人或物）</t>
  </si>
  <si>
    <t>Several of them are coming to the party.</t>
  </si>
  <si>
    <t>他们中的几个人要来参加派对。</t>
  </si>
  <si>
    <t>派对邀请多人，several（几个）已回复参加，我们正准备水果零食。</t>
  </si>
  <si>
    <t>指代几个several</t>
  </si>
  <si>
    <t>severe</t>
  </si>
  <si>
    <t>严重的；严厉的</t>
  </si>
  <si>
    <t>/sɪˈvɪə(r)/</t>
  </si>
  <si>
    <t>The storm caused severe damage to the village.</t>
  </si>
  <si>
    <t>暴风雨对村庄造成严重破坏。</t>
  </si>
  <si>
    <t>暴风雨后，村庄损坏很severe（严重），村民们团结起来重建家园。</t>
  </si>
  <si>
    <t>严重严厉severe</t>
  </si>
  <si>
    <t>sew</t>
  </si>
  <si>
    <t>缝；缝制</t>
  </si>
  <si>
    <t>/səʊ/</t>
  </si>
  <si>
    <t>My grandma sews a quilt every winter.</t>
  </si>
  <si>
    <t>奶奶每年冬天缝一床被子。</t>
  </si>
  <si>
    <t>奶奶sew（缝）被子时，针脚细密，盖起来特别暖和舒适。</t>
  </si>
  <si>
    <t>穿针引线是sew</t>
  </si>
  <si>
    <t>sex</t>
  </si>
  <si>
    <t>性别；性</t>
  </si>
  <si>
    <t>/seks/</t>
  </si>
  <si>
    <t>The doctor asked about his age and sex.</t>
  </si>
  <si>
    <t>医生询问了他的年龄和性别。</t>
  </si>
  <si>
    <t>去医院看病，医生会问age和sex（性别），这是基础就诊信息。</t>
  </si>
  <si>
    <t>性别差异sex记</t>
  </si>
  <si>
    <t>shabby</t>
  </si>
  <si>
    <t>破旧的；寒酸的</t>
  </si>
  <si>
    <t>/ˈʃæbi/</t>
  </si>
  <si>
    <t>His old jacket looks shabby.</t>
  </si>
  <si>
    <t>他的旧外套看起来很破旧。</t>
  </si>
  <si>
    <t>那件shabby（破旧的）外套，布料都磨得起球了，一看就很寒酸。</t>
  </si>
  <si>
    <t>破旧寒酸shabby</t>
  </si>
  <si>
    <t>shade</t>
  </si>
  <si>
    <t>阴凉处；阴影</t>
  </si>
  <si>
    <t>/ʃeɪd/</t>
  </si>
  <si>
    <t>We sat in the shade of a big tree.</t>
  </si>
  <si>
    <t>我们坐在一棵大树的阴凉处。</t>
  </si>
  <si>
    <t>夏天太热，我们躲在shade（阴凉处）里，吃着冰棒真舒服。</t>
  </si>
  <si>
    <t>阴凉阴影是shade</t>
  </si>
  <si>
    <t>遮蔽；使阴暗</t>
  </si>
  <si>
    <t>She shaded her face with a hat.</t>
  </si>
  <si>
    <t>她用帽子遮住脸。</t>
  </si>
  <si>
    <t>阳光太晒，她shade（遮蔽）脸，帽子帮她挡住强光。</t>
  </si>
  <si>
    <t>遮蔽光线用shade</t>
  </si>
  <si>
    <t>shadow</t>
  </si>
  <si>
    <t>影子；阴影</t>
  </si>
  <si>
    <t>/ˈʃædəʊ/</t>
  </si>
  <si>
    <t>The cat's shadow is on the wall.</t>
  </si>
  <si>
    <t>猫的影子在墙上。</t>
  </si>
  <si>
    <t>小猫跑过，shadow（影子）跟着它在墙上跳来跳去。</t>
  </si>
  <si>
    <t>跟着的影子shadow</t>
  </si>
  <si>
    <t>shake</t>
  </si>
  <si>
    <t>摇晃；抖动</t>
  </si>
  <si>
    <t>/ʃeɪk/</t>
  </si>
  <si>
    <t>He shook the bottle before drinking.</t>
  </si>
  <si>
    <t>他喝前摇了摇瓶子。</t>
  </si>
  <si>
    <t>他shake（摇晃）瓶子，里面的液体发出哗啦声。</t>
  </si>
  <si>
    <t>摇晃抖动是shake</t>
  </si>
  <si>
    <t>摇晃；震动</t>
  </si>
  <si>
    <t>There was a slight shake in the ground.</t>
  </si>
  <si>
    <t>地面有轻微的震动。</t>
  </si>
  <si>
    <t>地面突然有shake（震动），大家都停下脚步看发生了什么。</t>
  </si>
  <si>
    <t>震动摇晃是shake</t>
  </si>
  <si>
    <t>shall</t>
  </si>
  <si>
    <t>将要；会</t>
  </si>
  <si>
    <t>/ʃæl; ʃəl/</t>
  </si>
  <si>
    <t>We shall visit our grandparents next week.</t>
  </si>
  <si>
    <t>我们下周要去看望祖父母。</t>
  </si>
  <si>
    <t>下周我们shall（将要）去看爷爷奶奶，他们一定很开心。</t>
  </si>
  <si>
    <t>将要会做用shall</t>
  </si>
  <si>
    <t>shallow</t>
  </si>
  <si>
    <t>浅的；肤浅的</t>
  </si>
  <si>
    <t>/ˈʃæləʊ/</t>
  </si>
  <si>
    <t>The river is shallow here, so we can walk across.</t>
  </si>
  <si>
    <t>这里的河很浅，所以我们可以走过去。</t>
  </si>
  <si>
    <t>这条河shallow（浅的），我们不用坐船，直接蹚水过去就行啦。</t>
  </si>
  <si>
    <t>河浅人过shallow</t>
  </si>
  <si>
    <t>羞耻；羞愧</t>
  </si>
  <si>
    <t>/ʃeɪm/</t>
  </si>
  <si>
    <t>He felt shame for lying to his parents.</t>
  </si>
  <si>
    <t>他因为对父母撒谎而感到羞愧。</t>
  </si>
  <si>
    <t>他撒谎后脸上满是shame（羞愧），不敢抬头看爸妈的眼睛。</t>
  </si>
  <si>
    <t>撒谎羞愧是shame</t>
  </si>
  <si>
    <t>shape</t>
  </si>
  <si>
    <t>形状；外形</t>
  </si>
  <si>
    <t>/ʃeɪp/</t>
  </si>
  <si>
    <t>The cloud has a round shape.</t>
  </si>
  <si>
    <t>这朵云有圆形的形状。</t>
  </si>
  <si>
    <t>天上的云shape（形状）像棉花糖，看起来软乎乎的。</t>
  </si>
  <si>
    <t>云的外形是shape</t>
  </si>
  <si>
    <t>使成形；塑造</t>
  </si>
  <si>
    <t>The artist shaped the clay into a cute cat.</t>
  </si>
  <si>
    <t>艺术家把黏土塑造成一只可爱的猫。</t>
  </si>
  <si>
    <t>艺术家shape（塑造）黏土时，手指灵活地捏出小猫的模样。</t>
  </si>
  <si>
    <t>捏泥成形是shape</t>
  </si>
  <si>
    <t>share</t>
  </si>
  <si>
    <t>分享；分担</t>
  </si>
  <si>
    <t>/ʃeə(r)/</t>
  </si>
  <si>
    <t>We share our snacks with each other at school.</t>
  </si>
  <si>
    <t>我们在学校互相分享零食。</t>
  </si>
  <si>
    <t>课间时，我们share（分享）零食，大家都吃得很开心。</t>
  </si>
  <si>
    <t>互相分享是share</t>
  </si>
  <si>
    <t>份额；股份</t>
  </si>
  <si>
    <t>She got a small share of the prize money.</t>
  </si>
  <si>
    <t>她得到了奖金的一小部分份额。</t>
  </si>
  <si>
    <t>抽奖后，她拿到的share（份额）虽然小，但还是很开心。</t>
  </si>
  <si>
    <t>奖金份额是share</t>
  </si>
  <si>
    <t>shark</t>
  </si>
  <si>
    <t>鲨鱼</t>
  </si>
  <si>
    <t>/ʃɑːk/</t>
  </si>
  <si>
    <t>Sharks are one of the most dangerous sea creatures.</t>
  </si>
  <si>
    <t>鲨鱼是最危险的海洋生物之一。</t>
  </si>
  <si>
    <t>海里的shark（鲨鱼）有锋利的牙齿，游泳时要远离它哦。</t>
  </si>
  <si>
    <t>海中猛鲨shark</t>
  </si>
  <si>
    <t>sharp</t>
  </si>
  <si>
    <t>锋利的；尖锐的；敏锐的</t>
  </si>
  <si>
    <t>/ʃɑːp/</t>
  </si>
  <si>
    <t>This knife is very sharp and can cut meat easily.</t>
  </si>
  <si>
    <t>这把刀很锋利，能轻松切肉。</t>
  </si>
  <si>
    <t>这把刀 sharp（锋利）得很，切肉时一下就断，sharp 的发音像‘夏普’，但这里指锋利哦。</t>
  </si>
  <si>
    <t>锋利尖锐 sharp 记</t>
  </si>
  <si>
    <t>sharpen</t>
  </si>
  <si>
    <t>sharp（锋利的） + en（使…变得）→使变得锋利→磨快；削尖</t>
  </si>
  <si>
    <t>磨快；削尖</t>
  </si>
  <si>
    <t>/ˈʃɑːpən/</t>
  </si>
  <si>
    <t>Please sharpen this pencil for me; it's too dull.</t>
  </si>
  <si>
    <t>请帮我削尖这支铅笔，它太钝了。</t>
  </si>
  <si>
    <t>我要 sharpen（削尖）铅笔，sharp（锋利）的笔尖加上 en（使）变得更尖，写字才顺畅。</t>
  </si>
  <si>
    <t>使锋利是 sharpen</t>
  </si>
  <si>
    <t>sharpener</t>
  </si>
  <si>
    <t>sharp（锋利） + en（使…） + er（表工具）→用来使东西变锋利的工具→削笔刀；磨具</t>
  </si>
  <si>
    <t>削笔刀；磨具</t>
  </si>
  <si>
    <t>/ˈʃɑːpnər/</t>
  </si>
  <si>
    <t>I left my pencil sharpener at home this morning.</t>
  </si>
  <si>
    <t>今天早上我把削笔刀落在家里了。</t>
  </si>
  <si>
    <t>这个 sharpener（削笔刀）能把铅笔磨得 sharp（锋利），en 让它变尖，er 是工具，真好用。</t>
  </si>
  <si>
    <t>削尖工具 sharpener</t>
  </si>
  <si>
    <t>shave</t>
  </si>
  <si>
    <t>刮（胡子）；剃（毛发）</t>
  </si>
  <si>
    <t>/ʃeɪv/</t>
  </si>
  <si>
    <t>He shaves his face every day to look neat.</t>
  </si>
  <si>
    <t>他每天刮脸，看起来很整洁。</t>
  </si>
  <si>
    <t>他每天 shave（刮胡子），shave 发音像‘谁付’？不，是早上必做的刮脸动作哦。</t>
  </si>
  <si>
    <t>刮胡子用 shave</t>
  </si>
  <si>
    <t>shaver</t>
  </si>
  <si>
    <t>shave（刮） + er（表工具）→用来刮胡子的工具→剃须刀</t>
  </si>
  <si>
    <t>剃须刀</t>
  </si>
  <si>
    <t>/ˈʃeɪvər/</t>
  </si>
  <si>
    <t>My dad's electric shaver is very convenient to use.</t>
  </si>
  <si>
    <t>我爸爸的电动剃须刀用起来很方便。</t>
  </si>
  <si>
    <t>爸爸的 shaver（剃须刀）很好用，shave（刮）胡子快，er 是工具，每天都离不开它。</t>
  </si>
  <si>
    <t>刮胡工具 shaver</t>
  </si>
  <si>
    <t>she</t>
  </si>
  <si>
    <t>她</t>
  </si>
  <si>
    <t>/ʃiː/</t>
  </si>
  <si>
    <t>每次遇到困难，she（她）都会帮我，我们的友谊很珍贵。</t>
  </si>
  <si>
    <t>女性第三人称she</t>
  </si>
  <si>
    <t>sheep</t>
  </si>
  <si>
    <t>绵羊</t>
  </si>
  <si>
    <t>/ʃiːp/</t>
  </si>
  <si>
    <t>The sheep are eating grass in the field.</t>
  </si>
  <si>
    <t>绵羊们在田野里吃草。</t>
  </si>
  <si>
    <t>田野里的sheep（绵羊）毛软软的，摸起来很舒服。</t>
  </si>
  <si>
    <t>白白绵羊sheep</t>
  </si>
  <si>
    <t>sheet</t>
  </si>
  <si>
    <t>床单；纸张</t>
  </si>
  <si>
    <t>/ʃiːt/</t>
  </si>
  <si>
    <t>Please give me a clean sheet of paper.</t>
  </si>
  <si>
    <t>请给我一张干净的纸。</t>
  </si>
  <si>
    <t>写作业时，我需要一张sheet（纸张），它和平整的床单sheet很像。</t>
  </si>
  <si>
    <t>床单纸张sheet</t>
  </si>
  <si>
    <t>shelf</t>
  </si>
  <si>
    <t>架子；搁板</t>
  </si>
  <si>
    <t>/ʃelf/</t>
  </si>
  <si>
    <t>Put the bottles on the top shelf.</t>
  </si>
  <si>
    <t>把瓶子放在最上层的架子上。</t>
  </si>
  <si>
    <t>我的书都整齐地摆放在shelf（架子）上，方便随时阅读。</t>
  </si>
  <si>
    <t>墙上搁板shelf</t>
  </si>
  <si>
    <t>shelter</t>
  </si>
  <si>
    <t>避难所；遮蔽物</t>
  </si>
  <si>
    <t>/ˈʃeltə(r)/</t>
  </si>
  <si>
    <t>The shelter helps homeless people.</t>
  </si>
  <si>
    <t>这个避难所帮助无家可归的人。</t>
  </si>
  <si>
    <t>暴雨天，我们躲进shelter（避难所），它像一把大伞遮蔽着我们。</t>
  </si>
  <si>
    <t>避难遮蔽shelter（名）</t>
  </si>
  <si>
    <t>遮蔽；庇护</t>
  </si>
  <si>
    <t>Trees shelter us from the sun.</t>
  </si>
  <si>
    <t>树木为我们遮蔽阳光。</t>
  </si>
  <si>
    <t>夏天，大树shelter（遮蔽）我们，让我们免受烈日暴晒。</t>
  </si>
  <si>
    <t>遮蔽庇护shelter（动）</t>
  </si>
  <si>
    <t>shine</t>
  </si>
  <si>
    <t>发光；照耀；擦亮</t>
  </si>
  <si>
    <t>/ʃaɪn/</t>
  </si>
  <si>
    <t>The sun shines brightly every morning.</t>
  </si>
  <si>
    <t>太阳每天早上明亮地照耀着。</t>
  </si>
  <si>
    <t>清晨，sun shine（发光）在窗前，我起床擦亮皮鞋，让它也shine起来。</t>
  </si>
  <si>
    <t>太阳发光是shine</t>
  </si>
  <si>
    <t>船；舰</t>
  </si>
  <si>
    <t>/ʃɪp/</t>
  </si>
  <si>
    <t>They sailed the ship across the ocean.</t>
  </si>
  <si>
    <t>他们驾驶船横渡海洋。</t>
  </si>
  <si>
    <t>假期里，我们乘坐ship（船）出海，看到了很多美丽的鱼。</t>
  </si>
  <si>
    <t>海上行船用ship</t>
  </si>
  <si>
    <t>shirt</t>
  </si>
  <si>
    <t>衬衫</t>
  </si>
  <si>
    <t>/ʃɜːrt/</t>
  </si>
  <si>
    <t>My father wears a white shirt to work.</t>
  </si>
  <si>
    <t>我爸爸穿白衬衫去上班。</t>
  </si>
  <si>
    <t>爸爸上班总穿shirt（衬衫），他说这样显得很精神。</t>
  </si>
  <si>
    <t>上身衬衫是shirt</t>
  </si>
  <si>
    <t>shock</t>
  </si>
  <si>
    <t>使震惊；使惊讶</t>
  </si>
  <si>
    <t>The accident shocked all the passengers.</t>
  </si>
  <si>
    <t>这场事故震惊了所有乘客。</t>
  </si>
  <si>
    <t>听到事故消息时，大家都被shock（震惊）到，一时说不出话。</t>
  </si>
  <si>
    <t>意外惊讶是shock</t>
  </si>
  <si>
    <t>shoe</t>
  </si>
  <si>
    <t>鞋</t>
  </si>
  <si>
    <t>/ʃuː/</t>
  </si>
  <si>
    <t>She put on her shoes and went out.</t>
  </si>
  <si>
    <t>她穿上鞋子出去了。</t>
  </si>
  <si>
    <t>出门前，我总会检查自己的shoe（鞋）是否干净，保持整洁。</t>
  </si>
  <si>
    <t>脚上穿鞋是shoe</t>
  </si>
  <si>
    <t>shoot</t>
  </si>
  <si>
    <t>射击；发射；拍摄</t>
  </si>
  <si>
    <t>/ʃuːt/</t>
  </si>
  <si>
    <t>He shot a bird with his gun yesterday.</t>
  </si>
  <si>
    <t>他昨天用枪射了一只鸟。</t>
  </si>
  <si>
    <t>小明 shoot (射击) 小鸟时，瞄准后扣动扳机，一下就射中了。</t>
  </si>
  <si>
    <t>射击发射shoot shoot shoot</t>
  </si>
  <si>
    <t>射击；嫩芽</t>
  </si>
  <si>
    <t>The plant has green shoots in spring.</t>
  </si>
  <si>
    <t>春天这株植物长出了绿色的嫩芽。</t>
  </si>
  <si>
    <t>春天植物长出shoot (嫩芽)，嫩绿嫩绿的，很可爱。</t>
  </si>
  <si>
    <t>植物嫩芽shoot shoot shoot</t>
  </si>
  <si>
    <t>shop</t>
  </si>
  <si>
    <t>商店</t>
  </si>
  <si>
    <t>/ʃɒp/</t>
  </si>
  <si>
    <t>There is a small shop near my school.</t>
  </si>
  <si>
    <t>我的学校附近有一家小商店。</t>
  </si>
  <si>
    <t>我每天放学都经过那家shop (商店)，里面卖的零食很好吃。</t>
  </si>
  <si>
    <t>买东西去shop shop shop</t>
  </si>
  <si>
    <t>购物</t>
  </si>
  <si>
    <t>She often shops at the supermarket.</t>
  </si>
  <si>
    <t>她经常在超市购物。</t>
  </si>
  <si>
    <t>妈妈周末喜欢去超市shop (购物)，买很多蔬菜水果。</t>
  </si>
  <si>
    <t>周末购物shop shop shop</t>
  </si>
  <si>
    <t>shopkeeper</t>
  </si>
  <si>
    <t>shop-</t>
  </si>
  <si>
    <t>shop(商店) + keep(经营) + er(人) → 经营商店的人 → 店主</t>
  </si>
  <si>
    <t>店主</t>
  </si>
  <si>
    <t>/ˈʃɒpkiːpə(r)/</t>
  </si>
  <si>
    <t>The shopkeeper gave me a discount.</t>
  </si>
  <si>
    <t>店主给了我一个折扣。</t>
  </si>
  <si>
    <t>shopkeeper (店主) 在shop (商店)里 keep (经营) 生意，er (人) 总是笑眯眯的。</t>
  </si>
  <si>
    <t>商店经营人是shopkeeper</t>
  </si>
  <si>
    <t>shopping</t>
  </si>
  <si>
    <t>shop(购物) + ing(动名词后缀) → 购物的行为 → 购物</t>
  </si>
  <si>
    <t>/ˈʃɒpɪŋ/</t>
  </si>
  <si>
    <t>We went shopping together last Saturday.</t>
  </si>
  <si>
    <t>我们上周六一起去购物了。</t>
  </si>
  <si>
    <t>上周六我们去shopping (购物)，shop 加上ing 就是开心的购物时光。</t>
  </si>
  <si>
    <t>shop加ing是shopping</t>
  </si>
  <si>
    <t>岸；滨</t>
  </si>
  <si>
    <t>/ʃɔː(r)/</t>
  </si>
  <si>
    <t>We played on the shore all afternoon.</t>
  </si>
  <si>
    <t>我们整个下午都在岸边玩耍。</t>
  </si>
  <si>
    <t>夏天我们在shore (岸边)玩沙子，海浪轻轻拍打着沙滩。</t>
  </si>
  <si>
    <t>海边岸边是shore</t>
  </si>
  <si>
    <t>short</t>
  </si>
  <si>
    <t>短的；矮的</t>
  </si>
  <si>
    <t>/ʃɔːt/</t>
  </si>
  <si>
    <t>She has short hair.</t>
  </si>
  <si>
    <t>她留着短发。</t>
  </si>
  <si>
    <t>她的头发short（短的），比长发更清爽，每天早上不用花太多时间打理。</t>
  </si>
  <si>
    <t>头发短个子矮，short形容词记下来</t>
  </si>
  <si>
    <t>不足；短缺</t>
  </si>
  <si>
    <t>We are short of money.</t>
  </si>
  <si>
    <t>我们缺钱。</t>
  </si>
  <si>
    <t>买东西时发现钱short（不足），只好放弃想买的玩具。</t>
  </si>
  <si>
    <t>时间钱不够，short副词来帮忙</t>
  </si>
  <si>
    <t>shortcoming</t>
  </si>
  <si>
    <t>short-</t>
  </si>
  <si>
    <t>coming</t>
  </si>
  <si>
    <t>short(不足的) + coming(方面) → 不足的方面 → 缺点</t>
  </si>
  <si>
    <t>缺点；短处</t>
  </si>
  <si>
    <t>/ˈʃɔːtkʌmɪŋ/</t>
  </si>
  <si>
    <t>Everyone has his own shortcomings.</t>
  </si>
  <si>
    <t>每个人都有自己的缺点。</t>
  </si>
  <si>
    <t>我们要正视自己的shortcoming（缺点），那些short（不足）的coming（方面）正是进步的空间。</t>
  </si>
  <si>
    <t>short加coming是缺点，人人都有别遮掩</t>
  </si>
  <si>
    <t>shortly</t>
  </si>
  <si>
    <t>short(短的) + ly(副词后缀) → 时间短 → 不久；立刻</t>
  </si>
  <si>
    <t>不久；立刻</t>
  </si>
  <si>
    <t>/ˈʃɔːtli/</t>
  </si>
  <si>
    <t>He will be back shortly.</t>
  </si>
  <si>
    <t>他很快就会回来。</t>
  </si>
  <si>
    <t>妈妈说shortly（不久）就做好饭，我坐在沙发上等，short（短）时间内就能吃到美味。</t>
  </si>
  <si>
    <t>short加ly变副词，不久立刻记心里</t>
  </si>
  <si>
    <t>shorts</t>
  </si>
  <si>
    <t>short(短的) + s(复数后缀) → 短的裤子 → 短裤</t>
  </si>
  <si>
    <t>短裤</t>
  </si>
  <si>
    <t>/ʃɔːts/</t>
  </si>
  <si>
    <t>I like wearing shorts in summer.</t>
  </si>
  <si>
    <t>我夏天喜欢穿短裤。</t>
  </si>
  <si>
    <t>夏天热得不行，穿shorts（短裤）比长裤凉快多了，short（短）的设计很透气。</t>
  </si>
  <si>
    <t>short加s是短裤，夏天穿着真舒服</t>
  </si>
  <si>
    <t>shot</t>
  </si>
  <si>
    <t>/ʃɒt/</t>
  </si>
  <si>
    <t>He shot a photo of the sunset.</t>
  </si>
  <si>
    <t>他拍了一张日落的照片。</t>
  </si>
  <si>
    <t>昨天他shot（拍摄）了日落，这是shoot的过去式，要记得哦。</t>
  </si>
  <si>
    <t>shoot过去是shot，射击拍摄都用它</t>
  </si>
  <si>
    <t>射击；射门；镜头；注射</t>
  </si>
  <si>
    <t>His shot scored a goal.</t>
  </si>
  <si>
    <t>他的射门得分了。</t>
  </si>
  <si>
    <t>足球比赛中，他的shot（射门）非常精彩，直接破门得分。</t>
  </si>
  <si>
    <t>射击射门镜头shot，名词用法要记牢</t>
  </si>
  <si>
    <t>shoulder</t>
  </si>
  <si>
    <t>肩膀</t>
  </si>
  <si>
    <t>/ˈʃəʊldə(r)/</t>
  </si>
  <si>
    <t>He put his hand on my shoulder.</t>
  </si>
  <si>
    <t>他把手放在我的肩膀上。</t>
  </si>
  <si>
    <t>不小心撞到他的shoulder（肩膀），我赶紧道歉，他笑着摆摆手说没事。</t>
  </si>
  <si>
    <t>肩膀就是shoulder</t>
  </si>
  <si>
    <t>承担（责任）</t>
  </si>
  <si>
    <t>She shouldered all the family responsibilities.</t>
  </si>
  <si>
    <t>她承担了所有的家庭责任。</t>
  </si>
  <si>
    <t>面对困难，她勇敢地shoulder（承担）起家庭责任，从不抱怨。</t>
  </si>
  <si>
    <t>承担责任shoulder</t>
  </si>
  <si>
    <t>shout</t>
  </si>
  <si>
    <t>喊叫；大声说</t>
  </si>
  <si>
    <t>/ʃaʊt/</t>
  </si>
  <si>
    <t>She shouted to get his attention.</t>
  </si>
  <si>
    <t>她大声喊叫以引起他的注意。</t>
  </si>
  <si>
    <t>在嘈杂的人群中，她不得不shout（喊叫）才能让朋友听到自己的声音。</t>
  </si>
  <si>
    <t>大声喊叫是shout</t>
  </si>
  <si>
    <t>喊声；大叫</t>
  </si>
  <si>
    <t>A loud shout came from the playground.</t>
  </si>
  <si>
    <t>操场上传来一声大喊。</t>
  </si>
  <si>
    <t>操场那边传来的loud shout（大喊），让正在看书的我抬起了头。</t>
  </si>
  <si>
    <t>一声大喊shout</t>
  </si>
  <si>
    <t>show</t>
  </si>
  <si>
    <t>展示；给...看；表明</t>
  </si>
  <si>
    <t>/ʃəʊ/</t>
  </si>
  <si>
    <t>Can you show me how to do this?</t>
  </si>
  <si>
    <t>你能给我演示一下怎么做这个吗？</t>
  </si>
  <si>
    <t>朋友拿着新玩具说要show（展示）给我看，操作起来很简单有趣。</t>
  </si>
  <si>
    <t>展示给看是show</t>
  </si>
  <si>
    <t>演出；节目</t>
  </si>
  <si>
    <t>We enjoyed the magic show last night.</t>
  </si>
  <si>
    <t>我们昨晚很喜欢那场魔术表演。</t>
  </si>
  <si>
    <t>昨晚的magic show（魔术演出）太精彩了，观众们都拍手叫好。</t>
  </si>
  <si>
    <t>魔术演出是show</t>
  </si>
  <si>
    <t>shower</t>
  </si>
  <si>
    <t>淋浴；阵雨</t>
  </si>
  <si>
    <t>/ˈʃaʊə(r)/</t>
  </si>
  <si>
    <t>I need to take a shower before going out.</t>
  </si>
  <si>
    <t>出门前我需要洗个淋浴。</t>
  </si>
  <si>
    <t>早上起来洗个shower（淋浴），感觉整个人都清爽了许多。</t>
  </si>
  <si>
    <t>淋浴阵雨shower</t>
  </si>
  <si>
    <t>淋浴；下阵雨</t>
  </si>
  <si>
    <t>It showered briefly this morning.</t>
  </si>
  <si>
    <t>今天早上短暂地下了阵雨。</t>
  </si>
  <si>
    <t>早上突然shower（下阵雨），我赶紧把阳台上的衣服收了进来。</t>
  </si>
  <si>
    <t>下阵雨用shower</t>
  </si>
  <si>
    <t>shrink</t>
  </si>
  <si>
    <t>收缩；变小</t>
  </si>
  <si>
    <t>/ʃrɪŋk/</t>
  </si>
  <si>
    <t>The cloth shrank after washing.</t>
  </si>
  <si>
    <t>这块布洗后缩水了。</t>
  </si>
  <si>
    <t>这块布洗后shrink（收缩）了，穿不了，真可惜。</t>
  </si>
  <si>
    <t>布洗缩水shrink</t>
  </si>
  <si>
    <t>shut</t>
  </si>
  <si>
    <t>关闭；闭上</t>
  </si>
  <si>
    <t>/ʃʌt/</t>
  </si>
  <si>
    <t>Shut the window, please.</t>
  </si>
  <si>
    <t>请关上窗户。</t>
  </si>
  <si>
    <t>妈妈让我shut（关闭）窗户，免得下雨进来弄湿地板。</t>
  </si>
  <si>
    <t>关上窗户shut</t>
  </si>
  <si>
    <t>shuttle</t>
  </si>
  <si>
    <t>航天飞机；往返班车</t>
  </si>
  <si>
    <t>/ˈʃʌtl/</t>
  </si>
  <si>
    <t>The shuttle bus runs between the station and the hotel.</t>
  </si>
  <si>
    <t>班车往返于车站和酒店之间。</t>
  </si>
  <si>
    <t>坐shuttle（班车）去酒店，它像穿梭机一样来回跑。</t>
  </si>
  <si>
    <t>往返穿梭shuttle</t>
  </si>
  <si>
    <t>shy</t>
  </si>
  <si>
    <t>害羞的；腼腆的</t>
  </si>
  <si>
    <t>/ʃaɪ/</t>
  </si>
  <si>
    <t>She is shy to talk to strangers.</t>
  </si>
  <si>
    <t>她害羞不敢和陌生人说话。</t>
  </si>
  <si>
    <t>妹妹很shy（害羞），见到生人就躲在我身后不敢出来。</t>
  </si>
  <si>
    <t>腼腆害羞shy</t>
  </si>
  <si>
    <t>sick</t>
  </si>
  <si>
    <t>生病的；恶心的</t>
  </si>
  <si>
    <t>/sɪk/</t>
  </si>
  <si>
    <t>He got sick after eating bad food.</t>
  </si>
  <si>
    <t>他吃了变质的食物后生病了。</t>
  </si>
  <si>
    <t>吃坏东西后sick（生病），肚子痛得直打滚。</t>
  </si>
  <si>
    <t>身体不适sick</t>
  </si>
  <si>
    <t>sickness</t>
  </si>
  <si>
    <t>sick(生病的)+ness(名词后缀)→表示生病的状态→疾病；恶心</t>
  </si>
  <si>
    <t>疾病；恶心</t>
  </si>
  <si>
    <t>/ˈsɪknəs/</t>
  </si>
  <si>
    <t>She had to stay home because of sickness.</t>
  </si>
  <si>
    <t>她因为生病不得不待在家里。</t>
  </si>
  <si>
    <t>她 sickness（生病）时，sick（不舒服）加ness（名词后缀），只能在家休息。</t>
  </si>
  <si>
    <t>sick加ness变 sickness，疾病状态要记清</t>
  </si>
  <si>
    <t>边；侧面；方面</t>
  </si>
  <si>
    <t>/saɪd/</t>
  </si>
  <si>
    <t>There is a tree on the side of the road.</t>
  </si>
  <si>
    <t>路边有一棵树。</t>
  </si>
  <si>
    <t>路边有棵树，在 road 的 side（边）上，位置很明显。</t>
  </si>
  <si>
    <t>路边树在 side，边边侧面都用它</t>
  </si>
  <si>
    <t>侧面的；旁边的</t>
  </si>
  <si>
    <t>The car hit the side mirror of the truck.</t>
  </si>
  <si>
    <t>汽车撞到了卡车的侧后视镜。</t>
  </si>
  <si>
    <t>汽车撞了卡车的 side mirror（侧后视镜），side 作为形容词就是侧面的。</t>
  </si>
  <si>
    <t>side作adj表侧面，侧镜侧门都用它</t>
  </si>
  <si>
    <t>sideroad</t>
  </si>
  <si>
    <t>side; road</t>
  </si>
  <si>
    <t>side(边)+road(路)→路边的小路→岔路；小路</t>
  </si>
  <si>
    <t>岔路；小路</t>
  </si>
  <si>
    <t>/ˈsaɪdrəʊd/</t>
  </si>
  <si>
    <t>We turned onto a quiet sideroad.</t>
  </si>
  <si>
    <t>我们拐进了一条安静的小路。</t>
  </si>
  <si>
    <t>我们走了 sideroad（小路），side（边）加road（路），就是旁边的小路。</t>
  </si>
  <si>
    <t>side加road是 sideroad，岔路小路轻松记</t>
  </si>
  <si>
    <t>sideway</t>
  </si>
  <si>
    <t>side; way</t>
  </si>
  <si>
    <t>side(边)+way(路)→边上的路→小路；人行道</t>
  </si>
  <si>
    <t>小路；人行道</t>
  </si>
  <si>
    <t>/ˈsaɪdweɪ/</t>
  </si>
  <si>
    <t>She walked along the sideway to school.</t>
  </si>
  <si>
    <t>她沿着人行道去上学。</t>
  </si>
  <si>
    <t>她走 sideway（人行道）上学，side（边）way（路）就是旁边的行人道。</t>
  </si>
  <si>
    <t>side加way是 sideway，人行小路记心间</t>
  </si>
  <si>
    <t>sideways</t>
  </si>
  <si>
    <t>side(边)+way(路)+s(副词后缀)→向边的方向→斜着；向旁边</t>
  </si>
  <si>
    <t>斜着；向旁边</t>
  </si>
  <si>
    <t>/ˈsaɪdweɪz/</t>
  </si>
  <si>
    <t>He moved sideways to let her pass.</t>
  </si>
  <si>
    <t>他侧身让她过去。</t>
  </si>
  <si>
    <t>他 sideways（侧身）让路，side（边）way（路）加s，就是往旁边移动。</t>
  </si>
  <si>
    <t>sideway加s变 sideways，斜着侧身都用它</t>
  </si>
  <si>
    <t>sigh</t>
  </si>
  <si>
    <t>叹气；叹息</t>
  </si>
  <si>
    <t>/saɪ/</t>
  </si>
  <si>
    <t>She sighed deeply when she heard the bad news.</t>
  </si>
  <si>
    <t>听到坏消息时，她深深地叹了口气。</t>
  </si>
  <si>
    <t>听到坏消息，她忍不住 sigh（叹气），肩膀微微下垂。</t>
  </si>
  <si>
    <t>叹气就是sigh</t>
  </si>
  <si>
    <t>叹气声</t>
  </si>
  <si>
    <t>A soft sigh came from the bedroom.</t>
  </si>
  <si>
    <t>卧室里传来一声轻柔的叹气声。</t>
  </si>
  <si>
    <t>深夜，卧室里传来一声 sigh（叹气声），让人有点担心。</t>
  </si>
  <si>
    <t>叹气声音是sigh</t>
  </si>
  <si>
    <t>sight</t>
  </si>
  <si>
    <t>视力；景象</t>
  </si>
  <si>
    <t>/saɪt/</t>
  </si>
  <si>
    <t>His sight is getting worse with age.</t>
  </si>
  <si>
    <t>随着年龄增长，他的视力越来越差。</t>
  </si>
  <si>
    <t>爷爷的 sight（视力）下降了，但他仍喜欢看窗外的 sight（景象）。</t>
  </si>
  <si>
    <t>视力景象是sight</t>
  </si>
  <si>
    <t>看见</t>
  </si>
  <si>
    <t>We sighted a deer in the forest yesterday.</t>
  </si>
  <si>
    <t>昨天我们在森林里看见了一只鹿。</t>
  </si>
  <si>
    <t>在森林里，我们突然 sight（看见）一只鹿，它很快跑开了。</t>
  </si>
  <si>
    <t>看见就是sight</t>
  </si>
  <si>
    <t>sightseeing</t>
  </si>
  <si>
    <t>seeing</t>
  </si>
  <si>
    <t>sight（景象）+ seeing（看）→ 观看各处景象 → 观光游览</t>
  </si>
  <si>
    <t>观光；游览</t>
  </si>
  <si>
    <t>/ˈsaɪtsiːɪŋ/</t>
  </si>
  <si>
    <t>We went sightseeing in Paris last summer.</t>
  </si>
  <si>
    <t>去年夏天我们去巴黎观光了。</t>
  </si>
  <si>
    <t>暑假去巴黎，sightseeing（观光）时，sight（看）埃菲尔铁塔，seeing（看）卢浮宫，太开心了。</t>
  </si>
  <si>
    <t>看景sightseeing，观光真尽兴</t>
  </si>
  <si>
    <t>signal</t>
  </si>
  <si>
    <t>sign（标记）+ al（后缀）→ 做出标记传递信息 → 发信号</t>
  </si>
  <si>
    <t>发信号</t>
  </si>
  <si>
    <t>/ˈsɪɡnəl/</t>
  </si>
  <si>
    <t>The coach signaled the players to stop.</t>
  </si>
  <si>
    <t>教练向球员们发信号让他们停下来。</t>
  </si>
  <si>
    <t>教练 signal（发信号）时，用手做了个 sign（标记），al（后缀）提醒大家注意。</t>
  </si>
  <si>
    <t>标记加al是signal，发信号不难</t>
  </si>
  <si>
    <t>sign（标记）+ al（后缀）→ 表示信息的标记 → 信号</t>
  </si>
  <si>
    <t>信号</t>
  </si>
  <si>
    <t>The red light is a stop signal for cars.</t>
  </si>
  <si>
    <t>红灯是汽车的停止信号。</t>
  </si>
  <si>
    <t>路口的 red light 是 signal（信号），sign（标记）清晰，al（后缀）让司机明白要停下。</t>
  </si>
  <si>
    <t>信号signal，标记加al</t>
  </si>
  <si>
    <t>signature</t>
  </si>
  <si>
    <t>sign（签名）+ ature（名词后缀）→ 签名的行为或结果 → 签名</t>
  </si>
  <si>
    <t>签名；签字</t>
  </si>
  <si>
    <t>/ˈsɪɡnətʃə(r)/</t>
  </si>
  <si>
    <t>Please put your signature here.</t>
  </si>
  <si>
    <t>请在这里签名。</t>
  </si>
  <si>
    <t>签合同时，需要留下 signature（签名），sign（签）完加上 ature（后缀），就正式生效啦。</t>
  </si>
  <si>
    <t>sign加ature，签名没问题</t>
  </si>
  <si>
    <t>significance</t>
  </si>
  <si>
    <t>sign(标记)+fic(做)+ance(名词后缀)→做出有标记的意义→意义；重要性</t>
  </si>
  <si>
    <t>意义；重要性</t>
  </si>
  <si>
    <t>/sɪɡˈnɪfɪkəns/</t>
  </si>
  <si>
    <t>The discovery has great significance for science.</t>
  </si>
  <si>
    <t>这个发现对科学有重大意义。</t>
  </si>
  <si>
    <t>这个发现的 significance（意义）重大，sign（标记）fic（做）ance（后缀）组合成它的词根，轻松记住。</t>
  </si>
  <si>
    <t>标记做出来，意义significance</t>
  </si>
  <si>
    <t>silence</t>
  </si>
  <si>
    <t>sil</t>
  </si>
  <si>
    <t>sil(安静)+ence(名词后缀)→使处于安静状态→使沉默；使安静</t>
  </si>
  <si>
    <t>使沉默；使安静</t>
  </si>
  <si>
    <t>/saɪləns/</t>
  </si>
  <si>
    <t>The teacher silenced the noisy students.</t>
  </si>
  <si>
    <t>老师让吵闹的学生安静下来。</t>
  </si>
  <si>
    <t>老师 silence（使安静）吵闹的学生，sil（安静）ence（后缀）帮你快速联想词义。</t>
  </si>
  <si>
    <t>让安静是silence</t>
  </si>
  <si>
    <t>sil(安静)+ence(名词后缀)→安静的状态→沉默；寂静</t>
  </si>
  <si>
    <t>沉默；寂静</t>
  </si>
  <si>
    <t>There was complete silence in the room.</t>
  </si>
  <si>
    <t>房间里一片寂静。</t>
  </si>
  <si>
    <t>房间里 silence（寂静），sil（安静）ence（后缀）的组合让我想起深夜的宁静。</t>
  </si>
  <si>
    <t>安静后缀ence，就是silence</t>
  </si>
  <si>
    <t>silent</t>
  </si>
  <si>
    <t>sil(安静)+ent(形容词后缀)→安静的；沉默的</t>
  </si>
  <si>
    <t>沉默的；安静的</t>
  </si>
  <si>
    <t>/ˈsaɪlənt/</t>
  </si>
  <si>
    <t>She remained silent during the meeting.</t>
  </si>
  <si>
    <t>她在会议期间保持沉默。</t>
  </si>
  <si>
    <t>她 silent（沉默的）坐着，sil（安静）ent（后缀）的结构让词义一目了然。</t>
  </si>
  <si>
    <t>安静加ent，就是silent</t>
  </si>
  <si>
    <t>silk</t>
  </si>
  <si>
    <t>丝绸；丝织品</t>
  </si>
  <si>
    <t>/sɪlk/</t>
  </si>
  <si>
    <t>She wore a dress made of silk.</t>
  </si>
  <si>
    <t>她穿了一件丝绸做的连衣裙。</t>
  </si>
  <si>
    <t>她的连衣裙是 silk（丝绸）做的，摸起来滑滑的，silk的发音和丝绸的质感很配。</t>
  </si>
  <si>
    <t>丝绸滑滑是silk</t>
  </si>
  <si>
    <t>silly</t>
  </si>
  <si>
    <t>/ˈsɪli/</t>
  </si>
  <si>
    <t>It's silly to go out without an umbrella in rain.</t>
  </si>
  <si>
    <t>下雨天不带伞出去是愚蠢的。</t>
  </si>
  <si>
    <t>下雨天不带伞，真是 silly（愚蠢的），发音像“傻里”，轻松记住词义。</t>
  </si>
  <si>
    <t>傻里傻气是silly</t>
  </si>
  <si>
    <t>silver</t>
  </si>
  <si>
    <t>银；银色</t>
  </si>
  <si>
    <t>/ˈsɪlvə(r)/</t>
  </si>
  <si>
    <t>Her necklace is made of silver.</t>
  </si>
  <si>
    <t>她的项链是银做的。</t>
  </si>
  <si>
    <t>妈妈戴的 silver（银）项链闪闪发亮，像银色的月光落在脖子上。</t>
  </si>
  <si>
    <t>银色物品是silver</t>
  </si>
  <si>
    <t>银色的</t>
  </si>
  <si>
    <t>The moon cast a silver light over the lake.</t>
  </si>
  <si>
    <t>月光在湖面上洒下银色的光芒。</t>
  </si>
  <si>
    <t>夜晚，silver（银色的）月光照在湖面上，像铺了一层银纱。</t>
  </si>
  <si>
    <t>银色的是silver</t>
  </si>
  <si>
    <t>similar</t>
  </si>
  <si>
    <t>simil</t>
  </si>
  <si>
    <t>simil（相似） + -ar（形容词后缀）→表示相似的→相似的；类似的</t>
  </si>
  <si>
    <t>相似的；类似的</t>
  </si>
  <si>
    <t>/ˈsɪmələ(r)/</t>
  </si>
  <si>
    <t>My bag is similar to yours.</t>
  </si>
  <si>
    <t>我的包和你的相似。</t>
  </si>
  <si>
    <t>我的包和你的 similar（相似），因为它们都有 simil（相似）的图案，只是颜色不同。</t>
  </si>
  <si>
    <t>相似物品similar</t>
  </si>
  <si>
    <t>simple</t>
  </si>
  <si>
    <t>simpl</t>
  </si>
  <si>
    <t>simpl（单一） + -e→单一的；不复杂的→简单的；朴素的</t>
  </si>
  <si>
    <t>简单的；朴素的</t>
  </si>
  <si>
    <t>/ˈsɪmpl/</t>
  </si>
  <si>
    <t>This math problem is very simple.</t>
  </si>
  <si>
    <t>这道数学题很简单。</t>
  </si>
  <si>
    <t>这道题 simple（简单），因为它只有 simpl（单一）的步骤，一步就能算出答案。</t>
  </si>
  <si>
    <t>单一不复杂是simple</t>
  </si>
  <si>
    <t>simplify</t>
  </si>
  <si>
    <t>simpl（单一） + -ify（使…化）→使变得单一不复杂→简化</t>
  </si>
  <si>
    <t>简化；使简单</t>
  </si>
  <si>
    <t>/ˈsɪmplɪfaɪ/</t>
  </si>
  <si>
    <t>We need to simplify the process.</t>
  </si>
  <si>
    <t>我们需要简化流程。</t>
  </si>
  <si>
    <t>我们要 simplify（简化）流程，把复杂步骤变成 simpl（单一）的步骤，工作效率更高。</t>
  </si>
  <si>
    <t>使变简单simplify</t>
  </si>
  <si>
    <t>since</t>
  </si>
  <si>
    <t>自从；因为</t>
  </si>
  <si>
    <t>/sɪns/</t>
  </si>
  <si>
    <t>I have lived here since I was ten.</t>
  </si>
  <si>
    <t>自从我十岁起就住在这里了。</t>
  </si>
  <si>
    <t>since（自从）我十岁搬到这里，因为（since）喜欢这里的环境，一直住到现在。</t>
  </si>
  <si>
    <t>自从因为是since</t>
  </si>
  <si>
    <t>自从</t>
  </si>
  <si>
    <t>She has been happy since last month.</t>
  </si>
  <si>
    <t>自从上个月以来她一直很开心。</t>
  </si>
  <si>
    <t>since（自从）上个月，她每天都笑容满面，像变了个人似的。</t>
  </si>
  <si>
    <t>自从介词是since</t>
  </si>
  <si>
    <t>从那时起</t>
  </si>
  <si>
    <t>I met her in 2015 and have not seen her since.</t>
  </si>
  <si>
    <t>我2015年见过她，从那时起就没再见过她。</t>
  </si>
  <si>
    <t>2015年见过她后，since（从那时起）我再也没遇到过像她一样有趣的人。</t>
  </si>
  <si>
    <t>从那时起since</t>
  </si>
  <si>
    <t>sincerely</t>
  </si>
  <si>
    <t>sincere</t>
  </si>
  <si>
    <t>sincere(真诚的)+ly(副词后缀)→表示真诚的方式→真诚地</t>
  </si>
  <si>
    <t>真诚地；诚恳地</t>
  </si>
  <si>
    <t>/sɪnˈsɪəli/</t>
  </si>
  <si>
    <t>I sincerely hope you will get well soon.</t>
  </si>
  <si>
    <t>我真诚地希望你早日康复。</t>
  </si>
  <si>
    <t>我sincerely（真诚地）祝愿朋友康复，这份心意通过信件传递过去。</t>
  </si>
  <si>
    <t>真诚加ly sincerely</t>
  </si>
  <si>
    <t>sing</t>
  </si>
  <si>
    <t>唱歌；演唱</t>
  </si>
  <si>
    <t>/sɪŋ/</t>
  </si>
  <si>
    <t>Children love to sing and dance.</t>
  </si>
  <si>
    <t>孩子们喜欢唱歌跳舞。</t>
  </si>
  <si>
    <t>孩子们在公园sing（唱歌），歌声传遍整个角落。</t>
  </si>
  <si>
    <t>开口唱歌sing sing sing</t>
  </si>
  <si>
    <t>single</t>
  </si>
  <si>
    <t>sing-</t>
  </si>
  <si>
    <t>sing(单一)+le(后缀)→表示单一的状态→单一的；单身的</t>
  </si>
  <si>
    <t>单一的；单个的；单身的</t>
  </si>
  <si>
    <t>/ˈsɪŋɡl/</t>
  </si>
  <si>
    <t>She is still single now.</t>
  </si>
  <si>
    <t>她现在还是单身。</t>
  </si>
  <si>
    <t>她喜欢single（单身）生活，因为可以自由安排时间sing（唱歌）。</t>
  </si>
  <si>
    <t>单身状态single</t>
  </si>
  <si>
    <t>sink</t>
  </si>
  <si>
    <t>下沉；沉没；使下沉</t>
  </si>
  <si>
    <t>/sɪŋk/</t>
  </si>
  <si>
    <t>The ship sank in the storm.</t>
  </si>
  <si>
    <t>船在暴风雨中沉没了。</t>
  </si>
  <si>
    <t>暴风雨中，船sink（沉没）到海底，令人惋惜。</t>
  </si>
  <si>
    <t>船沉海底sink sink sink</t>
  </si>
  <si>
    <t>sir</t>
  </si>
  <si>
    <t>先生；阁下</t>
  </si>
  <si>
    <t>/sɜː(r)/</t>
  </si>
  <si>
    <t>Sir, your order is ready.</t>
  </si>
  <si>
    <t>先生，您的订单准备好了。</t>
  </si>
  <si>
    <t>服务员对客人说sir（先生），请慢用您的餐点。</t>
  </si>
  <si>
    <t>尊称先生用sir</t>
  </si>
  <si>
    <t>sister</t>
  </si>
  <si>
    <t>姐妹</t>
  </si>
  <si>
    <t>/sɪstə(r)/</t>
  </si>
  <si>
    <t>My sister likes reading books.</t>
  </si>
  <si>
    <t>我的姐姐喜欢读书。</t>
  </si>
  <si>
    <t>我和sister（姐姐）周末一起去公园，她总是帮我拿东西，真是个好sister。</t>
  </si>
  <si>
    <t>姐妹就是sister</t>
  </si>
  <si>
    <t>sit</t>
  </si>
  <si>
    <t>坐</t>
  </si>
  <si>
    <t>/sɪt/</t>
  </si>
  <si>
    <t>Please sit down and wait for a moment.</t>
  </si>
  <si>
    <t>请坐下等一会儿。</t>
  </si>
  <si>
    <t>老师走进教室说sit（坐）好，我们要开始上课了。</t>
  </si>
  <si>
    <t>坐下休息是sit</t>
  </si>
  <si>
    <t>situation</t>
  </si>
  <si>
    <t>situ</t>
  </si>
  <si>
    <t>situ（位置） + ation（名词后缀）→ 某个位置下的情形 → 情况；形势</t>
  </si>
  <si>
    <t>情况；形势</t>
  </si>
  <si>
    <t>/ˌsɪtʃuˈeɪʃn/</t>
  </si>
  <si>
    <t>We must deal with this situation quickly.</t>
  </si>
  <si>
    <t>我们必须快速处理这个情况。</t>
  </si>
  <si>
    <t>面对复杂的situation（情况），先看清situ（位置）再分析，问题就容易解决啦。</t>
  </si>
  <si>
    <t>位置加ation，情况situation</t>
  </si>
  <si>
    <t>size</t>
  </si>
  <si>
    <t>尺寸；大小</t>
  </si>
  <si>
    <t>/saɪz/</t>
  </si>
  <si>
    <t>What size of clothes do you need?</t>
  </si>
  <si>
    <t>你需要多大尺寸的衣服？</t>
  </si>
  <si>
    <t>买衣服时店员问我要什么size（尺寸），我回答说要M码。</t>
  </si>
  <si>
    <t>大小尺寸是size</t>
  </si>
  <si>
    <t>skate</t>
  </si>
  <si>
    <t>滑冰</t>
  </si>
  <si>
    <t>/skeɪt/</t>
  </si>
  <si>
    <t>She likes to skate on the ice in winter.</t>
  </si>
  <si>
    <t>她冬天喜欢在冰上滑冰。</t>
  </si>
  <si>
    <t>冬天到了，我和朋友去滑冰场skate（滑冰），感觉像小鸟一样自由。</t>
  </si>
  <si>
    <t>冰上滑行是skate</t>
  </si>
  <si>
    <t>冰鞋</t>
  </si>
  <si>
    <t>I bought a new pair of skates yesterday.</t>
  </si>
  <si>
    <t>我昨天买了一双新冰鞋。</t>
  </si>
  <si>
    <t>新skate（冰鞋）很合脚，穿上它滑冰特别顺畅。</t>
  </si>
  <si>
    <t>滑冰鞋子叫skate</t>
  </si>
  <si>
    <t>skateboard</t>
  </si>
  <si>
    <t>skate（滑冰）+board（板）→用于滑冰的板子→滑板</t>
  </si>
  <si>
    <t>滑板</t>
  </si>
  <si>
    <t>/ˈskeɪtbɔːd/</t>
  </si>
  <si>
    <t>I ride my skateboard to the park every weekend.</t>
  </si>
  <si>
    <t>我每个周末都骑滑板去公园。</t>
  </si>
  <si>
    <t>周末我骑 skateboard（滑板）去公园，skate 像滑冰一样滑，board 是板子，组合起来就是滑板啦。</t>
  </si>
  <si>
    <t>滑冰板子 skateboard</t>
  </si>
  <si>
    <t>ski</t>
  </si>
  <si>
    <t>滑雪板</t>
  </si>
  <si>
    <t>/skiː/</t>
  </si>
  <si>
    <t>He put on his skis and went down the slope.</t>
  </si>
  <si>
    <t>他穿上滑雪板滑下山坡。</t>
  </si>
  <si>
    <t>他穿上 ski（滑雪板）滑下坡，ski 长长的，帮助他在雪上平稳滑行。</t>
  </si>
  <si>
    <t>滑雪工具是 ski</t>
  </si>
  <si>
    <t>滑雪</t>
  </si>
  <si>
    <t>We love to ski in the snowy mountains.</t>
  </si>
  <si>
    <t>我们喜欢在雪山里滑雪。</t>
  </si>
  <si>
    <t>冬天我们去雪山 ski（滑雪），风从耳边吹过，感觉像在飞一样。</t>
  </si>
  <si>
    <t>雪上滑行是 ski</t>
  </si>
  <si>
    <t>skill</t>
  </si>
  <si>
    <t>技能；技巧</t>
  </si>
  <si>
    <t>/skɪl/</t>
  </si>
  <si>
    <t>She practices her dancing skills every day.</t>
  </si>
  <si>
    <t>她每天都练习舞蹈技巧。</t>
  </si>
  <si>
    <t>她每天练 dancing skill（舞蹈技巧），skill 越来越棒，很快就能上台表演了。</t>
  </si>
  <si>
    <t>能力技巧是 skill</t>
  </si>
  <si>
    <t>skillful</t>
  </si>
  <si>
    <t>skill（技能）+ful（充满…的）→充满技能的→熟练的；有技巧的</t>
  </si>
  <si>
    <t>熟练的；有技巧的</t>
  </si>
  <si>
    <t>/ˈskɪlfl/</t>
  </si>
  <si>
    <t>The artist is skillful at painting landscapes.</t>
  </si>
  <si>
    <t>这位艺术家画风景画很熟练。</t>
  </si>
  <si>
    <t>艺术家画风景 skillful（熟练），因为 skill（技能）ful（充满），每一笔都很精准。</t>
  </si>
  <si>
    <t>充满技能 skillful</t>
  </si>
  <si>
    <t>skin</t>
  </si>
  <si>
    <t>皮肤；皮</t>
  </si>
  <si>
    <t>/skɪn/</t>
  </si>
  <si>
    <t>Her skin looks healthy and glowing.</t>
  </si>
  <si>
    <t>她的皮肤看起来健康有光泽。</t>
  </si>
  <si>
    <t>她的 skin（皮肤）好，因为每天都喝很多水，还涂保湿霜。</t>
  </si>
  <si>
    <t>身体外皮是 skin</t>
  </si>
  <si>
    <t>skip</t>
  </si>
  <si>
    <t>跳；跳过</t>
  </si>
  <si>
    <t>/skɪp/</t>
  </si>
  <si>
    <t>She likes to skip rope after class.</t>
  </si>
  <si>
    <t>她课后喜欢跳绳。</t>
  </si>
  <si>
    <t>小丽课后skip（跳）绳，一下skip（跳过）两个绳圈，特别开心。</t>
  </si>
  <si>
    <t>轻轻跳跃是skip</t>
  </si>
  <si>
    <t>跳跃</t>
  </si>
  <si>
    <t>He made a skip over the puddle.</t>
  </si>
  <si>
    <t>他跳过了水坑。</t>
  </si>
  <si>
    <t>小明看到水坑，做了个skip（跳跃）就过去了，没弄脏鞋子。</t>
  </si>
  <si>
    <t>跳过水坑是skip</t>
  </si>
  <si>
    <t>skirt</t>
  </si>
  <si>
    <t>裙子</t>
  </si>
  <si>
    <t>/skɜːrt/</t>
  </si>
  <si>
    <t>Her pink skirt looks very pretty.</t>
  </si>
  <si>
    <t>她的粉色裙子看起来很漂亮。</t>
  </si>
  <si>
    <t>小美穿着skirt（裙子），裙摆随风摆动，像只蝴蝶。</t>
  </si>
  <si>
    <t>女生裙装是skirt</t>
  </si>
  <si>
    <t>绕过</t>
  </si>
  <si>
    <t>We skirted the busy street to save time.</t>
  </si>
  <si>
    <t>我们绕过繁忙的街道以节省时间。</t>
  </si>
  <si>
    <t>为省时间，我们skirt（绕过）拥挤街道，走了安静小路。</t>
  </si>
  <si>
    <t>绕开道路是skirt</t>
  </si>
  <si>
    <t>sky</t>
  </si>
  <si>
    <t>天空</t>
  </si>
  <si>
    <t>/skaɪ/</t>
  </si>
  <si>
    <t>The sky is clear and blue today.</t>
  </si>
  <si>
    <t>今天天空晴朗湛蓝。</t>
  </si>
  <si>
    <t>抬头望sky（天空），白云朵朵像棉花糖，真好看。</t>
  </si>
  <si>
    <t>蓝色天空是sky</t>
  </si>
  <si>
    <t>skyscraper</t>
  </si>
  <si>
    <t>sky; scrape</t>
  </si>
  <si>
    <t>sky（天空）+ scrape（刮擦）+ er（表物）→ 能刮到天空的建筑→摩天大楼</t>
  </si>
  <si>
    <t>摩天大楼</t>
  </si>
  <si>
    <t>/ˈskaɪskreɪpər/</t>
  </si>
  <si>
    <t>The skyscraper in Shanghai is very tall.</t>
  </si>
  <si>
    <t>上海的那座摩天大楼非常高。</t>
  </si>
  <si>
    <t>上海的skyscraper（摩天大楼）高得碰sky（天空），仿佛要scrape（刮）云。</t>
  </si>
  <si>
    <t>sky加scraper，摩天大楼高</t>
  </si>
  <si>
    <t>slave</t>
  </si>
  <si>
    <t>奴隶</t>
  </si>
  <si>
    <t>/sleɪv/</t>
  </si>
  <si>
    <t>Slaves were treated badly in the past.</t>
  </si>
  <si>
    <t>过去奴隶们受到很差的对待。</t>
  </si>
  <si>
    <t>过去slave（奴隶）每天sle（谐音累）得不行，被迫拼命干活。</t>
  </si>
  <si>
    <t>被迫干活是slave</t>
  </si>
  <si>
    <t>苦干；拼命工作</t>
  </si>
  <si>
    <t>He slaved away all night to finish the project.</t>
  </si>
  <si>
    <t>他整夜苦干以完成项目。</t>
  </si>
  <si>
    <t>为完成项目，他slave（苦干）一整夜，眼睛都红了。</t>
  </si>
  <si>
    <t>拼命苦干是slave</t>
  </si>
  <si>
    <t>slavery</t>
  </si>
  <si>
    <t>slave(奴隶)+ery(状态)→奴隶所处的状态→奴隶制</t>
  </si>
  <si>
    <t>奴隶制；奴隶身份</t>
  </si>
  <si>
    <t>/ˈsleɪvəri/</t>
  </si>
  <si>
    <t>Slavery was abolished in the United States in 1865.</t>
  </si>
  <si>
    <t>美国于1865年废除了奴隶制</t>
  </si>
  <si>
    <t>电影里看到slave（奴隶）在slavery（奴隶制）下的悲惨生活，让人忍不住心疼</t>
  </si>
  <si>
    <t>slave加ery，奴隶制slavery</t>
  </si>
  <si>
    <t>睡觉</t>
  </si>
  <si>
    <t>/sliːp/</t>
  </si>
  <si>
    <t>I sleep eight hours every night.</t>
  </si>
  <si>
    <t>我每晚睡八个小时</t>
  </si>
  <si>
    <t>晚上累了就sleep（睡觉），躺在床上很快就能进入梦乡</t>
  </si>
  <si>
    <t>睡觉就是sleep，简单易记牢</t>
  </si>
  <si>
    <t>睡眠</t>
  </si>
  <si>
    <t>Good sleep helps keep us healthy.</t>
  </si>
  <si>
    <t>良好的睡眠帮助我们保持健康</t>
  </si>
  <si>
    <t>每天保持充足的sleep（睡眠），白天学习才有精神</t>
  </si>
  <si>
    <t>睡眠也叫sleep，休息不可缺</t>
  </si>
  <si>
    <t>sleepy</t>
  </si>
  <si>
    <t>sleep(睡觉)+y(…的)→有想睡觉的感觉→困倦的</t>
  </si>
  <si>
    <t>困倦的；想睡的</t>
  </si>
  <si>
    <t>/ˈsliːpi/</t>
  </si>
  <si>
    <t>He felt sleepy in math class this morning.</t>
  </si>
  <si>
    <t>今天早上他在数学课上感到困倦</t>
  </si>
  <si>
    <t>早上上课总觉得sleepy（困倦），因为sleep（睡觉）的y（欲望）还没满足</t>
  </si>
  <si>
    <t>sleep加y，困倦sleepy</t>
  </si>
  <si>
    <t>sleeve</t>
  </si>
  <si>
    <t>袖子</t>
  </si>
  <si>
    <t>/sliːv/</t>
  </si>
  <si>
    <t>She rolled up her sleeves to wash dishes.</t>
  </si>
  <si>
    <t>她卷起袖子洗碗</t>
  </si>
  <si>
    <t>洗碗时卷起sleeve（袖子），避免弄湿漂亮的衣服</t>
  </si>
  <si>
    <t>衣服袖子sleeve，记清不费劲</t>
  </si>
  <si>
    <t>slice</t>
  </si>
  <si>
    <t>切；切片</t>
  </si>
  <si>
    <t>/slaɪs/</t>
  </si>
  <si>
    <t>She sliced the apple into thin pieces.</t>
  </si>
  <si>
    <t>她把苹果切成薄片</t>
  </si>
  <si>
    <t>妈妈slice（切）苹果时，动作熟练，很快就切好了一盘</t>
  </si>
  <si>
    <t>切东西用slice，薄片轻松来</t>
  </si>
  <si>
    <t>薄片；切片</t>
  </si>
  <si>
    <t>Can I have a slice of pizza?</t>
  </si>
  <si>
    <t>我能吃一块披萨吗</t>
  </si>
  <si>
    <t>披萨的slice（薄片）很美味，每次都想多吃一块</t>
  </si>
  <si>
    <t>披萨薄片slice，美味在眼前</t>
  </si>
  <si>
    <t>slide</t>
  </si>
  <si>
    <t>滑动；滑行</t>
  </si>
  <si>
    <t>/slaɪd/</t>
  </si>
  <si>
    <t>The boy slides down the slide every afternoon.</t>
  </si>
  <si>
    <t>男孩每天下午从滑梯上滑下来。</t>
  </si>
  <si>
    <t>男孩在滑梯上slide（滑动），身体slide着往下，开心极了。</t>
  </si>
  <si>
    <t>滑梯滑动slide</t>
  </si>
  <si>
    <t>幻灯片；滑梯</t>
  </si>
  <si>
    <t>She showed us some slides of her trip.</t>
  </si>
  <si>
    <t>她给我们看了旅行的幻灯片。</t>
  </si>
  <si>
    <t>她展示旅行slide（幻灯片），每张slide都记录着美好瞬间。</t>
  </si>
  <si>
    <t>旅行幻灯片slide</t>
  </si>
  <si>
    <t>slight</t>
  </si>
  <si>
    <t>轻微的；瘦小的</t>
  </si>
  <si>
    <t>/slaɪt/</t>
  </si>
  <si>
    <t>He has a slight fever today.</t>
  </si>
  <si>
    <t>他今天有点轻微发烧。</t>
  </si>
  <si>
    <t>他今天slight（轻微）发烧，slight的热度让他有点乏力。</t>
  </si>
  <si>
    <t>轻微发烧slight</t>
  </si>
  <si>
    <t>slim</t>
  </si>
  <si>
    <t>苗条的；纤细的</t>
  </si>
  <si>
    <t>/slɪm/</t>
  </si>
  <si>
    <t>She looks slim in this dress.</t>
  </si>
  <si>
    <t>她穿这条裙子看起来苗条。</t>
  </si>
  <si>
    <t>她穿裙子很slim（苗条），大家都夸她slim的身材。</t>
  </si>
  <si>
    <t>穿裙苗条slim</t>
  </si>
  <si>
    <t>减肥；变苗条</t>
  </si>
  <si>
    <t>She is trying to slim down by eating less.</t>
  </si>
  <si>
    <t>她通过少吃来减肥。</t>
  </si>
  <si>
    <t>她想slim（减肥），每天少吃，希望slim成理想身材。</t>
  </si>
  <si>
    <t>少吃减肥slim</t>
  </si>
  <si>
    <t>slip</t>
  </si>
  <si>
    <t>滑倒；溜走</t>
  </si>
  <si>
    <t>/slɪp/</t>
  </si>
  <si>
    <t>I slipped out of the room quietly.</t>
  </si>
  <si>
    <t>我悄悄溜出房间。</t>
  </si>
  <si>
    <t>我不想被发现，悄悄slip（溜走），脚下滑了一下差点slip（滑倒）。</t>
  </si>
  <si>
    <t>悄悄溜走slip</t>
  </si>
  <si>
    <t>滑倒；小失误</t>
  </si>
  <si>
    <t>His slip on the ice made him laugh.</t>
  </si>
  <si>
    <t>他在冰上滑倒的样子让他笑了。</t>
  </si>
  <si>
    <t>冰上的slip（滑倒）虽有点疼，但他觉得slip很有趣。</t>
  </si>
  <si>
    <t>冰上滑倒slip</t>
  </si>
  <si>
    <t>slow</t>
  </si>
  <si>
    <t>慢的；迟缓的</t>
  </si>
  <si>
    <t>/sləʊ/</t>
  </si>
  <si>
    <t>The car is slow on the muddy road.</t>
  </si>
  <si>
    <t>车在泥泞路上开得慢。</t>
  </si>
  <si>
    <t>泥泞路car slow（慢），我们耐心等待slow的旅程。</t>
  </si>
  <si>
    <t>泥泞路慢slow</t>
  </si>
  <si>
    <t>慢慢地；迟缓地</t>
  </si>
  <si>
    <t>She speaks slow so everyone can understand.</t>
  </si>
  <si>
    <t>她说话慢，让每个人都能听懂。</t>
  </si>
  <si>
    <t>她slow（慢慢地）说话，slow的语速让大家都听清了。</t>
  </si>
  <si>
    <t>说话慢是slow</t>
  </si>
  <si>
    <t>small</t>
  </si>
  <si>
    <t>/smɔːl/</t>
  </si>
  <si>
    <t>She has a small white cat.</t>
  </si>
  <si>
    <t>她有一只白色的小猫。</t>
  </si>
  <si>
    <t>我家的 small（小的）猫咪，总是蜷缩在沙发上，样子特别可爱。</t>
  </si>
  <si>
    <t>小巧玲珑 small 记，尺寸不大容易认</t>
  </si>
  <si>
    <t>smart</t>
  </si>
  <si>
    <t>聪明的；机敏的</t>
  </si>
  <si>
    <t>/smɑːrt/</t>
  </si>
  <si>
    <t>He is smart and always helps others.</t>
  </si>
  <si>
    <t>他很聪明，总是帮助别人。</t>
  </si>
  <si>
    <t>那个 smart（聪明的）男孩，总能快速解决难题，老师经常表扬他。</t>
  </si>
  <si>
    <t>聪明机敏 smart 棒，遇事不慌办法多</t>
  </si>
  <si>
    <t>smell</t>
  </si>
  <si>
    <t>闻；嗅；闻到</t>
  </si>
  <si>
    <t>/smel/</t>
  </si>
  <si>
    <t>I can smell the fresh flowers in the garden.</t>
  </si>
  <si>
    <t>我能闻到花园里新鲜花朵的香味。</t>
  </si>
  <si>
    <t>走进花园，我 smell（闻到）阵阵花香，心情瞬间变得愉悦。</t>
  </si>
  <si>
    <t>鼻子闻味是 smell，气味入鼻真明显</t>
  </si>
  <si>
    <t>气味；嗅觉</t>
  </si>
  <si>
    <t>The smell of coffee wakes me up every morning.</t>
  </si>
  <si>
    <t>每天早上咖啡的气味把我唤醒。</t>
  </si>
  <si>
    <t>清晨，咖啡的 smell（气味）飘来，让我精神抖擞开始新的一天。</t>
  </si>
  <si>
    <t>气味嗅觉 smell 记，生活处处有气息</t>
  </si>
  <si>
    <t>smile</t>
  </si>
  <si>
    <t>微笑；笑</t>
  </si>
  <si>
    <t>/smaɪl/</t>
  </si>
  <si>
    <t>She smiles at everyone she meets.</t>
  </si>
  <si>
    <t>她对遇到的每个人都微笑。</t>
  </si>
  <si>
    <t>每次见到邻居，她都会 smile（微笑）打招呼，让人感觉很亲切。</t>
  </si>
  <si>
    <t>嘴角上扬 smile 笑，快乐心情少不了</t>
  </si>
  <si>
    <t>微笑；笑容</t>
  </si>
  <si>
    <t>Her smile is like a ray of sunshine.</t>
  </si>
  <si>
    <t>她的笑容像一缕阳光。</t>
  </si>
  <si>
    <t>她的 smile（笑容）温暖又明亮，像阳光一样照亮了我的心。</t>
  </si>
  <si>
    <t>甜美笑容 smile 美，传递快乐不后退</t>
  </si>
  <si>
    <t>smog</t>
  </si>
  <si>
    <t>smoke(烟) + fog(雾) → 烟与雾的混合物 → 烟雾</t>
  </si>
  <si>
    <t>烟雾</t>
  </si>
  <si>
    <t>/smɒɡ/</t>
  </si>
  <si>
    <t>The city was covered in thick smog yesterday.</t>
  </si>
  <si>
    <t>昨天城市被厚厚的烟雾笼罩。</t>
  </si>
  <si>
    <t>城市里的 smog（烟雾）是 smoke（烟）和 fog（雾）结合的产物，我们要保护环境减少它。</t>
  </si>
  <si>
    <t>烟加雾是 smog，空气污染要关注</t>
  </si>
  <si>
    <t>smoke</t>
  </si>
  <si>
    <t>吸烟；冒烟</t>
  </si>
  <si>
    <t>/sməʊk/</t>
  </si>
  <si>
    <t>He smokes a lot every day.</t>
  </si>
  <si>
    <t>他每天抽很多烟。</t>
  </si>
  <si>
    <t>他每天smoke（吸烟），吐出的烟圈一圈圈散开，让房间变浑浊。</t>
  </si>
  <si>
    <t>吸烟冒烟是smoke</t>
  </si>
  <si>
    <t>烟；吸烟</t>
  </si>
  <si>
    <t>There is thick smoke coming from the kitchen.</t>
  </si>
  <si>
    <t>厨房里冒出浓浓的烟。</t>
  </si>
  <si>
    <t>厨房里飘出的smoke（烟）让妈妈咳嗽，原来她忘了关火在吸烟。</t>
  </si>
  <si>
    <t>烟和吸烟smoke</t>
  </si>
  <si>
    <t>smoker</t>
  </si>
  <si>
    <t>smoke（吸烟）+ er（人）→ 吸烟的人→吸烟者</t>
  </si>
  <si>
    <t>吸烟者</t>
  </si>
  <si>
    <t>/ˈsməʊkə(r)/</t>
  </si>
  <si>
    <t>My uncle is a heavy smoker who can't quit easily.</t>
  </si>
  <si>
    <t>我叔叔是个很难戒烟的重度吸烟者。</t>
  </si>
  <si>
    <t>叔叔是smoker（吸烟者），每天都要smoke（吸烟）好几支，家人都劝他戒掉。</t>
  </si>
  <si>
    <t>吸烟的人smoker</t>
  </si>
  <si>
    <t>smooth</t>
  </si>
  <si>
    <t>光滑的；平稳的</t>
  </si>
  <si>
    <t>/smuːð/</t>
  </si>
  <si>
    <t>The surface of the lake is smooth like a mirror.</t>
  </si>
  <si>
    <t>湖面光滑得像一面镜子。</t>
  </si>
  <si>
    <t>湖面smooth（光滑）如镜，倒映着岸边的柳树，景色真美。</t>
  </si>
  <si>
    <t>光滑平稳smooth</t>
  </si>
  <si>
    <t>使光滑；使平稳</t>
  </si>
  <si>
    <t>She smoothed the wrinkles on her skirt with her hands.</t>
  </si>
  <si>
    <t>她用手抚平了裙子上的皱纹。</t>
  </si>
  <si>
    <t>她smooth（抚平）裙子的皱纹时，动作轻柔，很快就让布料变平整。</t>
  </si>
  <si>
    <t>抚平光滑是smooth</t>
  </si>
  <si>
    <t>snake</t>
  </si>
  <si>
    <t>蛇</t>
  </si>
  <si>
    <t>/sneɪk/</t>
  </si>
  <si>
    <t>A small snake is hiding under the rock.</t>
  </si>
  <si>
    <t>一条小蛇躲在岩石下面。</t>
  </si>
  <si>
    <t>看到rock下的snake（蛇），我吓得赶紧跑开，生怕它咬我。</t>
  </si>
  <si>
    <t>蛇的英文snake</t>
  </si>
  <si>
    <t>蜿蜒前行</t>
  </si>
  <si>
    <t>The path snakes through the forest to the mountain top.</t>
  </si>
  <si>
    <t>这条小路蜿蜒穿过森林通向山顶。</t>
  </si>
  <si>
    <t>小路snake（蜿蜒）向前，我们沿着它慢慢走到山顶，看到了美丽的风景。</t>
  </si>
  <si>
    <t>蜿蜒前行snake</t>
  </si>
  <si>
    <t>sneaker</t>
  </si>
  <si>
    <t>sneak</t>
  </si>
  <si>
    <t>sneak（偷偷走）+ er（物）→ 适合偷偷走的鞋→运动鞋（帆布鞋）</t>
  </si>
  <si>
    <t>运动鞋；帆布鞋</t>
  </si>
  <si>
    <t>/ˈsniːkə(r)/</t>
  </si>
  <si>
    <t>He wears white sneakers to school every day.</t>
  </si>
  <si>
    <t>他每天穿白色运动鞋去上学。</t>
  </si>
  <si>
    <t>穿sneaker（运动鞋）跑步时，感觉像sneak（偷偷）跑一样轻快，不会发出大声音。</t>
  </si>
  <si>
    <t>偷偷走的鞋sneaker</t>
  </si>
  <si>
    <t>sneeze</t>
  </si>
  <si>
    <t>打喷嚏</t>
  </si>
  <si>
    <t>/sniːz/</t>
  </si>
  <si>
    <t>She sneezed loudly in the quiet room.</t>
  </si>
  <si>
    <t>她在安静的房间里大声打喷嚏。</t>
  </si>
  <si>
    <t>早上着凉后，我突然sneeze（打喷嚏），声音吓了自己一跳。</t>
  </si>
  <si>
    <t>sneeze是打喷嚏</t>
  </si>
  <si>
    <t>喷嚏</t>
  </si>
  <si>
    <t>A big sneeze made him wake up.</t>
  </si>
  <si>
    <t>一个大喷嚏让他醒了过来。</t>
  </si>
  <si>
    <t>他打了个sneeze（喷嚏），把桌上的纸巾都吹飞了。</t>
  </si>
  <si>
    <t>sneeze也指喷嚏</t>
  </si>
  <si>
    <t>sniff</t>
  </si>
  <si>
    <t>嗅；闻；抽鼻子</t>
  </si>
  <si>
    <t>/snɪf/</t>
  </si>
  <si>
    <t>The dog sniffed the ground for bones.</t>
  </si>
  <si>
    <t>狗在地上嗅着找骨头。</t>
  </si>
  <si>
    <t>小狗sniff（嗅）着草地，好像闻到了骨头的味道。</t>
  </si>
  <si>
    <t>sniff嗅闻抽鼻子</t>
  </si>
  <si>
    <t>snow</t>
  </si>
  <si>
    <t>雪</t>
  </si>
  <si>
    <t>/snəʊ/</t>
  </si>
  <si>
    <t>The snow covers the whole mountain.</t>
  </si>
  <si>
    <t>雪覆盖了整座山。</t>
  </si>
  <si>
    <t>冬天到了，snow（雪）纷纷落下，大地变成了白色世界。</t>
  </si>
  <si>
    <t>snow雪白白</t>
  </si>
  <si>
    <t>下雪</t>
  </si>
  <si>
    <t>It will snow heavily tonight.</t>
  </si>
  <si>
    <t>今晚将下大雪。</t>
  </si>
  <si>
    <t>天气预报说今晚snow（下雪），我要准备好暖手套。</t>
  </si>
  <si>
    <t>snow也指下雪</t>
  </si>
  <si>
    <t>snowy</t>
  </si>
  <si>
    <t>snow（雪）+ y（形容词后缀）→ 有雪的 → 下雪的</t>
  </si>
  <si>
    <t>下雪的；多雪的</t>
  </si>
  <si>
    <t>/ˈsnəʊi/</t>
  </si>
  <si>
    <t>We walked through the snowy forest.</t>
  </si>
  <si>
    <t>我们走过下雪的森林。</t>
  </si>
  <si>
    <t>在snowy（下雪的）清晨，我踩在积雪上咯吱作响。</t>
  </si>
  <si>
    <t>snow加y变snowy，下雪天</t>
  </si>
  <si>
    <t>so</t>
  </si>
  <si>
    <t>如此；这么</t>
  </si>
  <si>
    <t>This cake is so delicious.</t>
  </si>
  <si>
    <t>这个蛋糕如此美味。</t>
  </si>
  <si>
    <t>这个蛋糕so（如此）好吃，我忍不住吃了两块。</t>
  </si>
  <si>
    <t>so是如此这么</t>
  </si>
  <si>
    <t>所以</t>
  </si>
  <si>
    <t>I'm tired, so I need to rest.</t>
  </si>
  <si>
    <t>我累了，所以需要休息。</t>
  </si>
  <si>
    <t>我太累了so（所以）直接倒在床上睡着了。</t>
  </si>
  <si>
    <t>so作连词表所以</t>
  </si>
  <si>
    <t>soap</t>
  </si>
  <si>
    <t>肥皂</t>
  </si>
  <si>
    <t>/səʊp/</t>
  </si>
  <si>
    <t>I wash my hands with soap every day.</t>
  </si>
  <si>
    <t>我每天用肥皂洗手。</t>
  </si>
  <si>
    <t>每天洗手时，我都会拿起 soap（肥皂）搓出泡泡，把双手清洁得干干净净。</t>
  </si>
  <si>
    <t>清洁用品是 soap</t>
  </si>
  <si>
    <t>sob</t>
  </si>
  <si>
    <t>啜泣；呜咽</t>
  </si>
  <si>
    <t>/sɒb/</t>
  </si>
  <si>
    <t>She sobbed loudly when she heard the bad news.</t>
  </si>
  <si>
    <t>听到坏消息时她大声啜泣。</t>
  </si>
  <si>
    <t>听到坏消息的瞬间，她忍不住 sob（啜泣）起来，肩膀一抽一抽的，让人很心疼。</t>
  </si>
  <si>
    <t>伤心呜咽是 sob</t>
  </si>
  <si>
    <t>啜泣声；呜咽声</t>
  </si>
  <si>
    <t>We heard a soft sob from the corner of the room.</t>
  </si>
  <si>
    <t>我们听到房间角落传来一声轻柔的啜泣声。</t>
  </si>
  <si>
    <t>房间角落传来一声 sob（啜泣声），打破了寂静，让我们都转过头去看。</t>
  </si>
  <si>
    <t>啜泣声音是 sob</t>
  </si>
  <si>
    <t>soccer</t>
  </si>
  <si>
    <t>足球</t>
  </si>
  <si>
    <t>/ˈsɒkə(r)/</t>
  </si>
  <si>
    <t>He plays soccer with his classmates after school every day.</t>
  </si>
  <si>
    <t>他每天放学后和同学踢足球。</t>
  </si>
  <si>
    <t>放学后，他总是和同学一起踢 soccer（足球），在操场上跑得满头大汗却很开心。</t>
  </si>
  <si>
    <t>踢的足球是 soccer</t>
  </si>
  <si>
    <t>social</t>
  </si>
  <si>
    <t>soci（同伴） + al（形容词后缀） → 与同伴相关的 → 社交的；社会的</t>
  </si>
  <si>
    <t>社交的；社会的</t>
  </si>
  <si>
    <t>/ˈsəʊʃəl/</t>
  </si>
  <si>
    <t>We should participate in more social activities to make friends.</t>
  </si>
  <si>
    <t>我们应该参加更多社交活动来交朋友。</t>
  </si>
  <si>
    <t>参加 social（社交）活动时，soci（同伴）们聚在一起聊天，al（形容词）形容这是充满社交氛围的场景。</t>
  </si>
  <si>
    <t>同伴加al是 social</t>
  </si>
  <si>
    <t>socialism</t>
  </si>
  <si>
    <t>social（社会的） + ism（主义后缀） → 关于社会的主义 → 社会主义</t>
  </si>
  <si>
    <t>社会主义</t>
  </si>
  <si>
    <t>/ˈsəʊʃəlɪzəm/</t>
  </si>
  <si>
    <t>China is a country that practices socialism.</t>
  </si>
  <si>
    <t>中国是一个实行社会主义的国家。</t>
  </si>
  <si>
    <t>中国实行 socialism（社会主义），它由 social（社会的）加上 ism（主义）组成，代表着我们的社会制度。</t>
  </si>
  <si>
    <t>社会加ism是 socialism</t>
  </si>
  <si>
    <t>socialist</t>
  </si>
  <si>
    <t>soci(同伴)+al(的)+ist(人)→关注社会同伴群体的人→社会主义者</t>
  </si>
  <si>
    <t>社会主义者</t>
  </si>
  <si>
    <t>/ˈsoʊʃəlɪst/</t>
  </si>
  <si>
    <t>He is a loyal socialist.</t>
  </si>
  <si>
    <t>他是一名忠诚的社会主义者。</t>
  </si>
  <si>
    <t>他作为 socialist（社会主义者），总是关心 soci（同伴）们的生活，用 al（的）行动践行 ist（主义）的理念。</t>
  </si>
  <si>
    <t>同伴加al加ist，社会主义者socialist</t>
  </si>
  <si>
    <t>soci(同伴)+al(的)+ist(主义的)→具有社会主义性质的→社会主义的</t>
  </si>
  <si>
    <t>社会主义的</t>
  </si>
  <si>
    <t>China is a great socialist country.</t>
  </si>
  <si>
    <t>中国是一个伟大的社会主义国家。</t>
  </si>
  <si>
    <t>中国是 socialist（社会主义的）国家，soci（同伴）般的温暖充满社会，al（的）氛围体现 ist（主义）特色。</t>
  </si>
  <si>
    <t>社会属性ist，形容词socialist</t>
  </si>
  <si>
    <t>society</t>
  </si>
  <si>
    <t>ety</t>
  </si>
  <si>
    <t>soci(同伴)+ety(状态)→同伴聚集在一起的状态→社会</t>
  </si>
  <si>
    <t>社会；社团</t>
  </si>
  <si>
    <t>/səˈsaɪəti/</t>
  </si>
  <si>
    <t>We should serve the society.</t>
  </si>
  <si>
    <t>我们应该服务社会。</t>
  </si>
  <si>
    <t>我们要服务 society（社会），soci（同伴）们共同生活的 ety（状态）就是社会的模样。</t>
  </si>
  <si>
    <t>同伴状态是society，社会社团记心里</t>
  </si>
  <si>
    <t>sock</t>
  </si>
  <si>
    <t>短袜</t>
  </si>
  <si>
    <t>/sɑːk/</t>
  </si>
  <si>
    <t>She bought a pair of white socks.</t>
  </si>
  <si>
    <t>她买了一双白色的短袜。</t>
  </si>
  <si>
    <t>她今天穿的 sock（短袜）很可爱，走路时 sock 轻轻晃动，像小云朵跟着她。</t>
  </si>
  <si>
    <t>短袜sock，简单好记不用愁</t>
  </si>
  <si>
    <t>socket</t>
  </si>
  <si>
    <t>插座；孔</t>
  </si>
  <si>
    <t>/ˈsɑːkɪt/</t>
  </si>
  <si>
    <t>Please plug the lamp into the socket.</t>
  </si>
  <si>
    <t>请把灯插进插座里。</t>
  </si>
  <si>
    <t>把插头插进 socket（插座），这个 socket 像个小 sock（短袜）的形状，刚好容纳插头。</t>
  </si>
  <si>
    <t>插座孔是socket，插电就找它</t>
  </si>
  <si>
    <t>sofa</t>
  </si>
  <si>
    <t>沙发</t>
  </si>
  <si>
    <t>/ˈsoʊfə/</t>
  </si>
  <si>
    <t>We often sit on the sofa to chat.</t>
  </si>
  <si>
    <t>我们经常坐在沙发上聊天。</t>
  </si>
  <si>
    <t>我们在 sofa（沙发）上聊天，sofa 发音像‘沙发’，一听到就知道是它。</t>
  </si>
  <si>
    <t>沙发sofa，舒适又好记</t>
  </si>
  <si>
    <t>soft</t>
  </si>
  <si>
    <t>软的；柔软的</t>
  </si>
  <si>
    <t>/sɔːft/</t>
  </si>
  <si>
    <t>The pillow is very soft.</t>
  </si>
  <si>
    <t>这个枕头很软。</t>
  </si>
  <si>
    <t>抱着 soft（软的）枕头睡觉，感觉像躺在云朵上，舒服极了。</t>
  </si>
  <si>
    <t>柔软舒适是soft</t>
  </si>
  <si>
    <t>software</t>
  </si>
  <si>
    <t>soft（软的）+ ware（制品）→ 计算机的软性制品→软件</t>
  </si>
  <si>
    <t>软件</t>
  </si>
  <si>
    <t>/ˈsɔːftwer/</t>
  </si>
  <si>
    <t>We need to install new software on the computer.</t>
  </si>
  <si>
    <t>我们需要在电脑上安装新软件。</t>
  </si>
  <si>
    <t>电脑里的 software（软件）是 soft（软的）ware（制品），和硬件不同，它看不见摸不着。</t>
  </si>
  <si>
    <t>soft加ware是软件</t>
  </si>
  <si>
    <t>soil</t>
  </si>
  <si>
    <t>土壤；土地</t>
  </si>
  <si>
    <t>/sɔɪl/</t>
  </si>
  <si>
    <t>Plants grow well in fertile soil.</t>
  </si>
  <si>
    <t>植物在肥沃的土壤里长得好。</t>
  </si>
  <si>
    <t>农民伯伯在 soil（土壤）里播种，期待秋天收获满满。</t>
  </si>
  <si>
    <t>种植土地是soil</t>
  </si>
  <si>
    <t>solar</t>
  </si>
  <si>
    <t>sol</t>
  </si>
  <si>
    <t>sol（太阳）+ ar（形容词后缀）→ 与太阳相关的→太阳的；太阳能的</t>
  </si>
  <si>
    <t>太阳的；太阳能的</t>
  </si>
  <si>
    <t>/ˈsoʊlər/</t>
  </si>
  <si>
    <t>Solar energy is a clean source of power.</t>
  </si>
  <si>
    <t>太阳能是一种清洁的能源。</t>
  </si>
  <si>
    <t>solar（太阳能）板吸收 sol（太阳）的能量，转化为电能供我们使用。</t>
  </si>
  <si>
    <t>太阳相关是solar</t>
  </si>
  <si>
    <t>soldier</t>
  </si>
  <si>
    <t>士兵；军人</t>
  </si>
  <si>
    <t>/ˈsoʊldʒər/</t>
  </si>
  <si>
    <t>The soldier defends our country bravely.</t>
  </si>
  <si>
    <t>士兵勇敢地保卫我们的国家。</t>
  </si>
  <si>
    <t>soldier（士兵）每天刻苦训练，时刻准备着保卫祖国。</t>
  </si>
  <si>
    <t>保家卫国是soldier</t>
  </si>
  <si>
    <t>solid</t>
  </si>
  <si>
    <t>固体的；结实的</t>
  </si>
  <si>
    <t>/ˈsɒlɪd/</t>
  </si>
  <si>
    <t>The ice is solid in winter.</t>
  </si>
  <si>
    <t>冬天冰是固体的。</t>
  </si>
  <si>
    <t>冬天的冰摸起来很solid（结实），踩上去也不会碎，真是固体的好榜样。</t>
  </si>
  <si>
    <t>结实固体solid</t>
  </si>
  <si>
    <t>固体</t>
  </si>
  <si>
    <t>Water becomes a solid when it freezes.</t>
  </si>
  <si>
    <t>水结冰时变成固体。</t>
  </si>
  <si>
    <t>水结冰后变成solid（固体），不再流动，像一块硬硬的石头。</t>
  </si>
  <si>
    <t>结冰成solid</t>
  </si>
  <si>
    <t>some</t>
  </si>
  <si>
    <t>一些；若干</t>
  </si>
  <si>
    <t>/sʌm/</t>
  </si>
  <si>
    <t>I have some books to read.</t>
  </si>
  <si>
    <t>我有一些书要读。</t>
  </si>
  <si>
    <t>我有some（一些）书，每天读一本，很快就能读完。</t>
  </si>
  <si>
    <t>一些东西用some</t>
  </si>
  <si>
    <t>一些（人或物）</t>
  </si>
  <si>
    <t>Some of the apples are red.</t>
  </si>
  <si>
    <t>一些苹果是红色的。</t>
  </si>
  <si>
    <t>篮子里的苹果，some（一些）红一些绿，看起来很新鲜。</t>
  </si>
  <si>
    <t>部分一些是some</t>
  </si>
  <si>
    <t>somebody</t>
  </si>
  <si>
    <t>some,body</t>
  </si>
  <si>
    <t>some（某个）+body（人）→某一个人→某人</t>
  </si>
  <si>
    <t>某人；有人</t>
  </si>
  <si>
    <t>/ˈsʌmbədi/</t>
  </si>
  <si>
    <t>Somebody is waiting for you at the door.</t>
  </si>
  <si>
    <t>有人在门口等你。</t>
  </si>
  <si>
    <t>门口有人等你，妈妈说可能是somebody（某人）来找你玩。</t>
  </si>
  <si>
    <t>某个body是somebody</t>
  </si>
  <si>
    <t>somehow</t>
  </si>
  <si>
    <t>some,how</t>
  </si>
  <si>
    <t>some（某种）+how（方式）→以某种方式→不知怎么地</t>
  </si>
  <si>
    <t>不知怎么地；以某种方式</t>
  </si>
  <si>
    <t>/ˈsʌmhaʊ/</t>
  </si>
  <si>
    <t>I somehow finished the difficult task.</t>
  </si>
  <si>
    <t>我不知怎么地完成了这个困难的任务。</t>
  </si>
  <si>
    <t>这个任务很难，但somehow（不知怎么地）我还是做完了，可能是运气好吧。</t>
  </si>
  <si>
    <t>某种方式somehow</t>
  </si>
  <si>
    <t>someone</t>
  </si>
  <si>
    <t>some,one</t>
  </si>
  <si>
    <t>some（某个）+one（人）→某一个人→某人</t>
  </si>
  <si>
    <t>/ˈsʌmwʌn/</t>
  </si>
  <si>
    <t>Someone left a bag here.</t>
  </si>
  <si>
    <t>有人把一个袋子落在这儿了。</t>
  </si>
  <si>
    <t>桌子上有个袋子，应该是someone（某人）不小心落下的。</t>
  </si>
  <si>
    <t>某个one是someone</t>
  </si>
  <si>
    <t>something</t>
  </si>
  <si>
    <t>some(一些)+thing(事物)→一些事物→某事；某物</t>
  </si>
  <si>
    <t>某事；某物</t>
  </si>
  <si>
    <t>/ˈsʌmθɪŋ/</t>
  </si>
  <si>
    <t>I have something to talk with you.</t>
  </si>
  <si>
    <t>我有某事要和你谈。</t>
  </si>
  <si>
    <t>我有something（某事）想对你说，some（一些）thing（事物）藏在心里好久啦。</t>
  </si>
  <si>
    <t>some加thing是something，某事某物记心中</t>
  </si>
  <si>
    <t>sometimes</t>
  </si>
  <si>
    <t>times</t>
  </si>
  <si>
    <t>some(有时)+times(次数)→有时发生的次数→有时；间或</t>
  </si>
  <si>
    <t>有时；间或</t>
  </si>
  <si>
    <t>/ˈsʌmtaɪmz/</t>
  </si>
  <si>
    <t>Sometimes I play basketball after school.</t>
  </si>
  <si>
    <t>我放学后有时打篮球。</t>
  </si>
  <si>
    <t>我sometimes（有时）打篮球，some（偶尔）times（几次）和同学组队赢了比赛。</t>
  </si>
  <si>
    <t>偶尔几次sometimes，时间频率记心间</t>
  </si>
  <si>
    <t>somewhere</t>
  </si>
  <si>
    <t>some(某个)+where(地方)→某个地方→某处</t>
  </si>
  <si>
    <t>某处；在某处</t>
  </si>
  <si>
    <t>/ˈsʌmweə(r)/</t>
  </si>
  <si>
    <t>We should go somewhere nice for vacation.</t>
  </si>
  <si>
    <t>我们应该去某个好地方度假。</t>
  </si>
  <si>
    <t>我们想去somewhere（某处）度假，some（某个）where（地方）有美丽的海滩呢。</t>
  </si>
  <si>
    <t>某个地方somewhere，地点不定记清楚</t>
  </si>
  <si>
    <t>儿子</t>
  </si>
  <si>
    <t>/sʌn/</t>
  </si>
  <si>
    <t>His son likes reading books.</t>
  </si>
  <si>
    <t>他的儿子喜欢看书。</t>
  </si>
  <si>
    <t>他的son（儿子）每天都看书，成绩在班里名列前茅。</t>
  </si>
  <si>
    <t>儿子son，简单易记不用愁</t>
  </si>
  <si>
    <t>song</t>
  </si>
  <si>
    <t>歌曲</t>
  </si>
  <si>
    <t>/sɒŋ/</t>
  </si>
  <si>
    <t>She sang a lovely song at the party.</t>
  </si>
  <si>
    <t>她在派对上唱了一首可爱的歌。</t>
  </si>
  <si>
    <t>她唱的song（歌曲）真好听，大家都跟着节奏拍手。</t>
  </si>
  <si>
    <t>歌曲song，旋律优美记心中</t>
  </si>
  <si>
    <t>soon</t>
  </si>
  <si>
    <t>不久；很快</t>
  </si>
  <si>
    <t>/suːn/</t>
  </si>
  <si>
    <t>I will come back soon.</t>
  </si>
  <si>
    <t>我很快就会回来。</t>
  </si>
  <si>
    <t>妈妈说她soon（很快）就回家，我坐在门口等，心里盼着时间过得快一点。</t>
  </si>
  <si>
    <t>时间快到是soon</t>
  </si>
  <si>
    <t>sorrow</t>
  </si>
  <si>
    <t>悲伤；悲痛</t>
  </si>
  <si>
    <t>/ˈsɒrəʊ/</t>
  </si>
  <si>
    <t>Her eyes were full of sorrow.</t>
  </si>
  <si>
    <t>她的眼里充满了悲伤。</t>
  </si>
  <si>
    <t>奶奶去世后，她心中充满sorrow（悲伤），每天看着照片默默流泪。</t>
  </si>
  <si>
    <t>心中悲伤sorrow</t>
  </si>
  <si>
    <t>sorry</t>
  </si>
  <si>
    <t>对不起；抱歉的；难过的</t>
  </si>
  <si>
    <t>/ˈsɒri/</t>
  </si>
  <si>
    <t>I'm sorry for being late.</t>
  </si>
  <si>
    <t>我为迟到感到抱歉。</t>
  </si>
  <si>
    <t>我不小心打翻了杯子，赶紧说sorry（对不起），妈妈笑着说没关系。</t>
  </si>
  <si>
    <t>道歉要说sorry</t>
  </si>
  <si>
    <t>sort</t>
  </si>
  <si>
    <t>分类；整理</t>
  </si>
  <si>
    <t>/sɔːt/</t>
  </si>
  <si>
    <t>Please sort the books by size.</t>
  </si>
  <si>
    <t>请按大小把书分类。</t>
  </si>
  <si>
    <t>我帮妈妈sort（整理）书架，把小说和漫画分开，很快就完成了。</t>
  </si>
  <si>
    <t>东西分类sort</t>
  </si>
  <si>
    <t>种类；类别</t>
  </si>
  <si>
    <t>What sort of music do you like?</t>
  </si>
  <si>
    <t>你喜欢哪种音乐？</t>
  </si>
  <si>
    <t>朋友问我喜欢what sort of（哪种）音乐，我说我喜欢流行音乐。</t>
  </si>
  <si>
    <t>类型种类sort</t>
  </si>
  <si>
    <t>soul</t>
  </si>
  <si>
    <t>灵魂；心灵；精神</t>
  </si>
  <si>
    <t>/səʊl/</t>
  </si>
  <si>
    <t>He is a man with a kind soul.</t>
  </si>
  <si>
    <t>他是一个心灵善良的人。</t>
  </si>
  <si>
    <t>人们说好人的soul（灵魂）会升入天堂，所以要多做善事。</t>
  </si>
  <si>
    <t>内心灵魂soul</t>
  </si>
  <si>
    <t>sound</t>
  </si>
  <si>
    <t>听起来；发出声音</t>
  </si>
  <si>
    <t>/saʊnd/</t>
  </si>
  <si>
    <t>I sound like my mother when I'm angry.</t>
  </si>
  <si>
    <t>我生气时听起来像我妈妈。</t>
  </si>
  <si>
    <t>我生气时sound（听起来）像妈妈，她的声音总是很温柔。</t>
  </si>
  <si>
    <t>发出声音sound sound</t>
  </si>
  <si>
    <t>声音</t>
  </si>
  <si>
    <t>The sound of music filled the room.</t>
  </si>
  <si>
    <t>音乐声充满了房间。</t>
  </si>
  <si>
    <t>房间里充满了sound（声音），原来是妈妈在播放喜欢的歌曲。</t>
  </si>
  <si>
    <t>听到声音sound sound</t>
  </si>
  <si>
    <t>soup</t>
  </si>
  <si>
    <t>汤</t>
  </si>
  <si>
    <t>/suːp/</t>
  </si>
  <si>
    <t>She made a delicious vegetable soup.</t>
  </si>
  <si>
    <t>她做了一碗美味的蔬菜汤。</t>
  </si>
  <si>
    <t>妈妈做的soup（汤）很烫，我吹了吹才敢小口喝下去。</t>
  </si>
  <si>
    <t>一碗热汤soup soup</t>
  </si>
  <si>
    <t>sour</t>
  </si>
  <si>
    <t>/saʊə(r)/</t>
  </si>
  <si>
    <t>The lemon tastes sour.</t>
  </si>
  <si>
    <t>柠檬尝起来是酸的。</t>
  </si>
  <si>
    <t>咬一口柠檬，sour（酸的）味道让我立刻皱起了眉头。</t>
  </si>
  <si>
    <t>柠檬味道sour sour</t>
  </si>
  <si>
    <t>south</t>
  </si>
  <si>
    <t>南方；南部</t>
  </si>
  <si>
    <t>/saʊθ/</t>
  </si>
  <si>
    <t>Guangzhou is in the south of China.</t>
  </si>
  <si>
    <t>广州在中国的南方。</t>
  </si>
  <si>
    <t>冬天的时候，south（南方）比北方暖和，很多人喜欢去那里过冬。</t>
  </si>
  <si>
    <t>方向南方south south</t>
  </si>
  <si>
    <t>southeast</t>
  </si>
  <si>
    <t>south（南）+ east（东）→ 表示东南方向 → 东南</t>
  </si>
  <si>
    <t>东南；东南部</t>
  </si>
  <si>
    <t>/ˌsaʊθˈiːst/</t>
  </si>
  <si>
    <t>Fujian is in the southeast of China.</t>
  </si>
  <si>
    <t>福建在中国的东南部。</t>
  </si>
  <si>
    <t>福建在southeast（东南），是south（南）和east（东）之间的区域，风景很美。</t>
  </si>
  <si>
    <t>南加东是southeast</t>
  </si>
  <si>
    <t>southern</t>
  </si>
  <si>
    <t>south(南方) + ern(形容词后缀) → 表示南方的</t>
  </si>
  <si>
    <t>南方的；南部的</t>
  </si>
  <si>
    <t>/ˈsʌðən/</t>
  </si>
  <si>
    <t>The southern part of China is warm in winter.</t>
  </si>
  <si>
    <t>中国的南部冬天很暖和。</t>
  </si>
  <si>
    <t>中国southern（南方的）地区冬天暖和，south（南方）加ern后缀就变成形容词啦。</t>
  </si>
  <si>
    <t>south加ern，南方southern</t>
  </si>
  <si>
    <t>southwest</t>
  </si>
  <si>
    <t>south; west</t>
  </si>
  <si>
    <t>south(南) + west(西) → 表示西南方向或地区</t>
  </si>
  <si>
    <t>西南；西南部</t>
  </si>
  <si>
    <t>/ˌsaʊθˈwest/</t>
  </si>
  <si>
    <t>Guizhou is in the southwest of China.</t>
  </si>
  <si>
    <t>贵州在中国的西南部。</t>
  </si>
  <si>
    <t>贵州在southwest（西南部），是south（南）和west（西）的结合方向哦。</t>
  </si>
  <si>
    <t>南加西，西南southwest</t>
  </si>
  <si>
    <t>souvenir</t>
  </si>
  <si>
    <t>纪念品</t>
  </si>
  <si>
    <t>/ˌsuːvəˈnɪə(r)/</t>
  </si>
  <si>
    <t>I bought a souvenir from my trip to Beijing.</t>
  </si>
  <si>
    <t>我从北京之旅买了一个纪念品。</t>
  </si>
  <si>
    <t>去北京旅游，我买了个souvenir（纪念品），上面印着故宫的图案，很有意义。</t>
  </si>
  <si>
    <t>旅行带souvenir，纪念品记心间</t>
  </si>
  <si>
    <t>sow</t>
  </si>
  <si>
    <t>播种；撒播</t>
  </si>
  <si>
    <t>Farmers sow seeds in the spring.</t>
  </si>
  <si>
    <t>农民们在春天播种。</t>
  </si>
  <si>
    <t>春天到了，农民们sow（播种）种子，期待秋天的丰收。</t>
  </si>
  <si>
    <t>春天sow，播种忙</t>
  </si>
  <si>
    <t>母猪</t>
  </si>
  <si>
    <t>/saʊ/</t>
  </si>
  <si>
    <t>The sow has five cute piglets.</t>
  </si>
  <si>
    <t>这只母猪有五只可爱的小猪。</t>
  </si>
  <si>
    <t>农场里的sow（母猪）带着小猪在草地上欢快地跑着。</t>
  </si>
  <si>
    <t>sow读saʊ，是母猪</t>
  </si>
  <si>
    <t>空间；太空</t>
  </si>
  <si>
    <t>/speɪs/</t>
  </si>
  <si>
    <t>There is no space for another desk in this room.</t>
  </si>
  <si>
    <t>这个房间里没有放另一张桌子的空间了。</t>
  </si>
  <si>
    <t>房间里space（空间）不够，而太空中的space有无数星星闪烁。</t>
  </si>
  <si>
    <t>空间太空都是space</t>
  </si>
  <si>
    <t>spaceship</t>
  </si>
  <si>
    <t>space(空间)+ship(船)→在空间航行的船→宇宙飞船</t>
  </si>
  <si>
    <t>宇宙飞船</t>
  </si>
  <si>
    <t>/ˈspeɪsʃɪp/</t>
  </si>
  <si>
    <t>The astronaut flew to the moon by spaceship.</t>
  </si>
  <si>
    <t>宇航员乘宇宙飞船飞往月球。</t>
  </si>
  <si>
    <t>宇航员驾驶spaceship（宇宙飞船），space（空间）里的ship（船）带着他探索神秘星空。</t>
  </si>
  <si>
    <t>空间之船spaceship</t>
  </si>
  <si>
    <t>spade</t>
  </si>
  <si>
    <t>铲子</t>
  </si>
  <si>
    <t>/speɪd/</t>
  </si>
  <si>
    <t>He used a spade to dig a hole in the garden.</t>
  </si>
  <si>
    <t>他用铲子在花园里挖了一个洞。</t>
  </si>
  <si>
    <t>农民伯伯拿着spade（铲子）翻土，准备种下新的种子，spade的发音像“司派德”，联想他用力挥动铲子的样子。</t>
  </si>
  <si>
    <t>挖土工具是spade</t>
  </si>
  <si>
    <t>spare</t>
  </si>
  <si>
    <t>空闲的；多余的</t>
  </si>
  <si>
    <t>/speə(r)/</t>
  </si>
  <si>
    <t>I have some spare time to help you with your homework.</t>
  </si>
  <si>
    <t>我有一些空闲时间帮你做作业。</t>
  </si>
  <si>
    <t>下午有spare（空闲）时间，我打算用它来帮朋友，spare的发音像“Sper”，联想时间“Sper”出来啦。</t>
  </si>
  <si>
    <t>空闲多余是spare</t>
  </si>
  <si>
    <t>抽出（时间）；饶恕</t>
  </si>
  <si>
    <t>Can you spare me five minutes to talk?</t>
  </si>
  <si>
    <t>你能抽出五分钟和我谈谈吗？</t>
  </si>
  <si>
    <t>朋友问我能否spare（抽出）时间聊天，我看了下日程，正好有空就答应了。</t>
  </si>
  <si>
    <t>抽出时间用spare</t>
  </si>
  <si>
    <t>sparrow</t>
  </si>
  <si>
    <t>麻雀</t>
  </si>
  <si>
    <t>/ˈspærəʊ/</t>
  </si>
  <si>
    <t>A little sparrow is jumping on the branch.</t>
  </si>
  <si>
    <t>一只小麻雀在树枝上跳来跳去。</t>
  </si>
  <si>
    <t>窗外的sparrow（麻雀）唱着歌，sparrow的发音像“斯帕柔”，联想它柔软的羽毛和欢快的叫声。</t>
  </si>
  <si>
    <t>小小麻雀sparrow</t>
  </si>
  <si>
    <t>speak</t>
  </si>
  <si>
    <t>说话；讲（某种语言）</t>
  </si>
  <si>
    <t>/spiːk/</t>
  </si>
  <si>
    <t>She can speak three languages fluently.</t>
  </si>
  <si>
    <t>她能流利地讲三种语言。</t>
  </si>
  <si>
    <t>她speak（说）英语时非常流利，让人羡慕不已，speak的发音简单好记，开口就能说。</t>
  </si>
  <si>
    <t>开口说话是speak</t>
  </si>
  <si>
    <t>speaker</t>
  </si>
  <si>
    <t>speak(说话) + er(表人) → 说话的人 → 演讲者；说话者</t>
  </si>
  <si>
    <t>演讲者；说话的人</t>
  </si>
  <si>
    <t>/ˈspiːkə(r)/</t>
  </si>
  <si>
    <t>He is a famous speaker at the conference.</t>
  </si>
  <si>
    <t>他是会议上有名的演讲者。</t>
  </si>
  <si>
    <t>那个speaker（演讲者）speak得很精彩，er（人）的身份让他吸引了很多听众。</t>
  </si>
  <si>
    <t>说话的人是speaker</t>
  </si>
  <si>
    <t>spear</t>
  </si>
  <si>
    <t>矛；长矛</t>
  </si>
  <si>
    <t>/spɪə(r)/</t>
  </si>
  <si>
    <t>The ancient warrior used a spear in battle.</t>
  </si>
  <si>
    <t>古代战士在战斗中使用长矛。</t>
  </si>
  <si>
    <t>战士握着spear（矛），谐音“斯皮尔”，想象他用这支矛击退敌人。</t>
  </si>
  <si>
    <t>长矛武器叫spear</t>
  </si>
  <si>
    <t>spec</t>
  </si>
  <si>
    <t>spec(看) + ial(形容词后缀) → 值得一看的 → 特别的；特殊的</t>
  </si>
  <si>
    <t>特别的；特殊的</t>
  </si>
  <si>
    <t>/ˈspeʃl/</t>
  </si>
  <si>
    <t>Today is a special day for me.</t>
  </si>
  <si>
    <t>今天对我来说是特别的一天。</t>
  </si>
  <si>
    <t>今天是special（特别）的日子，spec（看）起来处处都很温馨，ial（形容词）的属性让它难忘。</t>
  </si>
  <si>
    <t>值得一看是special</t>
  </si>
  <si>
    <t>specialist</t>
  </si>
  <si>
    <t>special(特殊的) + ist(表人) → 在特殊领域有专长的人 → 专家</t>
  </si>
  <si>
    <t>专家</t>
  </si>
  <si>
    <t>/ˈspeʃəlɪst/</t>
  </si>
  <si>
    <t>We need to consult a medical specialist.</t>
  </si>
  <si>
    <t>我们需要咨询一位医学专家。</t>
  </si>
  <si>
    <t>遇到难题找specialist（专家），special（特殊）领域的ist（人）能帮我们解决问题。</t>
  </si>
  <si>
    <t>special加ist，领域专家是specialist</t>
  </si>
  <si>
    <t>specific</t>
  </si>
  <si>
    <t>spec(看) + ific(使...的) → 能让人清楚看到的 → 具体的；明确的</t>
  </si>
  <si>
    <t>具体的；明确的</t>
  </si>
  <si>
    <t>/spəˈsɪfɪk/</t>
  </si>
  <si>
    <t>Please tell me the specific time of the meeting.</t>
  </si>
  <si>
    <t>请告诉我会议的具体时间。</t>
  </si>
  <si>
    <t>问时间要specific（具体），spec（看）起来清晰，ific（使）安排不混乱。</t>
  </si>
  <si>
    <t>清晰具体是specific</t>
  </si>
  <si>
    <t>speech</t>
  </si>
  <si>
    <t>演讲；讲话</t>
  </si>
  <si>
    <t>/spiːtʃ/</t>
  </si>
  <si>
    <t>She gave a speech at the school meeting yesterday.</t>
  </si>
  <si>
    <t>她昨天在学校会议上发表了演讲</t>
  </si>
  <si>
    <t>她昨天在学校会议上 speech（演讲），内容生动有趣，台下掌声不断</t>
  </si>
  <si>
    <t>演讲讲话speech</t>
  </si>
  <si>
    <t>speed</t>
  </si>
  <si>
    <t>加速；快速前行</t>
  </si>
  <si>
    <t>/spiːd/</t>
  </si>
  <si>
    <t>He sped home after hearing the urgent news.</t>
  </si>
  <si>
    <t>听到紧急消息后他快速赶回家</t>
  </si>
  <si>
    <t>听到紧急消息，他 speed（快速前行）冲出门，生怕错过什么</t>
  </si>
  <si>
    <t>快速前行speed</t>
  </si>
  <si>
    <t>速度</t>
  </si>
  <si>
    <t>The train runs at a speed of 200 km per hour.</t>
  </si>
  <si>
    <t>火车以每小时200公里的速度行驶</t>
  </si>
  <si>
    <t>火车的 speed（速度）超快，两小时就跨越了三个城市</t>
  </si>
  <si>
    <t>速度快慢是speed</t>
  </si>
  <si>
    <t>spell</t>
  </si>
  <si>
    <t>拼写</t>
  </si>
  <si>
    <t>/spel/</t>
  </si>
  <si>
    <t>Can you spell the word "delicious" correctly?</t>
  </si>
  <si>
    <t>你能正确拼写"delicious"这个单词吗</t>
  </si>
  <si>
    <t>老师提问：can you spell delicious？我慢慢拼出每个字母，终于答对了</t>
  </si>
  <si>
    <t>拼写单词用spell</t>
  </si>
  <si>
    <t>咒语</t>
  </si>
  <si>
    <t>The witch cast a spell on the naughty cat.</t>
  </si>
  <si>
    <t>女巫对调皮的猫施了一个咒语</t>
  </si>
  <si>
    <t>女巫念了个 spell（咒语），调皮的猫立刻变得乖乖的</t>
  </si>
  <si>
    <t>魔法咒语是spell</t>
  </si>
  <si>
    <t>spelling</t>
  </si>
  <si>
    <t>spell（拼写）+ing（名词后缀）→ 拼写的行为或结果→拼写；拼法</t>
  </si>
  <si>
    <t>拼写；拼法</t>
  </si>
  <si>
    <t>/ˈspelɪŋ/</t>
  </si>
  <si>
    <t>Your spelling of "receive" is wrong.</t>
  </si>
  <si>
    <t>你"receive"这个单词的拼写是错的</t>
  </si>
  <si>
    <t>我 spelling（拼写）错了receive，老师说要牢记spell加ing就是拼写的意思</t>
  </si>
  <si>
    <t>spell加ing是spelling，拼写拼法要记清</t>
  </si>
  <si>
    <t>spend</t>
  </si>
  <si>
    <t>花费（时间、金钱）；度过</t>
  </si>
  <si>
    <t>/spend/</t>
  </si>
  <si>
    <t>I spend two hours reading books every day.</t>
  </si>
  <si>
    <t>我每天花两小时读书</t>
  </si>
  <si>
    <t>我 spend（花费）两小时读课外书，收获满满知识</t>
  </si>
  <si>
    <t>花费时间和金钱，动词spend来实现</t>
  </si>
  <si>
    <t>spin</t>
  </si>
  <si>
    <t>旋转；纺（线）</t>
  </si>
  <si>
    <t>/spɪn/</t>
  </si>
  <si>
    <t>The little girl spun around in the garden.</t>
  </si>
  <si>
    <t>小女孩在花园里转圈。</t>
  </si>
  <si>
    <t>小女孩spin（旋转）着跳舞，裙摆像小花一样展开，可爱极了。</t>
  </si>
  <si>
    <t>spin spin转圈圈</t>
  </si>
  <si>
    <t>spirit</t>
  </si>
  <si>
    <t>spir(呼吸；精神) → 人的内在精神状态 → 精神；心灵</t>
  </si>
  <si>
    <t>精神；心灵；情绪</t>
  </si>
  <si>
    <t>/ˈspɪrɪt/</t>
  </si>
  <si>
    <t>We should learn from his fighting spirit.</t>
  </si>
  <si>
    <t>我们应该学习他的奋斗精神。</t>
  </si>
  <si>
    <t>他的spirit（精神）像spir（呼吸）一样持续不断，永远不向困难低头。</t>
  </si>
  <si>
    <t>内在精神是spirit</t>
  </si>
  <si>
    <t>spiritual</t>
  </si>
  <si>
    <t>spirit(精神) + ual(形容词后缀) → 与精神相关的 → 精神的；心灵的</t>
  </si>
  <si>
    <t>精神的；心灵的</t>
  </si>
  <si>
    <t>/ˈspɪrɪtʃuəl/</t>
  </si>
  <si>
    <t>Reading books gives her spiritual comfort.</t>
  </si>
  <si>
    <t>读书给她带来心灵的安慰。</t>
  </si>
  <si>
    <t>读书时，她总能感受到spiritual（心灵的）平静，spirit（精神）也得到了滋养。</t>
  </si>
  <si>
    <t>spirit加ual变spiritual</t>
  </si>
  <si>
    <t>spit</t>
  </si>
  <si>
    <t>吐（痰；唾液）</t>
  </si>
  <si>
    <t>/spɪt/</t>
  </si>
  <si>
    <t>It's rude to spit on the ground.</t>
  </si>
  <si>
    <t>在地上吐痰是粗鲁的。</t>
  </si>
  <si>
    <t>老师提醒大家，不要spit（吐痰），保持公共场所卫生很重要。</t>
  </si>
  <si>
    <t>spit spit不吐痰</t>
  </si>
  <si>
    <t>splendid</t>
  </si>
  <si>
    <t>splend</t>
  </si>
  <si>
    <t>splend(闪耀) + id(形容词后缀) → 闪耀的；极好的</t>
  </si>
  <si>
    <t>极好的；壮丽的</t>
  </si>
  <si>
    <t>/ˈsplendɪd/</t>
  </si>
  <si>
    <t>The fireworks show was splendid last night.</t>
  </si>
  <si>
    <t>昨晚的烟花表演极好。</t>
  </si>
  <si>
    <t>烟花splendid（壮丽），splend（闪耀）的光芒照亮夜空，大家都拍手叫好。</t>
  </si>
  <si>
    <t>闪耀加id splendid</t>
  </si>
  <si>
    <t>split</t>
  </si>
  <si>
    <t>分裂；分开</t>
  </si>
  <si>
    <t>/splɪt/</t>
  </si>
  <si>
    <t>I split the apple into two parts.</t>
  </si>
  <si>
    <t>我把苹果分成两半。</t>
  </si>
  <si>
    <t>我想split（分开）苹果，拿起刀轻轻一劈就split了，果肉分开的瞬间很清脆。</t>
  </si>
  <si>
    <t>一劈分开是split</t>
  </si>
  <si>
    <t>speak（说）+ en（过去分词后缀）→ 被说出来的 → 口头的；口语的</t>
  </si>
  <si>
    <t>口头的；口语的</t>
  </si>
  <si>
    <t>/spəʊkən/</t>
  </si>
  <si>
    <t>We had a spoken agreement.</t>
  </si>
  <si>
    <t>我们有个口头协议。</t>
  </si>
  <si>
    <t>我们的agreement是spoken（口头的），没有写下来，因为是speak出来的en形式呀。</t>
  </si>
  <si>
    <t>speak加en变spoken，口头表达记心间</t>
  </si>
  <si>
    <t>spokesman</t>
  </si>
  <si>
    <t>spoke</t>
  </si>
  <si>
    <t>spoke（说）+ man（人）→ 专门说话的人 → 发言人</t>
  </si>
  <si>
    <t>发言人</t>
  </si>
  <si>
    <t>/ˈspəʊksmən/</t>
  </si>
  <si>
    <t>The government spokesman answered reporters' questions.</t>
  </si>
  <si>
    <t>政府发言人回答了记者的问题。</t>
  </si>
  <si>
    <t>政府spokesman（发言人）每天都要spoke（说）很多话，是代表大家发声的man（人）。</t>
  </si>
  <si>
    <t>说话的人spokesman，传声代言他最行</t>
  </si>
  <si>
    <t>女人；妇女</t>
  </si>
  <si>
    <t>/ˈwʊmən/</t>
  </si>
  <si>
    <t>She is a warm-hearted woman.</t>
  </si>
  <si>
    <t>她是个热心的女人。</t>
  </si>
  <si>
    <t>那个woman（女人）很热心，总是帮助邻居，大家都夸她人好。</t>
  </si>
  <si>
    <t>女性就是woman，简单好记不用烦</t>
  </si>
  <si>
    <t>sponsor</t>
  </si>
  <si>
    <t>spons（承诺）+ or（人）→ 承诺提供支持的人 → 赞助商</t>
  </si>
  <si>
    <t>赞助商</t>
  </si>
  <si>
    <t>/ˈspɒnsə(r)/</t>
  </si>
  <si>
    <t>Our team got a new sponsor this year.</t>
  </si>
  <si>
    <t>我们队今年有了新赞助商。</t>
  </si>
  <si>
    <t>新的sponsor（赞助商）spons（承诺）给我们or（或者）提供装备，助力我们比赛拿好成绩。</t>
  </si>
  <si>
    <t>承诺赞助是sponsor</t>
  </si>
  <si>
    <t>spoon</t>
  </si>
  <si>
    <t>勺子</t>
  </si>
  <si>
    <t>/spuːn/</t>
  </si>
  <si>
    <t>I eat soup with a spoon.</t>
  </si>
  <si>
    <t>我用勺子喝汤。</t>
  </si>
  <si>
    <t>妈妈用spoon（勺子）给我喂饭，spoon的形状像小月牙，很好记。</t>
  </si>
  <si>
    <t>月牙形状是spoon</t>
  </si>
  <si>
    <t>spoonful</t>
  </si>
  <si>
    <t>spoon(勺子)+ful(充满的量)→一勺的量</t>
  </si>
  <si>
    <t>一勺（的量）</t>
  </si>
  <si>
    <t>/ˈspuːnfʊl/</t>
  </si>
  <si>
    <t>She added a spoonful of sugar to the coffee.</t>
  </si>
  <si>
    <t>她往咖啡里加了一勺糖。</t>
  </si>
  <si>
    <t>加一勺糖时，spoon（勺子）ful（满的）就是spoonful（一勺），甜滋滋的。</t>
  </si>
  <si>
    <t>勺子满量spoonful</t>
  </si>
  <si>
    <t>sport</t>
  </si>
  <si>
    <t>运动</t>
  </si>
  <si>
    <t>/spɔːt/</t>
  </si>
  <si>
    <t>We often play sport after class.</t>
  </si>
  <si>
    <t>我们课后经常做运动。</t>
  </si>
  <si>
    <t>课后play sport（运动），跑跳玩闹，身体棒棒的。</t>
  </si>
  <si>
    <t>课后活动是sport</t>
  </si>
  <si>
    <t>spot</t>
  </si>
  <si>
    <t>斑点；地点</t>
  </si>
  <si>
    <t>/spɒt/</t>
  </si>
  <si>
    <t>There is a black spot on the wall.</t>
  </si>
  <si>
    <t>墙上有个黑点。</t>
  </si>
  <si>
    <t>墙上的black spot（黑点）像个小点点，一眼就看到。</t>
  </si>
  <si>
    <t>墙上黑点是spot</t>
  </si>
  <si>
    <t>发现</t>
  </si>
  <si>
    <t>I spotted my friend in the crowd.</t>
  </si>
  <si>
    <t>我在人群中发现了朋友。</t>
  </si>
  <si>
    <t>在人群中spot（发现）朋友，赶紧挥手打招呼。</t>
  </si>
  <si>
    <t>看见朋友是spot</t>
  </si>
  <si>
    <t>spray</t>
  </si>
  <si>
    <t>喷洒</t>
  </si>
  <si>
    <t>/spreɪ/</t>
  </si>
  <si>
    <t>The gardener sprays water on the flowers.</t>
  </si>
  <si>
    <t>园丁给花喷水。</t>
  </si>
  <si>
    <t>园丁spray（喷洒）水时，水珠落在花瓣上亮晶晶。</t>
  </si>
  <si>
    <t>浇水花儿用spray</t>
  </si>
  <si>
    <t>喷雾</t>
  </si>
  <si>
    <t>She uses a spray to freshen the air.</t>
  </si>
  <si>
    <t>她用喷雾清新空气。</t>
  </si>
  <si>
    <t>房间里的spray（喷雾）香香的，让人心情舒畅。</t>
  </si>
  <si>
    <t>清新香气是spray</t>
  </si>
  <si>
    <t>spread</t>
  </si>
  <si>
    <t>传播；展开；散布</t>
  </si>
  <si>
    <t>/spred/</t>
  </si>
  <si>
    <t>The news spread quickly in the village.</t>
  </si>
  <si>
    <t>这个消息在村子里传播得很快。</t>
  </si>
  <si>
    <t>消息spread（传播）得飞快，全村人都知道了这件事。</t>
  </si>
  <si>
    <t>传播展开spread</t>
  </si>
  <si>
    <t>传播；蔓延；范围</t>
  </si>
  <si>
    <t>The spread of the disease was stopped.</t>
  </si>
  <si>
    <t>疾病的蔓延被阻止了。</t>
  </si>
  <si>
    <t>疾病的spread（蔓延）被控制，大家都安心了。</t>
  </si>
  <si>
    <t>蔓延范围spread</t>
  </si>
  <si>
    <t>spring</t>
  </si>
  <si>
    <t>弹起；跳跃；突然出现</t>
  </si>
  <si>
    <t>/sprɪŋ/</t>
  </si>
  <si>
    <t>The ball sprang up when I kicked it.</t>
  </si>
  <si>
    <t>我踢球时球弹了起来。</t>
  </si>
  <si>
    <t>球被踢后spring（弹起）很高，像弹簧一样。</t>
  </si>
  <si>
    <t>弹起跳跃spring</t>
  </si>
  <si>
    <t>春天；弹簧；泉水</t>
  </si>
  <si>
    <t>Spring is the best season of the year.</t>
  </si>
  <si>
    <t>春天是一年中最好的季节。</t>
  </si>
  <si>
    <t>spring（春天）到了，花儿开了，泉水叮咚响。</t>
  </si>
  <si>
    <t>春天弹簧spring</t>
  </si>
  <si>
    <t>spy</t>
  </si>
  <si>
    <t>间谍；侦探</t>
  </si>
  <si>
    <t>/spaɪ/</t>
  </si>
  <si>
    <t>The spy was caught by the police.</t>
  </si>
  <si>
    <t>那个间谍被警察抓住了。</t>
  </si>
  <si>
    <t>spy（间谍）想偷机密，结果被警察当场抓获。</t>
  </si>
  <si>
    <t>间谍侦探spy</t>
  </si>
  <si>
    <t>侦察；监视</t>
  </si>
  <si>
    <t>He spied on his neighbor's activities.</t>
  </si>
  <si>
    <t>他监视邻居的活动。</t>
  </si>
  <si>
    <t>他偷偷spy（监视）邻居，想知道对方在做什么。</t>
  </si>
  <si>
    <t>监视侦察spy</t>
  </si>
  <si>
    <t>square</t>
  </si>
  <si>
    <t>正方形的；平方的</t>
  </si>
  <si>
    <t>/skweə(r)/</t>
  </si>
  <si>
    <t>This room is 10 square meters.</t>
  </si>
  <si>
    <t>这个房间有10平方米。</t>
  </si>
  <si>
    <t>这个房间是10 square meters（平方米），形状是square（正方形）的。</t>
  </si>
  <si>
    <t>正方平方square</t>
  </si>
  <si>
    <t>正方形；广场</t>
  </si>
  <si>
    <t>We met at the city square.</t>
  </si>
  <si>
    <t>我们在城市广场见面。</t>
  </si>
  <si>
    <t>我们在city square（城市广场）集合，那里有很多square（正方形）的花坛。</t>
  </si>
  <si>
    <t>广场正方square</t>
  </si>
  <si>
    <t>squirrel</t>
  </si>
  <si>
    <t>松鼠</t>
  </si>
  <si>
    <t>/ˈskwɪrəl/</t>
  </si>
  <si>
    <t>A little squirrel is hiding nuts in the tree hole.</t>
  </si>
  <si>
    <t>一只小松鼠正在树洞里藏坚果。</t>
  </si>
  <si>
    <t>看到树洞里的squirrel（松鼠）藏坚果，小爪子捧着果仁，样子超萌。</t>
  </si>
  <si>
    <t>松鼠squirrel，树洞藏果乐无忧</t>
  </si>
  <si>
    <t>stable</t>
  </si>
  <si>
    <t>st</t>
  </si>
  <si>
    <t>st（站立，固定） + able（能...的）→能保持固定状态的→稳定的</t>
  </si>
  <si>
    <t>稳定的；稳固的</t>
  </si>
  <si>
    <t>/ˈsteɪbl/</t>
  </si>
  <si>
    <t>The economy is now in a stable state.</t>
  </si>
  <si>
    <t>经济现在处于稳定状态。</t>
  </si>
  <si>
    <t>经济stable（稳定）时，st（站立）住脚跟，able（能）持续发展，大家生活安心。</t>
  </si>
  <si>
    <t>能站得住stable稳</t>
  </si>
  <si>
    <t>st（站立） + able（能...的地方）→能让马站立停留的地方→马厩</t>
  </si>
  <si>
    <t>马厩；马棚</t>
  </si>
  <si>
    <t>The farmer keeps his horses in the stable.</t>
  </si>
  <si>
    <t>农夫把他的马养在马厩里。</t>
  </si>
  <si>
    <t>农夫把马牵到stable（马厩），这里st（站立）着舒适，able（能）遮风挡雨。</t>
  </si>
  <si>
    <t>马停留处stable厩</t>
  </si>
  <si>
    <t>stadium</t>
  </si>
  <si>
    <t>stad</t>
  </si>
  <si>
    <t>stad（古希腊长度单位Stadion） + ium（场所）→古希腊赛跑的场所→体育场</t>
  </si>
  <si>
    <t>体育场；运动场</t>
  </si>
  <si>
    <t>/ˈsteɪdiəm/</t>
  </si>
  <si>
    <t>We watched the football match at the new stadium.</t>
  </si>
  <si>
    <t>我们在新体育场观看了足球比赛。</t>
  </si>
  <si>
    <t>在stadium（体育场）看球赛，stad（赛道）上奔跑的球员，ium（场所）里呐喊的观众，超热闹。</t>
  </si>
  <si>
    <t>运动场所stadium</t>
  </si>
  <si>
    <t>staff</t>
  </si>
  <si>
    <t>员工；工作人员</t>
  </si>
  <si>
    <t>/stæf/</t>
  </si>
  <si>
    <t>The hospital staff are working hard to help patients.</t>
  </si>
  <si>
    <t>医院的员工们正在努力帮助病人。</t>
  </si>
  <si>
    <t>医院的staff（员工）每天忙碌，耐心照顾每一位病人，值得尊敬。</t>
  </si>
  <si>
    <t>工作团队是staff</t>
  </si>
  <si>
    <t>stage</t>
  </si>
  <si>
    <t>stag</t>
  </si>
  <si>
    <t>stag（平台） + e→表演的平台→舞台</t>
  </si>
  <si>
    <t>舞台</t>
  </si>
  <si>
    <t>/steɪdʒ/</t>
  </si>
  <si>
    <t>The actor walked onto the stage and bowed.</t>
  </si>
  <si>
    <t>演员走上舞台鞠躬致意。</t>
  </si>
  <si>
    <t>演员走上stage（舞台），在stag（平台）上表演，赢得台下阵阵掌声。</t>
  </si>
  <si>
    <t>表演平台stage台</t>
  </si>
  <si>
    <t>stag（步骤） + e→事情进展的步骤→阶段</t>
  </si>
  <si>
    <t>阶段；时期</t>
  </si>
  <si>
    <t>The project is in its early stage.</t>
  </si>
  <si>
    <t>这个项目处于早期阶段。</t>
  </si>
  <si>
    <t>项目early stage（早期阶段），大家按stag（步骤）推进，进展顺利。</t>
  </si>
  <si>
    <t>进展步骤stage段</t>
  </si>
  <si>
    <t>stain</t>
  </si>
  <si>
    <t>染色；弄脏</t>
  </si>
  <si>
    <t>/steɪn/</t>
  </si>
  <si>
    <t>The coffee stained his white shirt.</t>
  </si>
  <si>
    <t>咖啡弄脏了他的白衬衫。</t>
  </si>
  <si>
    <t>咖啡洒在白衬衫上，stain（弄脏）了布料，洗了好久才淡去。</t>
  </si>
  <si>
    <t>弄脏染色stain</t>
  </si>
  <si>
    <t>污渍；污点</t>
  </si>
  <si>
    <t>There's a stain on the tablecloth.</t>
  </si>
  <si>
    <t>桌布上有一块污渍。</t>
  </si>
  <si>
    <t>桌布上的stain（污渍）是昨天吃饭时留下的，怎么擦都擦不掉。</t>
  </si>
  <si>
    <t>污渍污点stain</t>
  </si>
  <si>
    <t>stainless</t>
  </si>
  <si>
    <t>stain（污渍） + less（无） → 无污渍的 → 不锈的；无污点的</t>
  </si>
  <si>
    <t>不锈的；无污点的</t>
  </si>
  <si>
    <t>/ˈsteɪnləs/</t>
  </si>
  <si>
    <t>Stainless steel is good for making pots.</t>
  </si>
  <si>
    <t>不锈钢适合做锅具。</t>
  </si>
  <si>
    <t>厨房的stainless（不锈的）锅，stain（污渍）less（无），用起来很方便。</t>
  </si>
  <si>
    <t>无污渍是stainless</t>
  </si>
  <si>
    <t>stair</t>
  </si>
  <si>
    <t>楼梯；梯级</t>
  </si>
  <si>
    <t>/steə(r)/</t>
  </si>
  <si>
    <t>She walked up the stair slowly.</t>
  </si>
  <si>
    <t>她慢慢走上楼梯。</t>
  </si>
  <si>
    <t>她爬stair（楼梯）时，每一步都踩稳梯级，生怕滑倒。</t>
  </si>
  <si>
    <t>楼梯梯级stair</t>
  </si>
  <si>
    <t>stamp</t>
  </si>
  <si>
    <t>跺脚；盖章</t>
  </si>
  <si>
    <t>/stæmp/</t>
  </si>
  <si>
    <t>He stamped his foot when he was angry.</t>
  </si>
  <si>
    <t>他生气时跺了跺脚。</t>
  </si>
  <si>
    <t>他生气地stamp（跺脚），地板都跟着震动，像盖章一样有力。</t>
  </si>
  <si>
    <t>跺脚盖章stamp</t>
  </si>
  <si>
    <t>邮票；印章</t>
  </si>
  <si>
    <t>I bought a stamp for the letter.</t>
  </si>
  <si>
    <t>我买了一张邮票寄信。</t>
  </si>
  <si>
    <t>寄信需要stamp（邮票），它就像一个小小的印章，证明邮资已付。</t>
  </si>
  <si>
    <t>邮票印章stamp</t>
  </si>
  <si>
    <t>站立；忍受</t>
  </si>
  <si>
    <t>/stænd/</t>
  </si>
  <si>
    <t>She stands at the door waiting for her friend.</t>
  </si>
  <si>
    <t>她站在门口等朋友。</t>
  </si>
  <si>
    <t>她stand（站立）在门口，忍受着寒风，只为等朋友到来。</t>
  </si>
  <si>
    <t>站立忍受stand</t>
  </si>
  <si>
    <t>立场；摊位</t>
  </si>
  <si>
    <t>He has a clear stand on this issue.</t>
  </si>
  <si>
    <t>他在这个问题上有明确的立场。</t>
  </si>
  <si>
    <t>他的stand（立场）像摊位一样固定，不会轻易改变。</t>
  </si>
  <si>
    <t>立场摊位stand</t>
  </si>
  <si>
    <t>standard</t>
  </si>
  <si>
    <t>ard</t>
  </si>
  <si>
    <t>stand(站立)+ard(表示物)→站立的基准物→标准</t>
  </si>
  <si>
    <t>标准；规范</t>
  </si>
  <si>
    <t>/ˈstændərd/</t>
  </si>
  <si>
    <t>We must meet the standard of the school.</t>
  </si>
  <si>
    <t>我们必须达到学校的标准。</t>
  </si>
  <si>
    <t>学校的standard(标准)要求我们stand(站立)在同一ard(基准)线上，不能落后。</t>
  </si>
  <si>
    <t>站立基准standard</t>
  </si>
  <si>
    <t>stand(站立)+ard→符合基准的→标准的</t>
  </si>
  <si>
    <t>标准的；规范的</t>
  </si>
  <si>
    <t>This is a standard size.</t>
  </si>
  <si>
    <t>这是标准尺寸。</t>
  </si>
  <si>
    <t>这件衣服是standard(标准)size，stand(符合)ard(基准)尺寸，穿起来正合适。</t>
  </si>
  <si>
    <t>标准尺寸standard</t>
  </si>
  <si>
    <t>star</t>
  </si>
  <si>
    <t>星星</t>
  </si>
  <si>
    <t>/stɑː(r)/</t>
  </si>
  <si>
    <t>There are many stars in the sky.</t>
  </si>
  <si>
    <t>天空中有很多星星。</t>
  </si>
  <si>
    <t>夜晚的天空中，star(星星)像小眼睛一样眨呀眨，star发音像“斯达”，斯达的眼睛亮晶晶。</t>
  </si>
  <si>
    <t>天上星星是star</t>
  </si>
  <si>
    <t>主演</t>
  </si>
  <si>
    <t>She starred in the movie.</t>
  </si>
  <si>
    <t>她主演了这部电影。</t>
  </si>
  <si>
    <t>她star(主演)这部电影，像star(星星)一样闪耀在银幕上，吸引了很多观众。</t>
  </si>
  <si>
    <t>主演电影是star</t>
  </si>
  <si>
    <t>stare</t>
  </si>
  <si>
    <t>盯着看</t>
  </si>
  <si>
    <t>Don't stare at others.</t>
  </si>
  <si>
    <t>别盯着别人看。</t>
  </si>
  <si>
    <t>有人stare(盯着)你时，像star(星星)一样亮的眼睛让你感觉不自在，赶紧转移视线。</t>
  </si>
  <si>
    <t>盯着看是stare</t>
  </si>
  <si>
    <t>start</t>
  </si>
  <si>
    <t>开始</t>
  </si>
  <si>
    <t>/stɑːt/</t>
  </si>
  <si>
    <t>Let's start our class.</t>
  </si>
  <si>
    <t>让我们开始上课吧。</t>
  </si>
  <si>
    <t>老师说start(开始)上课，大家立刻坐好，start发音像“斯塔特”，斯塔特一声令下就行动。</t>
  </si>
  <si>
    <t>开始行动是start</t>
  </si>
  <si>
    <t>开始；开端</t>
  </si>
  <si>
    <t>The start of the game is at 3pm.</t>
  </si>
  <si>
    <t>比赛的开始时间是下午三点。</t>
  </si>
  <si>
    <t>游戏的start(开端)时刻，大家都很期待，start的n.含义和v.紧密相关。</t>
  </si>
  <si>
    <t>开端时刻是start</t>
  </si>
  <si>
    <t>starvation</t>
  </si>
  <si>
    <t>starve</t>
  </si>
  <si>
    <t>starve(饥饿)+tion(名词后缀)→饥饿的状态→饥饿</t>
  </si>
  <si>
    <t>饥饿</t>
  </si>
  <si>
    <t>/stɑːˈveɪʃn/</t>
  </si>
  <si>
    <t>Many people died of starvation in the war.</t>
  </si>
  <si>
    <t>战争中很多人死于饥饿。</t>
  </si>
  <si>
    <t>战争年代，人们遭受starvation(饥饿)，starve(饿)到tion(状态)，连面包屑都找不到。</t>
  </si>
  <si>
    <t>饥饿状态starvation</t>
  </si>
  <si>
    <t>挨饿；饿死</t>
  </si>
  <si>
    <t>/stɑːv/</t>
  </si>
  <si>
    <t>The poor dog starved to death.</t>
  </si>
  <si>
    <t>那只可怜的狗饿死了。</t>
  </si>
  <si>
    <t>这只可怜的狗starve（挨饿）好多天，最后饿得站不起来，让人很心疼。</t>
  </si>
  <si>
    <t>starve是挨饿，肚子空空叫</t>
  </si>
  <si>
    <t>state</t>
  </si>
  <si>
    <t>stat</t>
  </si>
  <si>
    <t>stat(站立；存在) + e → 存在的形态或实体 → 状态；国家</t>
  </si>
  <si>
    <t>状态；国家</t>
  </si>
  <si>
    <t>/steɪt/</t>
  </si>
  <si>
    <t>The state of the environment is getting better.</t>
  </si>
  <si>
    <t>环境状况正在好转。</t>
  </si>
  <si>
    <t>环境的state（状态）越来越好，stat（站立）的形态加e变成名词，容易记。</t>
  </si>
  <si>
    <t>stat加e，state状态国家</t>
  </si>
  <si>
    <t>stat(站立；表达) + e → 清晰表达观点 → 陈述</t>
  </si>
  <si>
    <t>陈述；说明</t>
  </si>
  <si>
    <t>She stated her idea to the group.</t>
  </si>
  <si>
    <t>她向小组陈述了她的想法。</t>
  </si>
  <si>
    <t>她state（陈述）想法时，stat（站立）直腰板，表达得很清楚。</t>
  </si>
  <si>
    <t>state陈述，清晰表达</t>
  </si>
  <si>
    <t>station</t>
  </si>
  <si>
    <t>stat(站立) + ion(名词后缀) → 供人站立停留的地方 → 车站；岗位</t>
  </si>
  <si>
    <t>车站；站台；岗位</t>
  </si>
  <si>
    <t>/ˈsteɪʃn/</t>
  </si>
  <si>
    <t>I get off the train at the next station.</t>
  </si>
  <si>
    <t>我在下一站下车。</t>
  </si>
  <si>
    <t>在station（车站）等车时，想到stat（站立）的地方加ion后缀，就是车站啦。</t>
  </si>
  <si>
    <t>stat加ion，station车站</t>
  </si>
  <si>
    <t>statement</t>
  </si>
  <si>
    <t>state(陈述) + ment(名词后缀) → 陈述的内容 → 声明；陈述</t>
  </si>
  <si>
    <t>声明；陈述</t>
  </si>
  <si>
    <t>/ˈsteɪtmənt/</t>
  </si>
  <si>
    <t>His statement was very clear.</t>
  </si>
  <si>
    <t>他的陈述很清楚。</t>
  </si>
  <si>
    <t>他的statement（声明）是state（陈述）加ment后缀，内容明确易懂。</t>
  </si>
  <si>
    <t>state加ment，statement声明</t>
  </si>
  <si>
    <t>statesman</t>
  </si>
  <si>
    <t>state(国家) + man(人) → 处理国家事务的人 → 政治家</t>
  </si>
  <si>
    <t>政治家</t>
  </si>
  <si>
    <t>/ˈsteɪtsmən/</t>
  </si>
  <si>
    <t>The statesman gave a speech on TV.</t>
  </si>
  <si>
    <t>那位政治家在电视上发表了演讲。</t>
  </si>
  <si>
    <t>这位statesman（政治家）每天处理state（国家）的事务，是个有智慧的man。</t>
  </si>
  <si>
    <t>state加man，statesman政治家</t>
  </si>
  <si>
    <t>stateswoman</t>
  </si>
  <si>
    <t>state, woman</t>
  </si>
  <si>
    <t>state（国家政治）+ woman（女性）→ 从事国家政治事务的女性 → 女政治家</t>
  </si>
  <si>
    <t>女政治家</t>
  </si>
  <si>
    <t>/ˈsteɪtswʊmən/</t>
  </si>
  <si>
    <t>She is a respected stateswoman who advocates for equality.</t>
  </si>
  <si>
    <t>她是一位倡导平等的受人尊敬的女政治家。</t>
  </si>
  <si>
    <t>这位stateswoman（女政治家）专注state（国家）事务，作为woman（女性）榜样，赢得众人赞誉。</t>
  </si>
  <si>
    <t>state加woman，女政治家stateswoman</t>
  </si>
  <si>
    <t>statistics</t>
  </si>
  <si>
    <t>stat（数据、状态）+ -istics（学科后缀）→ 研究数据的学科 → 统计学；统计数据</t>
  </si>
  <si>
    <t>统计学；统计数据</t>
  </si>
  <si>
    <t>/stəˈtɪstɪks/</t>
  </si>
  <si>
    <t>The statistics show more people use public transport now.</t>
  </si>
  <si>
    <t>统计数据显示现在更多人使用公共交通。</t>
  </si>
  <si>
    <t>分析statistics（统计数据）时，stat（数据）是核心，-istics（学科）帮我们看懂趋势。</t>
  </si>
  <si>
    <t>stat加istics，统计学问记心间</t>
  </si>
  <si>
    <t>statue</t>
  </si>
  <si>
    <t>stat（站立）+ -ue（表物）→ 站立的物品 → 雕像</t>
  </si>
  <si>
    <t>雕像；塑像</t>
  </si>
  <si>
    <t>/ˈstætʃuː/</t>
  </si>
  <si>
    <t>There is a bronze statue of the hero in the park.</t>
  </si>
  <si>
    <t>公园里有一尊英雄的青铜雕像。</t>
  </si>
  <si>
    <t>公园里的statue（雕像）stat（站立）不动，-ue像“物”，默默讲述英雄故事。</t>
  </si>
  <si>
    <t>站立之物是statue</t>
  </si>
  <si>
    <t>status</t>
  </si>
  <si>
    <t>stat（状态）+ -us（名词后缀）→ 表示地位或状态 → 地位；状态</t>
  </si>
  <si>
    <t>地位；状态</t>
  </si>
  <si>
    <t>/ˈsteɪtəs/</t>
  </si>
  <si>
    <t>His status in the team changed after winning the game.</t>
  </si>
  <si>
    <t>赢球后他在团队中的地位发生了变化。</t>
  </si>
  <si>
    <t>他的status（地位）提升后，stat（状态）更自信，us（我们）都为他高兴。</t>
  </si>
  <si>
    <t>stat加us，地位状态status</t>
  </si>
  <si>
    <t>stay</t>
  </si>
  <si>
    <t>停留；待</t>
  </si>
  <si>
    <t>/steɪ/</t>
  </si>
  <si>
    <t>I will stay home to finish my homework.</t>
  </si>
  <si>
    <t>我会待在家里完成作业。</t>
  </si>
  <si>
    <t>妈妈让我stay（待）在家写作业，我就安静坐着，没有出门玩。</t>
  </si>
  <si>
    <t>停留待着是stay</t>
  </si>
  <si>
    <t>停留；逗留</t>
  </si>
  <si>
    <t>My stay in the countryside was very relaxing.</t>
  </si>
  <si>
    <t>我在乡下的逗留非常放松。</t>
  </si>
  <si>
    <t>在乡下的stay（逗留）里，我呼吸新鲜空气，感觉很舒服。</t>
  </si>
  <si>
    <t>逗留时光是stay</t>
  </si>
  <si>
    <t>steady</t>
  </si>
  <si>
    <t>稳定的；平稳的</t>
  </si>
  <si>
    <t>/ˈstedi/</t>
  </si>
  <si>
    <t>She kept a steady pace while running.</t>
  </si>
  <si>
    <t>她跑步时保持平稳的速度。</t>
  </si>
  <si>
    <t>跑步时她保持steady（稳定的）节奏，每一步都很稳，不会忽快忽慢。</t>
  </si>
  <si>
    <t>平稳不晃是steady</t>
  </si>
  <si>
    <t>steak</t>
  </si>
  <si>
    <t>牛排</t>
  </si>
  <si>
    <t>/steɪk/</t>
  </si>
  <si>
    <t>He ordered a medium-rare steak for dinner.</t>
  </si>
  <si>
    <t>他晚餐点了一份三分熟的牛排。</t>
  </si>
  <si>
    <t>晚餐吃steak（牛排），咬一口鲜嫩多汁，超满足。</t>
  </si>
  <si>
    <t>牛肉排是steak</t>
  </si>
  <si>
    <t>steal</t>
  </si>
  <si>
    <t>偷；窃取</t>
  </si>
  <si>
    <t>/stiːl/</t>
  </si>
  <si>
    <t>The thief stole a wallet from the old man.</t>
  </si>
  <si>
    <t>小偷从老人那里偷了一个钱包。</t>
  </si>
  <si>
    <t>小偷悄悄steal（偷）走老人的钱包，很快就被路人抓住了。</t>
  </si>
  <si>
    <t>悄悄偷拿是steal</t>
  </si>
  <si>
    <t>steam</t>
  </si>
  <si>
    <t>蒸汽</t>
  </si>
  <si>
    <t>/stiːm/</t>
  </si>
  <si>
    <t>Steam rises from the hot water.</t>
  </si>
  <si>
    <t>热水冒出蒸汽。</t>
  </si>
  <si>
    <t>热水冒steam（蒸汽），手靠近会感到暖暖的热气。</t>
  </si>
  <si>
    <t>水蒸气体是steam</t>
  </si>
  <si>
    <t>steel</t>
  </si>
  <si>
    <t>钢</t>
  </si>
  <si>
    <t>This knife is made of steel.</t>
  </si>
  <si>
    <t>这把刀是钢做的。</t>
  </si>
  <si>
    <t>钢刀用steel（钢）制成，锋利又耐用，切菜很顺手。</t>
  </si>
  <si>
    <t>坚硬金属是steel</t>
  </si>
  <si>
    <t>steep</t>
  </si>
  <si>
    <t>陡峭的</t>
  </si>
  <si>
    <t>/stiːp/</t>
  </si>
  <si>
    <t>The hill is too steep to climb.</t>
  </si>
  <si>
    <t>这座山太陡峭了，爬不上去。</t>
  </si>
  <si>
    <t>爬山时看到steep（陡峭的）山坡，心里想：“这么steep（陡），怎么爬啊？”</t>
  </si>
  <si>
    <t>山坡陡峭是steep</t>
  </si>
  <si>
    <t>step</t>
  </si>
  <si>
    <t>台阶；步骤</t>
  </si>
  <si>
    <t>/step/</t>
  </si>
  <si>
    <t>Please watch your step on the wet floor.</t>
  </si>
  <si>
    <t>湿地板上请小心台阶。</t>
  </si>
  <si>
    <t>上台阶时，妈妈说：“step（台阶）湿滑，慢点儿走。”</t>
  </si>
  <si>
    <t>台阶步骤是step</t>
  </si>
  <si>
    <t>走；迈步</t>
  </si>
  <si>
    <t>She stepped into the room quietly.</t>
  </si>
  <si>
    <t>她step（迈步）进房间时，脚步很轻，怕吵醒别人。</t>
  </si>
  <si>
    <t>迈步走是step</t>
  </si>
  <si>
    <t>steward</t>
  </si>
  <si>
    <t>（飞机、轮船等的）乘务员；管家</t>
  </si>
  <si>
    <t>/ˈstuːərd/</t>
  </si>
  <si>
    <t>The steward served us drinks during the flight.</t>
  </si>
  <si>
    <t>飞行途中乘务员给我们提供了饮料。</t>
  </si>
  <si>
    <t>飞机上steward（乘务员）微笑着问：“需要喝点什么吗？”</t>
  </si>
  <si>
    <t>空中乘务steward</t>
  </si>
  <si>
    <t>stewardess</t>
  </si>
  <si>
    <t>ess</t>
  </si>
  <si>
    <t>steward（乘务员）+ ess（女性后缀）→ 女乘务员</t>
  </si>
  <si>
    <t>女乘务员</t>
  </si>
  <si>
    <t>/ˈstuːərdəs/</t>
  </si>
  <si>
    <t>The stewardess helped the old man find his seat.</t>
  </si>
  <si>
    <t>女乘务员帮老人找到了座位。</t>
  </si>
  <si>
    <t>stewardess（女乘务员）是steward（乘务员）加ess（女性后缀），负责照顾乘客。</t>
  </si>
  <si>
    <t>乘务员加ess，女乘务员stewardess</t>
  </si>
  <si>
    <t>stick</t>
  </si>
  <si>
    <t>粘贴；坚持</t>
  </si>
  <si>
    <t>/stɪk/</t>
  </si>
  <si>
    <t>Stick the poster on the wall, please.</t>
  </si>
  <si>
    <t>请把海报贴在墙上。</t>
  </si>
  <si>
    <t>要stick（粘贴）海报时，用胶水把它stick（粘）牢，别掉下来。</t>
  </si>
  <si>
    <t>粘贴坚持是stick</t>
  </si>
  <si>
    <t>棍；棒</t>
  </si>
  <si>
    <t>He picked up a stick to play with the dog.</t>
  </si>
  <si>
    <t>他捡起一根棍子和狗玩。</t>
  </si>
  <si>
    <t>看到地上的stick（棍子），他捡起来逗狗，狗追着stick跑。</t>
  </si>
  <si>
    <t>一根棍子是stick</t>
  </si>
  <si>
    <t>still</t>
  </si>
  <si>
    <t>仍然；还</t>
  </si>
  <si>
    <t>/stɪl/</t>
  </si>
  <si>
    <t>I still remember my first day at school.</t>
  </si>
  <si>
    <t>我仍然记得我上学的第一天。</t>
  </si>
  <si>
    <t>多年过去，我still（仍然）记得入学第一天，老师温柔的笑容久久不散。</t>
  </si>
  <si>
    <t>still still 表仍然</t>
  </si>
  <si>
    <t>stocking</t>
  </si>
  <si>
    <t>stock</t>
  </si>
  <si>
    <t>stock（织物；库存）+ing（名词后缀）→ 用织物制作的长筒袜 → 长筒袜</t>
  </si>
  <si>
    <t>长筒袜</t>
  </si>
  <si>
    <t>/ˈstɒkɪŋ/</t>
  </si>
  <si>
    <t>She hung her Christmas stocking by the fireplace.</t>
  </si>
  <si>
    <t>她把圣诞长筒袜挂在壁炉旁。</t>
  </si>
  <si>
    <t>圣诞夜，她盼着stocking（长筒袜）装满礼物，stock（库存）里的糖果会不会偷偷跑进袜里？</t>
  </si>
  <si>
    <t>stock加ing，长筒袜 stocking</t>
  </si>
  <si>
    <t>stomach</t>
  </si>
  <si>
    <t>胃；肚子</t>
  </si>
  <si>
    <t>/ˈstʌmək/</t>
  </si>
  <si>
    <t>Eating too much ice cream hurts my stomach.</t>
  </si>
  <si>
    <t>吃太多冰淇淋会伤我的胃。</t>
  </si>
  <si>
    <t>贪凉吃冰，stomach（胃）突然疼起来，赶紧喝热水缓解不适。</t>
  </si>
  <si>
    <t>stomach stomach 是肚子</t>
  </si>
  <si>
    <t>stone</t>
  </si>
  <si>
    <t>石头；石块</t>
  </si>
  <si>
    <t>/stəʊn/</t>
  </si>
  <si>
    <t>He threw a small stone into the river.</t>
  </si>
  <si>
    <t>他把一块小石头扔进河里。</t>
  </si>
  <si>
    <t>河边的stone（石头）光滑圆润，我捡来打水漂，溅起层层涟漪。</t>
  </si>
  <si>
    <t>stone stone 是石头</t>
  </si>
  <si>
    <t>stop</t>
  </si>
  <si>
    <t>停止；停下</t>
  </si>
  <si>
    <t>/stɒp/</t>
  </si>
  <si>
    <t>The bus will stop at the next station.</t>
  </si>
  <si>
    <t>公交车将在下一站停下。</t>
  </si>
  <si>
    <t>看到红灯，司机立刻stop（停止）车子，让行人安全通过马路。</t>
  </si>
  <si>
    <t>stop stop 停一停</t>
  </si>
  <si>
    <t>storage</t>
  </si>
  <si>
    <t>store</t>
  </si>
  <si>
    <t>store（储存）+age（表示状态/结果）→储存的状态或结果→存储</t>
  </si>
  <si>
    <t>存储；储存</t>
  </si>
  <si>
    <t>/ˈstɔːrɪdʒ/</t>
  </si>
  <si>
    <t>We need more storage space for the books.</t>
  </si>
  <si>
    <t>我们需要更多的存储空间来放这些书。</t>
  </si>
  <si>
    <t>家里的storage（存储）空间不够，store（存放）的东西太多，age（状态）让房间显得拥挤不堪。</t>
  </si>
  <si>
    <t>store加age变storage，存储空间轻松记</t>
  </si>
  <si>
    <t>储存；存放</t>
  </si>
  <si>
    <t>/stɔː(r)/</t>
  </si>
  <si>
    <t>She stores her winter clothes in the attic.</t>
  </si>
  <si>
    <t>她把冬衣存放在阁楼里。</t>
  </si>
  <si>
    <t>妈妈store（存放）冬衣时，总说要好好保存，避免受潮。</t>
  </si>
  <si>
    <t>存放东西用store，动词用法要记牢</t>
  </si>
  <si>
    <t>商店；店铺</t>
  </si>
  <si>
    <t>I bought some milk at the store.</t>
  </si>
  <si>
    <t>我在商店买了些牛奶。</t>
  </si>
  <si>
    <t>去store（商店）买牛奶，货架上的商品琳琅满目。</t>
  </si>
  <si>
    <t>商店store随处见，购物方便又快捷</t>
  </si>
  <si>
    <t>storm</t>
  </si>
  <si>
    <t>暴风雨；风暴</t>
  </si>
  <si>
    <t>/stɔːm/</t>
  </si>
  <si>
    <t>A heavy storm hit the city last night.</t>
  </si>
  <si>
    <t>昨晚一场大风暴袭击了这座城市。</t>
  </si>
  <si>
    <t>storm（暴风雨）来临前，天空乌云密布，仿佛要把整个城市吞没。</t>
  </si>
  <si>
    <t>storm风暴来得猛，乌云滚滚雨倾盆</t>
  </si>
  <si>
    <t>猛攻；突袭</t>
  </si>
  <si>
    <t>The soldiers stormed the enemy's camp.</t>
  </si>
  <si>
    <t>士兵们猛攻敌人的营地。</t>
  </si>
  <si>
    <t>士兵们storm（猛攻）敌营，像storm（风暴）一样猛烈，很快就占领了阵地。</t>
  </si>
  <si>
    <t>猛攻敌营是storm，风暴之势不可挡</t>
  </si>
  <si>
    <t>story</t>
  </si>
  <si>
    <t>故事；小说</t>
  </si>
  <si>
    <t>/ˈstɔːri/</t>
  </si>
  <si>
    <t>She told us an interesting story yesterday.</t>
  </si>
  <si>
    <t>她昨天给我们讲了一个有趣的故事。</t>
  </si>
  <si>
    <t>妈妈给我讲story（故事）时，我听得入迷，仿佛自己也成了故事里的角色。</t>
  </si>
  <si>
    <t>story故事真有趣，听着听着入迷去</t>
  </si>
  <si>
    <t>stout</t>
  </si>
  <si>
    <t>结实的；强壮的；肥胖的</t>
  </si>
  <si>
    <t>/staʊt/</t>
  </si>
  <si>
    <t>The old man is still stout and healthy.</t>
  </si>
  <si>
    <t>这位老人仍然结实健康。</t>
  </si>
  <si>
    <t>那位stout（结实）的老人，每天坚持锻炼，身体像铁塔一样强壮。</t>
  </si>
  <si>
    <t>stout结实又强壮，健康生活有保障</t>
  </si>
  <si>
    <t>stove</t>
  </si>
  <si>
    <t>炉子；火炉</t>
  </si>
  <si>
    <t>/stoʊv/</t>
  </si>
  <si>
    <t>She cooked soup on the stove.</t>
  </si>
  <si>
    <t>她在炉子上煮了汤。</t>
  </si>
  <si>
    <t>冬天用stove（炉子）煮soup，温暖的热气让房间变得舒服，stove发音像“斯多夫”，记住这个暖场景。</t>
  </si>
  <si>
    <t>取暖做饭用stove</t>
  </si>
  <si>
    <t>straight</t>
  </si>
  <si>
    <t>直的；正直的</t>
  </si>
  <si>
    <t>/streɪt/</t>
  </si>
  <si>
    <t>The line is straight and long.</t>
  </si>
  <si>
    <t>这条线又直又长。</t>
  </si>
  <si>
    <t>看到straight（直的）线条，我想起它发音像“死追特”，死追着直路跑不拐弯，真正直。</t>
  </si>
  <si>
    <t>不弯不曲是straight</t>
  </si>
  <si>
    <t>直地；直接地</t>
  </si>
  <si>
    <t>Go straight until you see the school.</t>
  </si>
  <si>
    <t>一直往前走直到你看到学校。</t>
  </si>
  <si>
    <t>妈妈说go straight（直走），我沿着路直走，很快就到了学校门口。</t>
  </si>
  <si>
    <t>径直向前用straight</t>
  </si>
  <si>
    <t>straightforward</t>
  </si>
  <si>
    <t>straight（直的）+ forward（向前）→ 直接向前不绕弯 → 简单的；坦率的</t>
  </si>
  <si>
    <t>简单的；坦率的</t>
  </si>
  <si>
    <t>/ˌstreɪtˈfɔːrwərd/</t>
  </si>
  <si>
    <t>Her answer is straightforward and clear.</t>
  </si>
  <si>
    <t>她的回答简单明了。</t>
  </si>
  <si>
    <t>她的回答straightforward（坦率），straight（直）forward（向前）不绕圈子，让人一听就懂。</t>
  </si>
  <si>
    <t>直向前行 straightforward</t>
  </si>
  <si>
    <t>straight（直的）+ forward（向前）→ 直接向前 → 直接地</t>
  </si>
  <si>
    <t>直接地；坦率地</t>
  </si>
  <si>
    <t>He told me straightforward what he needed.</t>
  </si>
  <si>
    <t>他直接告诉我他需要什么。</t>
  </si>
  <si>
    <t>他straightforward（直接地）说出需求，straight（直）forward（向前）不隐瞒，真爽快。</t>
  </si>
  <si>
    <t>坦率直接 straightforward</t>
  </si>
  <si>
    <t>strait</t>
  </si>
  <si>
    <t>海峡；困境</t>
  </si>
  <si>
    <t>The Strait of Dover connects England and France.</t>
  </si>
  <si>
    <t>多佛尔海峡连接英国和法国。</t>
  </si>
  <si>
    <t>strait（海峡）像“死雷特”，海峡里的风浪大，通过时要小心，别陷入困境。</t>
  </si>
  <si>
    <t>狭窄水道是strait</t>
  </si>
  <si>
    <t>狭窄的</t>
  </si>
  <si>
    <t>The strait path is hard to walk on.</t>
  </si>
  <si>
    <t>这条狭窄的小路很难走。</t>
  </si>
  <si>
    <t>strait（狭窄的）小路只能容一人通过，走的时候要扶着旁边的树才不会掉下去。</t>
  </si>
  <si>
    <t>路窄用strait</t>
  </si>
  <si>
    <t>strange</t>
  </si>
  <si>
    <t>奇怪的；陌生的</t>
  </si>
  <si>
    <t>/streɪndʒ/</t>
  </si>
  <si>
    <t>That strange animal looks like a cat.</t>
  </si>
  <si>
    <t>那个奇怪的动物看起来像一只猫。</t>
  </si>
  <si>
    <t>看到strange（奇怪）的动物，我想起它发音像“死俊奇”，长得俊但很奇怪，真有趣。</t>
  </si>
  <si>
    <t>陌生奇怪是strange</t>
  </si>
  <si>
    <t>stranger</t>
  </si>
  <si>
    <t>strange（陌生的）+er（表示人）→陌生的人→陌生人</t>
  </si>
  <si>
    <t>陌生人</t>
  </si>
  <si>
    <t>/ˈstreɪndʒə(r)/</t>
  </si>
  <si>
    <t>I saw a stranger standing outside the gate.</t>
  </si>
  <si>
    <t>我看到一个陌生人站在门外。</t>
  </si>
  <si>
    <t>门外站着个stranger（陌生人），他的样子很strange（陌生），er（人）的身份让我不敢轻易开门。</t>
  </si>
  <si>
    <t>陌生之人stranger</t>
  </si>
  <si>
    <t>straw</t>
  </si>
  <si>
    <t>稻草；吸管</t>
  </si>
  <si>
    <t>/strɔː/</t>
  </si>
  <si>
    <t>She sipped the juice through a straw.</t>
  </si>
  <si>
    <t>她用吸管啜饮果汁。</t>
  </si>
  <si>
    <t>夏天喝冰饮时，用straw（吸管）吸，感觉像在嘬straw（稻草）般的清凉，超舒服。</t>
  </si>
  <si>
    <t>稻草吸管straw</t>
  </si>
  <si>
    <t>strawberry</t>
  </si>
  <si>
    <t>berry</t>
  </si>
  <si>
    <t>straw（稻草）+berry（浆果）→表面有类似稻草纹理小籽的浆果→草莓</t>
  </si>
  <si>
    <t>草莓</t>
  </si>
  <si>
    <t>/ˈstrɔːbəri/</t>
  </si>
  <si>
    <t>We picked fresh strawberries in the garden.</t>
  </si>
  <si>
    <t>我们在花园里摘了新鲜的草莓。</t>
  </si>
  <si>
    <t>花园里的strawberry（草莓），straw（稻草）般的小籽点缀在berry（浆果）上，咬一口甜滋滋的。</t>
  </si>
  <si>
    <t>稻草浆果strawberry</t>
  </si>
  <si>
    <t>stream</t>
  </si>
  <si>
    <t>小溪；流</t>
  </si>
  <si>
    <t>/striːm/</t>
  </si>
  <si>
    <t>A clear stream runs through the village.</t>
  </si>
  <si>
    <t>一条清澈的小溪流过村庄。</t>
  </si>
  <si>
    <t>村庄里的stream（小溪），water stream（水流）叮咚响，小朋友们在溪边嬉戏。</t>
  </si>
  <si>
    <t>清澈小溪stream</t>
  </si>
  <si>
    <t>street</t>
  </si>
  <si>
    <t>街道</t>
  </si>
  <si>
    <t>/striːt/</t>
  </si>
  <si>
    <t>There are many shops on this busy street.</t>
  </si>
  <si>
    <t>这条繁忙的街道上有很多商店。</t>
  </si>
  <si>
    <t>我走在street（街道）上，看着street两边琳琅满目的商店，忍不住停下脚步。</t>
  </si>
  <si>
    <t>城市街道street</t>
  </si>
  <si>
    <t>strength</t>
  </si>
  <si>
    <t>strong</t>
  </si>
  <si>
    <t>strong(强壮的) + th(表示状态) → 强壮的状态 → 力量</t>
  </si>
  <si>
    <t>力量；体力</t>
  </si>
  <si>
    <t>/streŋθ/</t>
  </si>
  <si>
    <t>He used his strength to move the heavy box.</t>
  </si>
  <si>
    <t>他用他的力气搬动了那个重箱子。</t>
  </si>
  <si>
    <t>小明搬重箱子时，靠的是strength（力量），这是strong（强壮）的th（状态）体现，终于成功了。</t>
  </si>
  <si>
    <t>强壮状态是strength</t>
  </si>
  <si>
    <t>strengthen</t>
  </si>
  <si>
    <t>strength(力量) + en(使...) → 使有力量 → 加强</t>
  </si>
  <si>
    <t>加强；巩固</t>
  </si>
  <si>
    <t>/ˈstreŋθn/</t>
  </si>
  <si>
    <t>We need to strengthen our friendship.</t>
  </si>
  <si>
    <t>我们需要巩固我们的友谊。</t>
  </si>
  <si>
    <t>为了让友谊更长久，我们要strengthen（加强）联系，让strength（力量）更足。</t>
  </si>
  <si>
    <t>力量加en变strengthen</t>
  </si>
  <si>
    <t>stress</t>
  </si>
  <si>
    <t>强调；施压</t>
  </si>
  <si>
    <t>/stres/</t>
  </si>
  <si>
    <t>The teacher stressed the importance of reading.</t>
  </si>
  <si>
    <t>老师强调了阅读的重要性。</t>
  </si>
  <si>
    <t>老师stress（强调）阅读时，反复说这对学习很重要，让我们记住。</t>
  </si>
  <si>
    <t>强调施压是stress</t>
  </si>
  <si>
    <t>压力；重读</t>
  </si>
  <si>
    <t>Too much stress makes her tired.</t>
  </si>
  <si>
    <t>太多压力让她很累。</t>
  </si>
  <si>
    <t>考试前的stress（压力）让她睡不好，每天都精神不振。</t>
  </si>
  <si>
    <t>压力重读是stress</t>
  </si>
  <si>
    <t>strict(拉紧) → 对规则拉紧 → 严格的</t>
  </si>
  <si>
    <t>严格的；严厉的</t>
  </si>
  <si>
    <t>/strɪkt/</t>
  </si>
  <si>
    <t>My father is strict with my study.</t>
  </si>
  <si>
    <t>我爸爸对我的学习要求严格。</t>
  </si>
  <si>
    <t>爸爸strict（严格）时，像把学习的弦strict（拉紧），不让我偷懒。</t>
  </si>
  <si>
    <t>拉紧规则strict</t>
  </si>
  <si>
    <t>strike</t>
  </si>
  <si>
    <t>击打；罢工；突然想到</t>
  </si>
  <si>
    <t>/straɪk/</t>
  </si>
  <si>
    <t>The clock struck twelve.</t>
  </si>
  <si>
    <t>钟敲响了十二点。</t>
  </si>
  <si>
    <t>钟strike（敲响）十二点时，我突然想到该睡觉了。</t>
  </si>
  <si>
    <t>击打罢工strike</t>
  </si>
  <si>
    <t>罢工；击打</t>
  </si>
  <si>
    <t>There was a strike in the city yesterday.</t>
  </si>
  <si>
    <t>昨天城里发生了一场罢工。</t>
  </si>
  <si>
    <t>城里的strike（罢工）让很多商店都关门了。</t>
  </si>
  <si>
    <t>罢工击打记strike</t>
  </si>
  <si>
    <t>string</t>
  </si>
  <si>
    <t>线；细绳</t>
  </si>
  <si>
    <t>/strɪŋ/</t>
  </si>
  <si>
    <t>I need a string to tie the package.</t>
  </si>
  <si>
    <t>我需要一根绳子来绑包裹。</t>
  </si>
  <si>
    <t>我找了根string（细绳）来绑包裹，没想到它还挺结实的。</t>
  </si>
  <si>
    <t>细绳线是string</t>
  </si>
  <si>
    <t>捆绑；串起</t>
  </si>
  <si>
    <t>She strung the beads onto a thread.</t>
  </si>
  <si>
    <t>她把珠子串在一根线上。</t>
  </si>
  <si>
    <t>她用线string（串）珠子，一串一串的很漂亮。</t>
  </si>
  <si>
    <t>串起珠子用string</t>
  </si>
  <si>
    <t>强壮的；坚固的</t>
  </si>
  <si>
    <t>/strɔːŋ/</t>
  </si>
  <si>
    <t>He is strong enough to lift the heavy box.</t>
  </si>
  <si>
    <t>他足够强壮能举起这个重箱子。</t>
  </si>
  <si>
    <t>他strong（强壮）得能举起重箱子，大家都夸他力气大。</t>
  </si>
  <si>
    <t>身体强壮是strong</t>
  </si>
  <si>
    <t>struggle</t>
  </si>
  <si>
    <t>挣扎；奋斗</t>
  </si>
  <si>
    <t>/ˈstrʌɡl/</t>
  </si>
  <si>
    <t>She struggled to climb the steep mountain.</t>
  </si>
  <si>
    <t>她努力攀登那座陡峭的山。</t>
  </si>
  <si>
    <t>她在爬山时struggle（挣扎）着向上，最终到达了山顶。</t>
  </si>
  <si>
    <t>努力挣扎struggle</t>
  </si>
  <si>
    <t>挣扎；斗争</t>
  </si>
  <si>
    <t>His struggle for success inspired all of us.</t>
  </si>
  <si>
    <t>他为成功而奋斗的经历激励了我们所有人。</t>
  </si>
  <si>
    <t>他的struggle（奋斗）故事让我们明白坚持的重要性。</t>
  </si>
  <si>
    <t>奋斗故事是struggle</t>
  </si>
  <si>
    <t>stubborn</t>
  </si>
  <si>
    <t>固执的；顽固的</t>
  </si>
  <si>
    <t>/ˈstʌbən/</t>
  </si>
  <si>
    <t>The stubborn boy refused to follow his mother's advice.</t>
  </si>
  <si>
    <t>那个固执的男孩拒绝听从妈妈的建议。</t>
  </si>
  <si>
    <t>这个stubborn（固执）的男孩，谁劝都不听，真是让人头疼。</t>
  </si>
  <si>
    <t>固执己见stubborn</t>
  </si>
  <si>
    <t>student</t>
  </si>
  <si>
    <t>stud</t>
  </si>
  <si>
    <t>stud（学习） + -ent（表示人） → 学习的人 → 学生</t>
  </si>
  <si>
    <t>/ˈstuːdnt/</t>
  </si>
  <si>
    <t>She is a hard-working student in our class.</t>
  </si>
  <si>
    <t>她是我们班一个勤奋的学生。</t>
  </si>
  <si>
    <t>作为student（学生），每天都要stud（学习），才能成为优秀的人。</t>
  </si>
  <si>
    <t>学习的人student</t>
  </si>
  <si>
    <t>studio</t>
  </si>
  <si>
    <t>工作室；演播室</t>
  </si>
  <si>
    <t>/ˈstuːdiəʊ/</t>
  </si>
  <si>
    <t>She works in a dance studio downtown.</t>
  </si>
  <si>
    <t>她在市中心的一个舞蹈工作室工作。</t>
  </si>
  <si>
    <t>她每天都去studio（工作室）练习舞蹈，那里的镜子很大，光线很好。</t>
  </si>
  <si>
    <t>舞蹈练习studio，演播工作也用它</t>
  </si>
  <si>
    <t>study</t>
  </si>
  <si>
    <t>学习；研究</t>
  </si>
  <si>
    <t>/ˈstʌdi/</t>
  </si>
  <si>
    <t>I study English every morning.</t>
  </si>
  <si>
    <t>我每天早上学习英语。</t>
  </si>
  <si>
    <t>我每天早上都study（学习）英语，读单词背课文，进步很快。</t>
  </si>
  <si>
    <t>天天坚持study，英语成绩顶呱呱</t>
  </si>
  <si>
    <t>学习；书房</t>
  </si>
  <si>
    <t>His study is filled with books.</t>
  </si>
  <si>
    <t>他的书房里摆满了书。</t>
  </si>
  <si>
    <t>他的study（书房）里有很多书，他经常在这里study（学习）到深夜。</t>
  </si>
  <si>
    <t>书房里面study，学习环境顶呱呱</t>
  </si>
  <si>
    <t>stupid</t>
  </si>
  <si>
    <t>愚蠢的；笨的</t>
  </si>
  <si>
    <t>/ˈstjuːpɪd/</t>
  </si>
  <si>
    <t>It's stupid to play in the rain without an umbrella.</t>
  </si>
  <si>
    <t>没伞还在雨中玩是愚蠢的。</t>
  </si>
  <si>
    <t>没伞淋雨真stupid（笨），妈妈说这样会感冒，我怎么没想到呢？</t>
  </si>
  <si>
    <t>淋雨不打伞，stupid真笨蛋</t>
  </si>
  <si>
    <t>style</t>
  </si>
  <si>
    <t>风格；样式</t>
  </si>
  <si>
    <t>/staɪl/</t>
  </si>
  <si>
    <t>Her dress is in a modern style.</t>
  </si>
  <si>
    <t>她的裙子是现代风格的。</t>
  </si>
  <si>
    <t>她穿的裙子style（风格）很现代，大家都夸好看。</t>
  </si>
  <si>
    <t>衣服样式看style，风格独特人人爱</t>
  </si>
  <si>
    <t>subject</t>
  </si>
  <si>
    <t>sub-</t>
  </si>
  <si>
    <t>sub（在...之下）+ ject（投掷）→ 被投掷在下面的事物 → 主题；科目</t>
  </si>
  <si>
    <t>主题；科目</t>
  </si>
  <si>
    <t>/ˈsʌbdʒɪkt/</t>
  </si>
  <si>
    <t>Math is my favorite subject.</t>
  </si>
  <si>
    <t>数学是我最喜欢的科目。</t>
  </si>
  <si>
    <t>数学是我喜欢的subject（科目），sub（下面）ject（投掷）的知识都要掌握好。</t>
  </si>
  <si>
    <t>下面投掷是subject，科目主题都记住</t>
  </si>
  <si>
    <t>sub（在...之下）+ ject（投掷）→ 把...投掷到下面 → 使服从；使遭受</t>
  </si>
  <si>
    <t>使服从；使遭受</t>
  </si>
  <si>
    <t>/səbˈdʒekt/</t>
  </si>
  <si>
    <t>The king subjected his people to heavy taxes.</t>
  </si>
  <si>
    <t>国王让他的人民遭受重税。</t>
  </si>
  <si>
    <t>国王subject（使遭受）重税，sub（下面）ject（投掷）的压力让百姓很苦。</t>
  </si>
  <si>
    <t>使服从subject，重税之下百姓愁</t>
  </si>
  <si>
    <t>subjective</t>
  </si>
  <si>
    <t>sub（在...下）+ ject（扔）+ ive（...的）→ 扔在个人判断之下的 → 主观的</t>
  </si>
  <si>
    <t>主观的</t>
  </si>
  <si>
    <t>/səbˈdʒektɪv/</t>
  </si>
  <si>
    <t>Her opinion is subjective, not based on facts.</t>
  </si>
  <si>
    <t>她的观点是主观的，不是基于事实的。</t>
  </si>
  <si>
    <t>评价电影时，她的看法 subjective（主观的），因为 sub（在...下）ject（扔）了个人喜好进去，ive（的）表达属性。</t>
  </si>
  <si>
    <t>sub下扔ject，ive属性是主观</t>
  </si>
  <si>
    <t>submit</t>
  </si>
  <si>
    <t>sub（向下）+ mit（送）→ 向下送文件或请求 → 提交；屈服</t>
  </si>
  <si>
    <t>提交；屈服</t>
  </si>
  <si>
    <t>/səbˈmɪt/</t>
  </si>
  <si>
    <t>You must submit your homework by Friday.</t>
  </si>
  <si>
    <t>你必须在周五前提交作业。</t>
  </si>
  <si>
    <t>我submit（提交）作业时，sub（向下）mit（送）到老师桌上，生怕错过截止日期。</t>
  </si>
  <si>
    <t>向下送是submit</t>
  </si>
  <si>
    <t>subscribe</t>
  </si>
  <si>
    <t>scrib</t>
  </si>
  <si>
    <t>sub（在...下）+ scrib（写）→ 在名单下写名字 → 订阅；签署</t>
  </si>
  <si>
    <t>订阅；签署</t>
  </si>
  <si>
    <t>/səbˈskraɪb/</t>
  </si>
  <si>
    <t>I subscribe to this magazine every year.</t>
  </si>
  <si>
    <t>我每年都订阅这本杂志。</t>
  </si>
  <si>
    <t>我subscribe（订阅）杂志时，sub（在...下）scrib（写）下我的地址，很快就收到了第一期。</t>
  </si>
  <si>
    <t>写下订阅subscribe</t>
  </si>
  <si>
    <t>substitute</t>
  </si>
  <si>
    <t>sub（代替）+ stitut（站）→ 代替站在某个位置 → 替换；代替</t>
  </si>
  <si>
    <t>/səbˈstɪtjuːt/</t>
  </si>
  <si>
    <t>The coach substituted him for the injured player.</t>
  </si>
  <si>
    <t>教练用他替换了受伤的球员。</t>
  </si>
  <si>
    <t>教练substitute（替换）球员时，sub（代替）stitut（站）在受伤队员的位置上，继续比赛。</t>
  </si>
  <si>
    <t>代替站是substitute</t>
  </si>
  <si>
    <t>sub（代替）+ stitut（站）→ 代替站着的人或物 → 替代品；代替者</t>
  </si>
  <si>
    <t>替代品；代替者</t>
  </si>
  <si>
    <t>/ˈsʌbstɪtjuːt/</t>
  </si>
  <si>
    <t>Milk is a good substitute for water in this recipe.</t>
  </si>
  <si>
    <t>在这个食谱里牛奶是水的好替代品。</t>
  </si>
  <si>
    <t>做蛋糕时，牛奶是水的 substitute（替代品），sub（代替）stitut（站）了水的位置，味道更香浓。</t>
  </si>
  <si>
    <t>代替之物substitute</t>
  </si>
  <si>
    <t>succeed</t>
  </si>
  <si>
    <t>suc-</t>
  </si>
  <si>
    <t>ceed</t>
  </si>
  <si>
    <t>suc（随后）+ ceed（走）→ 跟着前面的路走并超越 → 成功；继承</t>
  </si>
  <si>
    <t>成功；继承</t>
  </si>
  <si>
    <t>/səkˈsiːd/</t>
  </si>
  <si>
    <t>He succeeded in passing the exam.</t>
  </si>
  <si>
    <t>他成功通过了考试。</t>
  </si>
  <si>
    <t>他succeed（成功）通过考试，因为suc（随后）ceed（走）在努力的道路上，从未停下脚步。</t>
  </si>
  <si>
    <t>随后走下去，成功succeed</t>
  </si>
  <si>
    <t>success</t>
  </si>
  <si>
    <t>suc(接近)+cess(走)→一步步走近目标→成功</t>
  </si>
  <si>
    <t>成功；成就</t>
  </si>
  <si>
    <t>/səkˈses/</t>
  </si>
  <si>
    <t>His success comes from hard work.</t>
  </si>
  <si>
    <t>他的成功来自努力工作。</t>
  </si>
  <si>
    <t>当你一步步 suc（接近）cess（走）向目标时，success（成功）就会自然降临，坚持就是胜利。</t>
  </si>
  <si>
    <t>接近走→success（成功）</t>
  </si>
  <si>
    <t>successful</t>
  </si>
  <si>
    <t>suc(接近)+cess(走)+ful(充满...的)→充满成功特质的→成功的</t>
  </si>
  <si>
    <t>成功的</t>
  </si>
  <si>
    <t>/səkˈsesfl/</t>
  </si>
  <si>
    <t>She is a successful writer.</t>
  </si>
  <si>
    <t>她是一位成功的作家。</t>
  </si>
  <si>
    <t>这位 successful（成功的）作家，suc（接近）cess（走）到梦想，作品 ful（充满）温度，深受读者喜爱。</t>
  </si>
  <si>
    <t>成功加ful变successful</t>
  </si>
  <si>
    <t>such</t>
  </si>
  <si>
    <t>这样的；如此的</t>
  </si>
  <si>
    <t>/sʌtʃ/</t>
  </si>
  <si>
    <t>She has such a beautiful dress.</t>
  </si>
  <si>
    <t>她有一件如此漂亮的裙子。</t>
  </si>
  <si>
    <t>看到她 such（如此）漂亮的裙子，我忍不住感叹：“such 好看啊！”，羡慕不已。</t>
  </si>
  <si>
    <t>如此这样就是such</t>
  </si>
  <si>
    <t>suck</t>
  </si>
  <si>
    <t>吸；吮</t>
  </si>
  <si>
    <t>/sʌk/</t>
  </si>
  <si>
    <t>The baby is sucking milk from the bottle.</t>
  </si>
  <si>
    <t>宝宝正在从瓶子里吸奶。</t>
  </si>
  <si>
    <t>宝宝 suck（吸）奶时，小嘴一鼓一鼓，suck 的模样萌化了所有人的心。</t>
  </si>
  <si>
    <t>吸奶动作叫suck</t>
  </si>
  <si>
    <t>sudden</t>
  </si>
  <si>
    <t>/ˈsʌdən/</t>
  </si>
  <si>
    <t>A sudden rain stopped our picnic.</t>
  </si>
  <si>
    <t>一场突然的雨打断了我们的野餐。</t>
  </si>
  <si>
    <t>sudden（突然）下雨时，我们慌忙收拾东西，sudden的变化让大家都措手不及。</t>
  </si>
  <si>
    <t>突然发生是sudden</t>
  </si>
  <si>
    <t>suffer</t>
  </si>
  <si>
    <t>suf-</t>
  </si>
  <si>
    <t>suf(下)+fer(带) → 把重担带下自己身上 → 遭受；忍受</t>
  </si>
  <si>
    <t>遭受；忍受</t>
  </si>
  <si>
    <t>/ˈsʌfə(r)/</t>
  </si>
  <si>
    <t>She suffered from a bad headache yesterday.</t>
  </si>
  <si>
    <t>她昨天头痛得厉害。</t>
  </si>
  <si>
    <t>她昨天suffer（遭受）头痛时，suf（下）fer（带）着不适坚持学习，太拼啦。</t>
  </si>
  <si>
    <t>带下重担是suffer</t>
  </si>
  <si>
    <t>suffering</t>
  </si>
  <si>
    <t>suffer(遭受)+ing(名词后缀) → 遭受的状态 → 痛苦；苦难</t>
  </si>
  <si>
    <t>痛苦；苦难</t>
  </si>
  <si>
    <t>/ˈsʌfərɪŋ/</t>
  </si>
  <si>
    <t>The little girl's suffering made us cry.</t>
  </si>
  <si>
    <t>小女孩的苦难让我们哭了。</t>
  </si>
  <si>
    <t>看到她的suffering（苦难），就知道是suffer加ing变成的名词呀。</t>
  </si>
  <si>
    <t>suffer加ing变苦难</t>
  </si>
  <si>
    <t>sugar</t>
  </si>
  <si>
    <t>糖</t>
  </si>
  <si>
    <t>/ˈʃʊɡə(r)/</t>
  </si>
  <si>
    <t>I put a spoon of sugar in my tea.</t>
  </si>
  <si>
    <t>我在茶里放了一勺糖。</t>
  </si>
  <si>
    <t>喝茶时加sugar（糖），谐音“树哥”，树哥总说糖能让茶更甜哦。</t>
  </si>
  <si>
    <t>糖的英文是sugar</t>
  </si>
  <si>
    <t>suggest</t>
  </si>
  <si>
    <t>sug-</t>
  </si>
  <si>
    <t>sug(下)+gest(带来) → 从下方带来想法 → 建议；暗示</t>
  </si>
  <si>
    <t>建议；暗示</t>
  </si>
  <si>
    <t>/səˈdʒest/</t>
  </si>
  <si>
    <t>He suggested we have dinner together.</t>
  </si>
  <si>
    <t>他建议我们一起吃晚饭。</t>
  </si>
  <si>
    <t>他suggest（建议）聚餐时，sug（下）gest（带来）的想法让大家都开心。</t>
  </si>
  <si>
    <t>带下想法suggest</t>
  </si>
  <si>
    <t>suggestion</t>
  </si>
  <si>
    <t>suggest(建议)+ion(名词后缀) → 建议的内容 → 建议</t>
  </si>
  <si>
    <t>/səˈdʒestʃən/</t>
  </si>
  <si>
    <t>Her suggestion is worth considering.</t>
  </si>
  <si>
    <t>她的建议值得考虑。</t>
  </si>
  <si>
    <t>她的suggestion（建议）来自suggest加ion，帮我们解决了大问题。</t>
  </si>
  <si>
    <t>suggest加ion变建议</t>
  </si>
  <si>
    <t>suit</t>
  </si>
  <si>
    <t>适合；适宜</t>
  </si>
  <si>
    <t>/suːt/</t>
  </si>
  <si>
    <t>The dress suits you perfectly.</t>
  </si>
  <si>
    <t>这条裙子非常适合你。</t>
  </si>
  <si>
    <t>她试穿新裙子时，朋友说：“This dress suits you！” 她开心地转了个圈。</t>
  </si>
  <si>
    <t>穿得合适是suit</t>
  </si>
  <si>
    <t>套装；西装</t>
  </si>
  <si>
    <t>He wears a black suit to work.</t>
  </si>
  <si>
    <t>他上班穿黑色西装。</t>
  </si>
  <si>
    <t>职场上，black suit是他的标配，显得专业又精神。</t>
  </si>
  <si>
    <t>职场套装是suit</t>
  </si>
  <si>
    <t>suitable</t>
  </si>
  <si>
    <t>suit(适合)+able(能...的)→能适合的→合适的</t>
  </si>
  <si>
    <t>合适的；适宜的</t>
  </si>
  <si>
    <t>/ˈsuːtəbl/</t>
  </si>
  <si>
    <t>This game is suitable for children.</t>
  </si>
  <si>
    <t>这个游戏适合儿童玩。</t>
  </si>
  <si>
    <t>妈妈选游戏时，优先挑suitable for kids的，让孩子玩得放心。</t>
  </si>
  <si>
    <t>suit加able，合适就用它</t>
  </si>
  <si>
    <t>suitcase</t>
  </si>
  <si>
    <t>suit(套装)+case(箱子)→装套装的箱子→行李箱</t>
  </si>
  <si>
    <t>行李箱；手提箱</t>
  </si>
  <si>
    <t>/ˈsuːtkeɪs/</t>
  </si>
  <si>
    <t>She packed her suitcase for the trip.</t>
  </si>
  <si>
    <t>她为旅行收拾了行李箱。</t>
  </si>
  <si>
    <t>旅行前，她把suit放进case，整理好suitcase准备出发。</t>
  </si>
  <si>
    <t>套装箱子suitcase</t>
  </si>
  <si>
    <t>suite</t>
  </si>
  <si>
    <t>套房；套间</t>
  </si>
  <si>
    <t>/swiːt/</t>
  </si>
  <si>
    <t>They booked a luxury suite in the hotel.</t>
  </si>
  <si>
    <t>他们在酒店订了豪华套房。</t>
  </si>
  <si>
    <t>酒店的suite宽敞明亮，包含卧室和客厅，住得超舒服。</t>
  </si>
  <si>
    <t>酒店套房suite</t>
  </si>
  <si>
    <t>summary</t>
  </si>
  <si>
    <t>sum(总)+ary(表示物)→总结出来的东西→摘要</t>
  </si>
  <si>
    <t>摘要；概要</t>
  </si>
  <si>
    <t>/ˈsʌməri/</t>
  </si>
  <si>
    <t>Write a summary of the story.</t>
  </si>
  <si>
    <t>写一篇故事的摘要。</t>
  </si>
  <si>
    <t>写summary时，要sum（总结）核心内容，不能啰嗦。</t>
  </si>
  <si>
    <t>总结出来summary</t>
  </si>
  <si>
    <t>summer</t>
  </si>
  <si>
    <t>夏天；夏季</t>
  </si>
  <si>
    <t>/ˈsʌmə(r)/</t>
  </si>
  <si>
    <t>We enjoy eating ice cream in summer.</t>
  </si>
  <si>
    <t>我们喜欢在夏天吃冰淇淋。</t>
  </si>
  <si>
    <t>夏天summer到了，我们总爱抱着冰淇淋，感受summer的热情。</t>
  </si>
  <si>
    <t>夏日炎炎summer</t>
  </si>
  <si>
    <t>sun</t>
  </si>
  <si>
    <t>太阳；阳光</t>
  </si>
  <si>
    <t>The sun gives us light and heat.</t>
  </si>
  <si>
    <t>太阳给我们光和热。</t>
  </si>
  <si>
    <t>每天清晨，sun（太阳）升起，带来光和热，让世界充满活力。</t>
  </si>
  <si>
    <t>发光发热是sun</t>
  </si>
  <si>
    <t>sunburnt</t>
  </si>
  <si>
    <t>sun（太阳）+ burnt（被晒伤的）→ 被太阳晒伤的 → 晒伤的；晒黑的</t>
  </si>
  <si>
    <t>晒伤的；晒黑的</t>
  </si>
  <si>
    <t>/ˈsʌnbɜːnt/</t>
  </si>
  <si>
    <t>His face was sunburnt after playing football all afternoon.</t>
  </si>
  <si>
    <t>他踢了一下午足球后脸被晒黑了。</t>
  </si>
  <si>
    <t>踢了一下午球，他的脸sunburnt（晒黑），都是sun（太阳）惹的祸。</t>
  </si>
  <si>
    <t>太阳晒伤sunburnt</t>
  </si>
  <si>
    <t>burnt</t>
  </si>
  <si>
    <t>sunlight</t>
  </si>
  <si>
    <t>sun（太阳）+ light（光）→ 太阳发出的光 → 阳光</t>
  </si>
  <si>
    <t>阳光；日光</t>
  </si>
  <si>
    <t>/ˈsʌnlaɪt/</t>
  </si>
  <si>
    <t>The sunlight makes the room bright.</t>
  </si>
  <si>
    <t>阳光让房间变得明亮。</t>
  </si>
  <si>
    <t>清晨，sunlight（阳光）透过窗帘，sun的light洒在地板上，暖洋洋的。</t>
  </si>
  <si>
    <t>太阳之光sunlight</t>
  </si>
  <si>
    <t>sunny</t>
  </si>
  <si>
    <t>sun（太阳）+ y（...的）→ 充满太阳的 → 晴朗的；阳光充足的</t>
  </si>
  <si>
    <t>晴朗的；阳光充足的</t>
  </si>
  <si>
    <t>/ˈsʌni/</t>
  </si>
  <si>
    <t>Let's go to the park on this sunny day.</t>
  </si>
  <si>
    <t>在这个晴朗的日子里，我们去公园吧。</t>
  </si>
  <si>
    <t>今天sunny（晴朗），sun挂在天上，y（呀），适合出门玩耍！</t>
  </si>
  <si>
    <t>太阳多的是sunny</t>
  </si>
  <si>
    <t>sunshine</t>
  </si>
  <si>
    <t>sun-</t>
  </si>
  <si>
    <t>sun(太阳)+shine(光)→太阳发出的光→阳光</t>
  </si>
  <si>
    <t>阳光</t>
  </si>
  <si>
    <t>/ˈsʌnʃaɪn/</t>
  </si>
  <si>
    <t>The sunshine is warm and bright today.</t>
  </si>
  <si>
    <t>今天的阳光温暖又明亮。</t>
  </si>
  <si>
    <t>清晨出门，sunshine（阳光）洒在身上，sun（太阳）的shine（光）让人心情瞬间变好。</t>
  </si>
  <si>
    <t>太阳之光sunshine</t>
  </si>
  <si>
    <t>super</t>
  </si>
  <si>
    <t>super-</t>
  </si>
  <si>
    <t>super(超过)→超过一般的→超级的</t>
  </si>
  <si>
    <t>超级的</t>
  </si>
  <si>
    <t>/ˈsuːpə(r)/</t>
  </si>
  <si>
    <t>This ice cream is super delicious.</t>
  </si>
  <si>
    <t>这个冰淇淋超级好吃。</t>
  </si>
  <si>
    <t>吃冰淇淋时，我忍不住说it's super（超级）美味，super（超过）预期的甜爽。</t>
  </si>
  <si>
    <t>超过一般是super</t>
  </si>
  <si>
    <t>super(超过)→超过一般地→超级地</t>
  </si>
  <si>
    <t>超级地</t>
  </si>
  <si>
    <t>She dances super well.</t>
  </si>
  <si>
    <t>她跳舞超级好。</t>
  </si>
  <si>
    <t>看她跳舞，我惊叹she dances super（超级）棒，super（超过）我见过的所有舞者。</t>
  </si>
  <si>
    <t>超过一般super（adv.）</t>
  </si>
  <si>
    <t>superb</t>
  </si>
  <si>
    <t>super(超级)+b(表出色状态)→超级出色的→极好的</t>
  </si>
  <si>
    <t>极好的；卓越的</t>
  </si>
  <si>
    <t>/suːˈpɜːb/</t>
  </si>
  <si>
    <t>The view from the hilltop is superb.</t>
  </si>
  <si>
    <t>山顶的景色极好。</t>
  </si>
  <si>
    <t>爬到山顶，看到superb（极好）的风景，super（超级）棒的体验让我忘记疲惫。</t>
  </si>
  <si>
    <t>超级出色superb</t>
  </si>
  <si>
    <t>superior</t>
  </si>
  <si>
    <t>super(超过)+ior(比较级后缀)→比...更优→更好的；上级的</t>
  </si>
  <si>
    <t>更好的；上级的</t>
  </si>
  <si>
    <t>/suːˈpɪəriə(r)/</t>
  </si>
  <si>
    <t>His English is superior to mine.</t>
  </si>
  <si>
    <t>他的英语比我的更好。</t>
  </si>
  <si>
    <t>每次考试，他的英语都superior（更好），super（超过）我很多分。</t>
  </si>
  <si>
    <t>超过他人superior</t>
  </si>
  <si>
    <t>super(超过)+ior(比较级后缀)→地位超过他人的人→上级</t>
  </si>
  <si>
    <t>上级；上司</t>
  </si>
  <si>
    <t>He talks to his superior every morning.</t>
  </si>
  <si>
    <t>他每天早上和上级谈话。</t>
  </si>
  <si>
    <t>工作中，他每天都要向superior（上级）汇报，super（超过）他职位的人决策更关键。</t>
  </si>
  <si>
    <t>地位超我是superior(n.)</t>
  </si>
  <si>
    <t>supermarket</t>
  </si>
  <si>
    <t>super(超级)+market(市场)→超级大的市场→超市</t>
  </si>
  <si>
    <t>超市</t>
  </si>
  <si>
    <t>/ˈsuːpəmɑːkɪt/</t>
  </si>
  <si>
    <t>We buy fruits at the supermarket.</t>
  </si>
  <si>
    <t>我们在超市买水果。</t>
  </si>
  <si>
    <t>周末去supermarket（超市），super（超级）大的market（市场）里摆满了新鲜水果。</t>
  </si>
  <si>
    <t>超级市场supermarket</t>
  </si>
  <si>
    <t>supper</t>
  </si>
  <si>
    <t>晚餐</t>
  </si>
  <si>
    <t>/ˈsʌpə(r)/</t>
  </si>
  <si>
    <t>We had fish and chips for supper last night.</t>
  </si>
  <si>
    <t>昨晚我们晚餐吃了炸鱼薯条。</t>
  </si>
  <si>
    <t>昨晚supper（晚餐），妈妈做了炸鱼薯条，全家吃得津津有味。</t>
  </si>
  <si>
    <t>晚餐美味supper</t>
  </si>
  <si>
    <t>supply</t>
  </si>
  <si>
    <t>sup(sub，补充) + ply(填充) → 补充填充所需物品 → 供应</t>
  </si>
  <si>
    <t>供应；提供</t>
  </si>
  <si>
    <t>/səˈplaɪ/</t>
  </si>
  <si>
    <t>The farm supplies fresh vegetables to the market.</t>
  </si>
  <si>
    <t>农场向市场供应新鲜蔬菜。</t>
  </si>
  <si>
    <t>农场supply（供应）蔬菜时，sup（补充）ply（填充）货车，确保市场有货。</t>
  </si>
  <si>
    <t>补充填充是supply</t>
  </si>
  <si>
    <t>sup-</t>
  </si>
  <si>
    <t>support</t>
  </si>
  <si>
    <t>sup(sub，下方) + port(支撑) → 在下方支撑 → 支持</t>
  </si>
  <si>
    <t>支持；支撑</t>
  </si>
  <si>
    <t>/səˈpɔːt/</t>
  </si>
  <si>
    <t>She always supports her friends when they are in trouble.</t>
  </si>
  <si>
    <t>当朋友遇到困难时，她总是支持他们。</t>
  </si>
  <si>
    <t>朋友有难时，她support（支持）他们，像在下方sup（托着）port（支撑）一样可靠。</t>
  </si>
  <si>
    <t>下方支撑support</t>
  </si>
  <si>
    <t>suppose</t>
  </si>
  <si>
    <t>sup(sub，心里) + pose(放置) → 把想法放在心里 → 假设；认为</t>
  </si>
  <si>
    <t>假设；认为</t>
  </si>
  <si>
    <t>/səˈpəʊz/</t>
  </si>
  <si>
    <t>I suppose it will rain this afternoon.</t>
  </si>
  <si>
    <t>我认为今天下午会下雨。</t>
  </si>
  <si>
    <t>我suppose（认为）下午下雨，心里sup（悄悄）pose（放着）这个想法，带了伞出门。</t>
  </si>
  <si>
    <t>心里放置suppose</t>
  </si>
  <si>
    <t>supreme</t>
  </si>
  <si>
    <t>最高的；至高无上的</t>
  </si>
  <si>
    <t>/suːˈpriːm/</t>
  </si>
  <si>
    <t>The king had supreme power in the country.</t>
  </si>
  <si>
    <t>国王在这个国家拥有至高无上的权力。</t>
  </si>
  <si>
    <t>国王拥有supreme（最高的）权力，所有人都要听从他的命令。</t>
  </si>
  <si>
    <t>至高无上supreme</t>
  </si>
  <si>
    <t>surplus</t>
  </si>
  <si>
    <t>sur-</t>
  </si>
  <si>
    <t>sur(超过)+plus(加)→超过所需的部分→剩余；盈余</t>
  </si>
  <si>
    <t>剩余；盈余</t>
  </si>
  <si>
    <t>/ˈsɜːpləs/</t>
  </si>
  <si>
    <t>The country has a trade surplus this year.</t>
  </si>
  <si>
    <t>这个国家今年有贸易顺差。</t>
  </si>
  <si>
    <t>这个国家今年贸易有surplus（盈余），因为sur（超过）plus（加）的出口量比进口多很多。</t>
  </si>
  <si>
    <t>超过加是surplus（盈余）</t>
  </si>
  <si>
    <t>sur(超过)+plus(加)→超过所需的→多余的；过剩的</t>
  </si>
  <si>
    <t>多余的；过剩的</t>
  </si>
  <si>
    <t>We have surplus food after the party.</t>
  </si>
  <si>
    <t>派对后我们有多余的食物。</t>
  </si>
  <si>
    <t>派对后剩下surplus（多余的）食物，sur（超过）plus（加）的量让大家吃不完。</t>
  </si>
  <si>
    <t>超过加的是surplus（多余）</t>
  </si>
  <si>
    <t>确信的；肯定的</t>
  </si>
  <si>
    <t>/ʃʊə(r)/</t>
  </si>
  <si>
    <t>I'm sure he will pass the exam.</t>
  </si>
  <si>
    <t>我确信他会通过考试。</t>
  </si>
  <si>
    <t>我sure（确信）他能通过考试，因为他复习得很认真，没什么可担心的。</t>
  </si>
  <si>
    <t>确信无疑就是sure</t>
  </si>
  <si>
    <t>当然；的确</t>
  </si>
  <si>
    <t>Sure, I can help you with that.</t>
  </si>
  <si>
    <t>当然，我可以帮你做那件事。</t>
  </si>
  <si>
    <t>朋友问我能否帮忙，我回答sure（当然），这是很自然的回应。</t>
  </si>
  <si>
    <t>当然的确就是sure</t>
  </si>
  <si>
    <t>surface</t>
  </si>
  <si>
    <t>sur(在...之上)+face(脸；表面)→物体的最上层→表面；表层</t>
  </si>
  <si>
    <t>表面；表层</t>
  </si>
  <si>
    <t>/ˈsɜːfɪs/</t>
  </si>
  <si>
    <t>The surface of the table is clean.</t>
  </si>
  <si>
    <t>桌子的表面很干净。</t>
  </si>
  <si>
    <t>桌子的surface（表面）很干净，sur（之上）face（脸）就像刚擦过一样亮。</t>
  </si>
  <si>
    <t>之上脸是surface（表面）</t>
  </si>
  <si>
    <t>sur(在...之上)+face(脸)→露出脸→浮出水面；显露</t>
  </si>
  <si>
    <t>浮出水面；显露</t>
  </si>
  <si>
    <t>The submarine surfaced after an hour.</t>
  </si>
  <si>
    <t>潜艇一小时后浮出了水面。</t>
  </si>
  <si>
    <t>潜艇surfaced（浮出水面），sur（之上）face（脸）终于露出了水面。</t>
  </si>
  <si>
    <t>露出脸来surface（浮出）</t>
  </si>
  <si>
    <t>surgeon</t>
  </si>
  <si>
    <t>geon</t>
  </si>
  <si>
    <t>sur(手)+geon(做...的人)→用手做手术的人→外科医生</t>
  </si>
  <si>
    <t>外科医生</t>
  </si>
  <si>
    <t>/ˈsɜːdʒən/</t>
  </si>
  <si>
    <t>The surgeon saved the patient's life.</t>
  </si>
  <si>
    <t>外科医生救了病人的命。</t>
  </si>
  <si>
    <t>那位surgeon（外科医生）用手（sur）做（geon）手术，成功救了病人。</t>
  </si>
  <si>
    <t>动手做手术是surgeon</t>
  </si>
  <si>
    <t>surprise</t>
  </si>
  <si>
    <t>sur(突然)+prise(抓)→突然抓住注意力→使惊奇；使惊讶</t>
  </si>
  <si>
    <t>使惊奇；使惊讶</t>
  </si>
  <si>
    <t>/səˈpraɪz/</t>
  </si>
  <si>
    <t>Her gift surprised me a lot.</t>
  </si>
  <si>
    <t>她的礼物让我非常惊讶。</t>
  </si>
  <si>
    <t>她的礼物surprise（使惊讶）了我，sur（突然）prise（抓）住了我的目光，太意外了。</t>
  </si>
  <si>
    <t>突然抓住是surprise</t>
  </si>
  <si>
    <t>sur(突然)+prise(抓)→突然的抓住→惊奇；惊喜</t>
  </si>
  <si>
    <t>惊奇；惊喜</t>
  </si>
  <si>
    <t>It's a big surprise for me to see you here.</t>
  </si>
  <si>
    <t>在这里见到你对我来说是个大惊喜。</t>
  </si>
  <si>
    <t>在这里见到你是个big surprise（惊喜），sur（突然）prise（抓）住了我的心，太开心了。</t>
  </si>
  <si>
    <t>突然惊喜是surprise</t>
  </si>
  <si>
    <t>surround</t>
  </si>
  <si>
    <t>sur(围绕) + round(周围) → 围绕在...周围 → 包围；围绕</t>
  </si>
  <si>
    <t>包围；围绕</t>
  </si>
  <si>
    <t>/səˈraʊnd/</t>
  </si>
  <si>
    <t>Trees surround the old house.</t>
  </si>
  <si>
    <t>树包围着那座老房子。</t>
  </si>
  <si>
    <t>老房子被树surround（包围），sur（围绕）round（周围）的树像一道绿色的墙。</t>
  </si>
  <si>
    <t>围绕周围surround</t>
  </si>
  <si>
    <t>surrounding</t>
  </si>
  <si>
    <t>surround(包围) + -ing(形容词后缀) → 与包围相关的 → 周围的</t>
  </si>
  <si>
    <t>周围的</t>
  </si>
  <si>
    <t>/səˈraʊndɪŋ/</t>
  </si>
  <si>
    <t>The surrounding villages are quiet.</t>
  </si>
  <si>
    <t>周围的村庄非常安静。</t>
  </si>
  <si>
    <t>surrounding（周围的）村庄里，surround（包围）着田野，ing（的）氛围让人放松。</t>
  </si>
  <si>
    <t>包围加ing是周围（adj.）</t>
  </si>
  <si>
    <t>surround(包围) + -ing(名词后缀) → 被包围的事物 → 环境（常用复数）</t>
  </si>
  <si>
    <t>环境（复数surroundings）</t>
  </si>
  <si>
    <t>/səˈraʊndɪŋz/</t>
  </si>
  <si>
    <t>We should protect our surroundings.</t>
  </si>
  <si>
    <t>我们应该保护我们的环境。</t>
  </si>
  <si>
    <t>surroundings（环境）是我们surround（包围）在身边的一切，要好好爱护。</t>
  </si>
  <si>
    <t>环境复数surroundings</t>
  </si>
  <si>
    <t>survival</t>
  </si>
  <si>
    <t>viv</t>
  </si>
  <si>
    <t>sur(超越) + viv(生命) + -al(名词后缀) → 超越生命的状态 → 生存；幸存</t>
  </si>
  <si>
    <t>生存；幸存</t>
  </si>
  <si>
    <t>/səˈvaɪvl/</t>
  </si>
  <si>
    <t>His survival in the flood was amazing.</t>
  </si>
  <si>
    <t>他在洪水中的幸存令人惊讶。</t>
  </si>
  <si>
    <t>洪水后他的survival（生存），sur（超越）viv（生命）的毅力让大家佩服。</t>
  </si>
  <si>
    <t>超越生命survival</t>
  </si>
  <si>
    <t>survive</t>
  </si>
  <si>
    <t>sur(超越) + viv(生命) + -e → 超越生命极限 → 幸存；活下来</t>
  </si>
  <si>
    <t>幸存；活下来</t>
  </si>
  <si>
    <t>/səˈvaɪv/</t>
  </si>
  <si>
    <t>She survived the car accident.</t>
  </si>
  <si>
    <t>她在车祸中幸存下来。</t>
  </si>
  <si>
    <t>车祸中她survive（幸存），sur（超越）viv（生命）的勇气帮她度过难关。</t>
  </si>
  <si>
    <t>超越生命survive</t>
  </si>
  <si>
    <t>suspect</t>
  </si>
  <si>
    <t>sus-</t>
  </si>
  <si>
    <t>sus(秘密地) + spect(看) → 秘密观察某人 → 怀疑</t>
  </si>
  <si>
    <t>怀疑</t>
  </si>
  <si>
    <t>/səˈspekt/</t>
  </si>
  <si>
    <t>The teacher suspects he is lying.</t>
  </si>
  <si>
    <t>老师怀疑他在撒谎。</t>
  </si>
  <si>
    <t>老师suspect（怀疑）他撒谎时，sus（秘密）spect（看）他的眼神，发现不对劲。</t>
  </si>
  <si>
    <t>秘密看是suspect（v.）</t>
  </si>
  <si>
    <t>sus(秘密地) + spect(看) → 被秘密观察的人 → 嫌疑犯</t>
  </si>
  <si>
    <t>嫌疑犯</t>
  </si>
  <si>
    <t>/ˈsʌspekt/</t>
  </si>
  <si>
    <t>The police caught the suspect.</t>
  </si>
  <si>
    <t>警察抓住了嫌疑犯。</t>
  </si>
  <si>
    <t>警察抓住的suspect（嫌疑犯），是之前被sus（秘密）spect（看）的那个人。</t>
  </si>
  <si>
    <t>被疑之人suspect（n.）</t>
  </si>
  <si>
    <t>suspension</t>
  </si>
  <si>
    <t>sus(向下)+pend(悬挂)+sion(名词后缀)→悬挂的状态或物→暂停；悬挂</t>
  </si>
  <si>
    <t>暂停；悬挂；悬架</t>
  </si>
  <si>
    <t>/səˈspenʃn/</t>
  </si>
  <si>
    <t>The suspension of the match was due to heavy rain.</t>
  </si>
  <si>
    <t>比赛因大雨暂停。</t>
  </si>
  <si>
    <t>比赛因大雨suspension（暂停），sus（向下）pend（悬挂）起球网，大家只好在一旁等待雨停。</t>
  </si>
  <si>
    <t>向下悬挂加sion，暂停悬挂suspension</t>
  </si>
  <si>
    <t>swallow</t>
  </si>
  <si>
    <t>吞咽；吞下</t>
  </si>
  <si>
    <t>/ˈswɒləʊ/</t>
  </si>
  <si>
    <t>She swallowed the pill with a glass of water.</t>
  </si>
  <si>
    <t>她用一杯水吞下了药片。</t>
  </si>
  <si>
    <t>她拿起水杯，swallow（吞咽）下药片，眉头都没皱一下。</t>
  </si>
  <si>
    <t>一口吞咽swallow</t>
  </si>
  <si>
    <t>燕子</t>
  </si>
  <si>
    <t>A little swallow flew into the room.</t>
  </si>
  <si>
    <t>一只小燕子飞进了房间。</t>
  </si>
  <si>
    <t>春天到，swallow（燕子）从南方回来，在屋檐下筑巢。</t>
  </si>
  <si>
    <t>春天飞鸟是swallow</t>
  </si>
  <si>
    <t>swap</t>
  </si>
  <si>
    <t>交换；互换</t>
  </si>
  <si>
    <t>/swɒp/</t>
  </si>
  <si>
    <t>We swapped our books during the break.</t>
  </si>
  <si>
    <t>我们在课间交换了书。</t>
  </si>
  <si>
    <t>课间我和同学swap（交换）漫画书，大家都读到了喜欢的故事。</t>
  </si>
  <si>
    <t>互相交换swap swap</t>
  </si>
  <si>
    <t>The swap of toys made both kids happy.</t>
  </si>
  <si>
    <t>玩具的交换让两个孩子都很开心。</t>
  </si>
  <si>
    <t>这次toy swap（交换）很成功，孩子们都拿到了新玩具。</t>
  </si>
  <si>
    <t>一次交换就是swap</t>
  </si>
  <si>
    <t>swear</t>
  </si>
  <si>
    <t>发誓；咒骂</t>
  </si>
  <si>
    <t>/sweə(r)/</t>
  </si>
  <si>
    <t>He swore not to lie again.</t>
  </si>
  <si>
    <t>他发誓不再说谎。</t>
  </si>
  <si>
    <t>他举起手swear（发誓），以后再也不说谎，妈妈相信了他。</t>
  </si>
  <si>
    <t>发誓不说谎swear</t>
  </si>
  <si>
    <t>sweat</t>
  </si>
  <si>
    <t>出汗；流汗</t>
  </si>
  <si>
    <t>/swet/</t>
  </si>
  <si>
    <t>I sweat a lot when playing basketball.</t>
  </si>
  <si>
    <t>我打篮球时流很多汗。</t>
  </si>
  <si>
    <t>打篮球时我sweat（流汗）如雨，衣服都湿透了，但很开心。</t>
  </si>
  <si>
    <t>运动流汗sweat</t>
  </si>
  <si>
    <t>汗水</t>
  </si>
  <si>
    <t>There was sweat on his forehead.</t>
  </si>
  <si>
    <t>他额头上有汗水。</t>
  </si>
  <si>
    <t>跑完步，他擦了擦额头的sweat（汗水），坐下来休息。</t>
  </si>
  <si>
    <t>额头汗水是sweat</t>
  </si>
  <si>
    <t>sweater</t>
  </si>
  <si>
    <t>sweat(汗)+er(表衣物)→出汗时穿的保暖衣物→毛衣</t>
  </si>
  <si>
    <t>毛衣</t>
  </si>
  <si>
    <t>/ˈswetə(r)/</t>
  </si>
  <si>
    <t>She put on a warm sweater before going out.</t>
  </si>
  <si>
    <t>她出门前穿上了一件暖和的毛衣。</t>
  </si>
  <si>
    <t>冬天穿sweater（毛衣），sweat（汗）不会跑掉，因为er（表衣物）保暖又舒适，真贴心。</t>
  </si>
  <si>
    <t>汗加衣物是sweater</t>
  </si>
  <si>
    <t>sweep</t>
  </si>
  <si>
    <t>打扫；清扫</t>
  </si>
  <si>
    <t>/swiːp/</t>
  </si>
  <si>
    <t>I sweep the kitchen floor every evening.</t>
  </si>
  <si>
    <t>我每天晚上打扫厨房地板。</t>
  </si>
  <si>
    <t>每天晚上我sweep（打扫）厨房，sw像刷子刷的声音，eep刷一遍就干净啦，真方便。</t>
  </si>
  <si>
    <t>刷一遍地板sweep</t>
  </si>
  <si>
    <t>Give the room a good sweep before guests arrive.</t>
  </si>
  <si>
    <t>客人来之前把房间好好打扫一下。</t>
  </si>
  <si>
    <t>客人来前要做sweep（打扫），这是一次彻底的清扫，让房间整洁又温馨。</t>
  </si>
  <si>
    <t>一次清扫是sweep</t>
  </si>
  <si>
    <t>sweet</t>
  </si>
  <si>
    <t>甜的；可爱的</t>
  </si>
  <si>
    <t>The little girl has a sweet voice.</t>
  </si>
  <si>
    <t>这个小女孩有甜美的声音。</t>
  </si>
  <si>
    <t>小女孩的sweet（甜）声音，sw像“爽”的谐音，eet让人心生欢喜，真可爱。</t>
  </si>
  <si>
    <t>甜美可爱是sweet</t>
  </si>
  <si>
    <t>糖果；甜食</t>
  </si>
  <si>
    <t>She likes to eat sweets after meals.</t>
  </si>
  <si>
    <t>她喜欢饭后吃甜食。</t>
  </si>
  <si>
    <t>饭后吃sweet（甜食），sw像“甜”的谐音，eet让味蕾满足，心情瞬间变好。</t>
  </si>
  <si>
    <t>饭后甜食是sweet</t>
  </si>
  <si>
    <t>swell</t>
  </si>
  <si>
    <t>膨胀；肿胀</t>
  </si>
  <si>
    <t>/swel/</t>
  </si>
  <si>
    <t>The balloon swelled as we pumped air into it.</t>
  </si>
  <si>
    <t>我们往气球里充气时，它膨胀起来了。</t>
  </si>
  <si>
    <t>气球swell（膨胀）时，sw像“鼓”的谐音，ell慢慢变大，越来越圆，真有趣。</t>
  </si>
  <si>
    <t>鼓起来是swell</t>
  </si>
  <si>
    <t>极好的；很棒的</t>
  </si>
  <si>
    <t>That's a swell idea!</t>
  </si>
  <si>
    <t>那是个极好的主意！</t>
  </si>
  <si>
    <t>听到swell（极好的）主意时，sw像“赞”的谐音，ell让人眼前一亮，太棒了。</t>
  </si>
  <si>
    <t>赞到爆是swell</t>
  </si>
  <si>
    <t>swift</t>
  </si>
  <si>
    <t>/swɪft/</t>
  </si>
  <si>
    <t>The river flows with a swift current.</t>
  </si>
  <si>
    <t>这条河水流湍急。</t>
  </si>
  <si>
    <t>河水swift（迅速）流动，sw像“嗖”的声音，ift一下就冲过去了，好快啊。</t>
  </si>
  <si>
    <t>嗖一下就swift</t>
  </si>
  <si>
    <t>swim</t>
  </si>
  <si>
    <t>游泳</t>
  </si>
  <si>
    <t>/swɪm/</t>
  </si>
  <si>
    <t>I like to swim in the river in summer.</t>
  </si>
  <si>
    <t>夏天我喜欢在河里游泳。</t>
  </si>
  <si>
    <t>夏天去河边，我swim（游泳）时，感觉像鱼一样自由畅快。</t>
  </si>
  <si>
    <t>s-w-i-m，游泳就是swim</t>
  </si>
  <si>
    <t>游泳（运动）</t>
  </si>
  <si>
    <t>She had a swim this morning.</t>
  </si>
  <si>
    <t>她今天早上游泳了。</t>
  </si>
  <si>
    <t>早上的swim（游泳）让她一整天都精神饱满。</t>
  </si>
  <si>
    <t>游泳运动是swim</t>
  </si>
  <si>
    <t>swing</t>
  </si>
  <si>
    <t>摆动；摇晃</t>
  </si>
  <si>
    <t>/swɪŋ/</t>
  </si>
  <si>
    <t>The monkey swings from tree to tree.</t>
  </si>
  <si>
    <t>猴子在树间荡来荡去。</t>
  </si>
  <si>
    <t>猴子在树上swing（摆动），尾巴抓着树枝晃呀晃真灵活。</t>
  </si>
  <si>
    <t>swing摆动，猴子荡树间</t>
  </si>
  <si>
    <t>秋千；摆动</t>
  </si>
  <si>
    <t>The child is playing on the swing.</t>
  </si>
  <si>
    <t>孩子在荡秋千。</t>
  </si>
  <si>
    <t>孩子坐在swing（秋千）上，开心地荡来荡去笑不停。</t>
  </si>
  <si>
    <t>秋千swing，孩子乐开怀</t>
  </si>
  <si>
    <t>switch</t>
  </si>
  <si>
    <t>转换；关闭（开关）</t>
  </si>
  <si>
    <t>/swɪtʃ/</t>
  </si>
  <si>
    <t>Please switch off the light when you leave.</t>
  </si>
  <si>
    <t>离开时请关灯。</t>
  </si>
  <si>
    <t>离开房间时，我switch（关掉）灯，节约用电人人夸。</t>
  </si>
  <si>
    <t>转换开关switch</t>
  </si>
  <si>
    <t>开关；转换</t>
  </si>
  <si>
    <t>There's a light switch on the wall.</t>
  </si>
  <si>
    <t>墙上有个电灯开关。</t>
  </si>
  <si>
    <t>墙上的switch（开关）一按，灯亮灯灭真方便。</t>
  </si>
  <si>
    <t>墙上开关是switch</t>
  </si>
  <si>
    <t>sword</t>
  </si>
  <si>
    <t>剑</t>
  </si>
  <si>
    <t>/sɔːd/</t>
  </si>
  <si>
    <t>The knight held a sword in his hand.</t>
  </si>
  <si>
    <t>骑士手里拿着一把剑。</t>
  </si>
  <si>
    <t>骑士挥舞sword（剑），保卫城堡不受侵犯。</t>
  </si>
  <si>
    <t>sword剑，骑士手中握</t>
  </si>
  <si>
    <t>symbol</t>
  </si>
  <si>
    <t>sym-</t>
  </si>
  <si>
    <t>bol</t>
  </si>
  <si>
    <t>sym（共同）+ bol（标记）→ 共同认可的标记 → 象征；符号</t>
  </si>
  <si>
    <t>象征；符号</t>
  </si>
  <si>
    <t>/ˈsɪmbl/</t>
  </si>
  <si>
    <t>The dove is a symbol of peace.</t>
  </si>
  <si>
    <t>鸽子是和平的象征。</t>
  </si>
  <si>
    <t>鸽子是symbol（象征）和平的鸟，sym（共同）bol（标记）大家都能懂。</t>
  </si>
  <si>
    <t>共同标记symbol，和平象征记心间</t>
  </si>
  <si>
    <t>sympathy</t>
  </si>
  <si>
    <t>sym(共同)+path(感觉)+y(名词后缀)→共同的感觉→同情；同情心</t>
  </si>
  <si>
    <t>同情；同情心</t>
  </si>
  <si>
    <t>/ˈsɪmpəθi/</t>
  </si>
  <si>
    <t>She expressed her sympathy to the family of the deceased.</t>
  </si>
  <si>
    <t>她向死者家属表示了同情。</t>
  </si>
  <si>
    <t>看到邻居失去亲人，我sympathy（同情）他们，sym（共同）path（感觉）到他们的悲伤，递上了慰问卡。</t>
  </si>
  <si>
    <t>共同感觉sympathy</t>
  </si>
  <si>
    <t>symphony</t>
  </si>
  <si>
    <t>phon</t>
  </si>
  <si>
    <t>ony</t>
  </si>
  <si>
    <t>sym(共同)+phon(声音)+ony→共同和谐的声音→交响乐；交响曲</t>
  </si>
  <si>
    <t>交响乐；交响曲</t>
  </si>
  <si>
    <t>/ˈsɪmfəni/</t>
  </si>
  <si>
    <t>The orchestra played Beethoven's Fifth Symphony beautifully.</t>
  </si>
  <si>
    <t>管弦乐队完美演奏了贝多芬的第五交响曲。</t>
  </si>
  <si>
    <t>听symphony（交响乐）时，sym（共同）phon（声音）交织成美妙旋律，让人沉醉。</t>
  </si>
  <si>
    <t>共同声音交响乐symphony</t>
  </si>
  <si>
    <t>symptom</t>
  </si>
  <si>
    <t>ptoma</t>
  </si>
  <si>
    <t>sym(一起)+ptoma(发生)→一起发生的迹象→症状；征兆</t>
  </si>
  <si>
    <t>症状；征兆</t>
  </si>
  <si>
    <t>/ˈsɪmptəm/</t>
  </si>
  <si>
    <t>Coughing and sneezing are symptoms of a cold.</t>
  </si>
  <si>
    <t>咳嗽和打喷嚏是感冒的症状。</t>
  </si>
  <si>
    <t>感冒时，symptom（症状）如咳嗽会sym（一起）出现，提醒你要多喝热水。</t>
  </si>
  <si>
    <t>一起出现symptom</t>
  </si>
  <si>
    <t>system</t>
  </si>
  <si>
    <t>syn-</t>
  </si>
  <si>
    <t>histem</t>
  </si>
  <si>
    <t>syn(一起)+histem(站立)→站在一起的事物→系统；体系；制度</t>
  </si>
  <si>
    <t>系统；体系；制度</t>
  </si>
  <si>
    <t>/ˈsɪstəm/</t>
  </si>
  <si>
    <t>The education system in our country is constantly improving.</t>
  </si>
  <si>
    <t>我国的教育体系在不断完善。</t>
  </si>
  <si>
    <t>教育system（系统）把syn（一起）的资源整合，助力学生成长。</t>
  </si>
  <si>
    <t>站在一起成system</t>
  </si>
  <si>
    <t>systematic</t>
  </si>
  <si>
    <t>atic</t>
  </si>
  <si>
    <t>system(系统)+atic(形容词后缀)→有系统的；有条理的</t>
  </si>
  <si>
    <t>系统的；有条理的</t>
  </si>
  <si>
    <t>/ˌsɪstəˈmætɪk/</t>
  </si>
  <si>
    <t>We need to make a systematic plan for the project.</t>
  </si>
  <si>
    <t>我们需要为这个项目制定一个系统的计划。</t>
  </si>
  <si>
    <t>做项目计划要systematic（系统的），按照system（系统）的步骤来，不会乱。</t>
  </si>
  <si>
    <t>系统加atic变systematic</t>
  </si>
  <si>
    <t>tennis</t>
  </si>
  <si>
    <t>网球</t>
  </si>
  <si>
    <t>/ˈtenɪs/</t>
  </si>
  <si>
    <t>I like playing tennis with my friends after school.</t>
  </si>
  <si>
    <t>放学后我喜欢和朋友们打网球。</t>
  </si>
  <si>
    <t>周末和朋友去网球场，挥拍打tennis（网球），汗水浸湿衣服但超开心。</t>
  </si>
  <si>
    <t>网球tennis，挥拍乐无穷</t>
  </si>
  <si>
    <t>tablet</t>
  </si>
  <si>
    <t>table</t>
  </si>
  <si>
    <t>table(平板)+et(小后缀)→小平板→药片（扁平状）或平板电脑</t>
  </si>
  <si>
    <t>药片；平板电脑</t>
  </si>
  <si>
    <t>/ˈtæblət/</t>
  </si>
  <si>
    <t>She uses a tablet to watch cartoons every evening.</t>
  </si>
  <si>
    <t>她每天晚上用平板电脑看动画片。</t>
  </si>
  <si>
    <t>妹妹抱着tablet（平板电脑）看动画，屏幕像小table（平板）一样清晰。</t>
  </si>
  <si>
    <t>小平板tablet，药片平板都能记</t>
  </si>
  <si>
    <t>tail</t>
  </si>
  <si>
    <t>尾巴；尾部</t>
  </si>
  <si>
    <t>/teɪl/</t>
  </si>
  <si>
    <t>The dog wagged its tail when it saw its owner.</t>
  </si>
  <si>
    <t>狗看到主人时摇了摇尾巴。</t>
  </si>
  <si>
    <t>小狗摇着tail（尾巴）跑过来，尾巴上还沾着一根小草。</t>
  </si>
  <si>
    <t>动物尾巴tail，简单记下来</t>
  </si>
  <si>
    <t>tailor</t>
  </si>
  <si>
    <t>tail(剪)+or(人)→裁剪布料做衣服的人→裁缝</t>
  </si>
  <si>
    <t>裁缝；定制</t>
  </si>
  <si>
    <t>/ˈteɪlə(r)/</t>
  </si>
  <si>
    <t>The tailor made a new dress for my sister.</t>
  </si>
  <si>
    <t>裁缝为我妹妹做了一件新连衣裙。</t>
  </si>
  <si>
    <t>tailor（裁缝）用tail（剪）刀裁布，手艺好到人人夸。</t>
  </si>
  <si>
    <t>裁剪之人tailor，定制衣物能手</t>
  </si>
  <si>
    <t>拿；取；带走；花费（时间）</t>
  </si>
  <si>
    <t>/teɪk/</t>
  </si>
  <si>
    <t>It takes me 15 minutes to get to school.</t>
  </si>
  <si>
    <t>我到学校要花15分钟。</t>
  </si>
  <si>
    <t>妈妈说：“take（花费）15分钟到学校别迟到”，我赶紧背上书包跑出门。</t>
  </si>
  <si>
    <t>拿取带走take，常用动词要记牢</t>
  </si>
  <si>
    <t>tale</t>
  </si>
  <si>
    <t>故事；传说</t>
  </si>
  <si>
    <t>She told us a fairy tale last night.</t>
  </si>
  <si>
    <t>她昨晚给我们讲了一个童话故事。</t>
  </si>
  <si>
    <t>奶奶喜欢讲tale（故事），每次的fairy tale都让我听得入迷。</t>
  </si>
  <si>
    <t>tale tale是故事</t>
  </si>
  <si>
    <t>talent</t>
  </si>
  <si>
    <t>天赋；才能</t>
  </si>
  <si>
    <t>/ˈtælənt/</t>
  </si>
  <si>
    <t>She has a talent for singing.</t>
  </si>
  <si>
    <t>她有唱歌的天赋。</t>
  </si>
  <si>
    <t>小明的talent（天赋）是画画，每次比赛都能拿奖，大家都夸他有talent。</t>
  </si>
  <si>
    <t>talent是天赋，画画唱歌都在行</t>
  </si>
  <si>
    <t>talk</t>
  </si>
  <si>
    <t>谈话；说话</t>
  </si>
  <si>
    <t>/tɔːk/</t>
  </si>
  <si>
    <t>We often talk about our school life.</t>
  </si>
  <si>
    <t>我们经常谈论我们的学校生活。</t>
  </si>
  <si>
    <t>我们talk（谈论）学校生活时，总是聊得很开心。</t>
  </si>
  <si>
    <t>talk talk是谈话</t>
  </si>
  <si>
    <t>谈话；演讲</t>
  </si>
  <si>
    <t>He gave a talk on environmental protection yesterday.</t>
  </si>
  <si>
    <t>他昨天做了一个关于环保的演讲。</t>
  </si>
  <si>
    <t>他的talk（演讲）内容丰富，大家都认真听着。</t>
  </si>
  <si>
    <t>演讲谈话是talk</t>
  </si>
  <si>
    <t>tall</t>
  </si>
  <si>
    <t>高的</t>
  </si>
  <si>
    <t>/tɔːl/</t>
  </si>
  <si>
    <t>The tree in front of my house is very tall.</t>
  </si>
  <si>
    <t>我家门前的树很高。</t>
  </si>
  <si>
    <t>这棵树tall（高的）得像巨人，抬头都看不到顶。</t>
  </si>
  <si>
    <t>tall tall是高的</t>
  </si>
  <si>
    <t>tank</t>
  </si>
  <si>
    <t>坦克；水槽</t>
  </si>
  <si>
    <t>/tæŋk/</t>
  </si>
  <si>
    <t>The soldiers drove the tank to the front line.</t>
  </si>
  <si>
    <t>士兵们把坦克开到前线。</t>
  </si>
  <si>
    <t>士兵驾驶tank（坦克）冲向战场，保卫国家。</t>
  </si>
  <si>
    <t>tank坦克，钢铁战车威力强</t>
  </si>
  <si>
    <t>tap</t>
  </si>
  <si>
    <t>轻敲；轻拍</t>
  </si>
  <si>
    <t>/tæp/</t>
  </si>
  <si>
    <t>I tapped her arm to get her attention.</t>
  </si>
  <si>
    <t>我轻拍她的胳膊引起她注意。</t>
  </si>
  <si>
    <t>我 tap（轻敲）她胳膊时，她正盯着黑板，马上回头看我。</t>
  </si>
  <si>
    <t>轻敲轻拍 tap</t>
  </si>
  <si>
    <t>轻敲；水龙头</t>
  </si>
  <si>
    <t>The tap in the bathroom is dripping.</t>
  </si>
  <si>
    <t>浴室的水龙头在滴水。</t>
  </si>
  <si>
    <t>浴室 tap（水龙头）漏水，我轻轻 tap（轻敲）它，暂时止住了水滴。</t>
  </si>
  <si>
    <t>水龙头轻敲 tap</t>
  </si>
  <si>
    <t>tape</t>
  </si>
  <si>
    <t>用胶带粘；录音</t>
  </si>
  <si>
    <t>/teɪp/</t>
  </si>
  <si>
    <t>He taped the broken window to keep out the wind.</t>
  </si>
  <si>
    <t>他用胶带粘破窗户挡风。</t>
  </si>
  <si>
    <t>他 tape（录音）节目时，用 tape（胶带）固定麦克风，生怕掉下来。</t>
  </si>
  <si>
    <t>粘或录音 tape</t>
  </si>
  <si>
    <t>磁带；胶带</t>
  </si>
  <si>
    <t>I need a roll of tape to wrap the gift.</t>
  </si>
  <si>
    <t>我需要一卷胶带包装礼物。</t>
  </si>
  <si>
    <t>找 tape（胶带）包礼物，发现盒子里还有 old tape（旧磁带）。</t>
  </si>
  <si>
    <t>磁带胶带 tape</t>
  </si>
  <si>
    <t>target</t>
  </si>
  <si>
    <t>目标；靶子</t>
  </si>
  <si>
    <t>/ˈtɑːrɡɪt/</t>
  </si>
  <si>
    <t>My target is to get an A in math.</t>
  </si>
  <si>
    <t>我的目标是数学拿A。</t>
  </si>
  <si>
    <t>我瞄准 target（靶子）练习射箭，心里想着 target（目标）一定要命中十环。</t>
  </si>
  <si>
    <t>目标靶子 target</t>
  </si>
  <si>
    <t>瞄准</t>
  </si>
  <si>
    <t>The police targeted the criminal's hideout.</t>
  </si>
  <si>
    <t>警察瞄准了罪犯的藏身之处。</t>
  </si>
  <si>
    <t>警察 target（瞄准）罪犯藏身点，准备实施抓捕。</t>
  </si>
  <si>
    <t>瞄准目标 target</t>
  </si>
  <si>
    <t>task</t>
  </si>
  <si>
    <t>任务；工作</t>
  </si>
  <si>
    <t>/tæsk/</t>
  </si>
  <si>
    <t>This task requires teamwork.</t>
  </si>
  <si>
    <t>这个任务需要团队合作。</t>
  </si>
  <si>
    <t>老师布置的 task（任务）需要合作，我们小组很快完成了。</t>
  </si>
  <si>
    <t>任务工作 task</t>
  </si>
  <si>
    <t>taste</t>
  </si>
  <si>
    <t>品尝；尝起来</t>
  </si>
  <si>
    <t>/teɪst/</t>
  </si>
  <si>
    <t>The coffee tastes bitter.</t>
  </si>
  <si>
    <t>这咖啡尝起来苦。</t>
  </si>
  <si>
    <t>我 taste（品尝）咖啡，它 taste（尝起来）有点苦，但很香。</t>
  </si>
  <si>
    <t>品尝尝味 taste</t>
  </si>
  <si>
    <t>味道；品味</t>
  </si>
  <si>
    <t>The cake has a chocolate taste.</t>
  </si>
  <si>
    <t>这蛋糕有巧克力味。</t>
  </si>
  <si>
    <t>蛋糕的 taste（味道）浓郁，体现了 baker 的 good taste（好品味）。</t>
  </si>
  <si>
    <t>味道品味 taste</t>
  </si>
  <si>
    <t>tasteless</t>
  </si>
  <si>
    <t>taste(味道) + less(无...) → 没有味道的 → 无味的；乏味的</t>
  </si>
  <si>
    <t>无味的；乏味的</t>
  </si>
  <si>
    <t>/ˈteɪstləs/</t>
  </si>
  <si>
    <t>The soup is tasteless without any seasonings.</t>
  </si>
  <si>
    <t>这汤不加任何调料就无味。</t>
  </si>
  <si>
    <t>这碗汤tasteless（无味），因为taste（味道）less（无），加勺盐就能变美味啦。</t>
  </si>
  <si>
    <t>无味道是tasteless</t>
  </si>
  <si>
    <t>tasty</t>
  </si>
  <si>
    <t>taste(味道) + y(形容词后缀，表示...的) → 有好味道的 → 美味的；可口的</t>
  </si>
  <si>
    <t>/ˈteɪsti/</t>
  </si>
  <si>
    <t>My mom makes tasty cookies for me every weekend.</t>
  </si>
  <si>
    <t>我妈妈每个周末都给我做美味的饼干。</t>
  </si>
  <si>
    <t>妈妈做的cookies很tasty（美味），taste（味道）y（的），咬一口就停不下来。</t>
  </si>
  <si>
    <t>味道可口是tasty</t>
  </si>
  <si>
    <t>tax</t>
  </si>
  <si>
    <t>税；税款</t>
  </si>
  <si>
    <t>/tæks/</t>
  </si>
  <si>
    <t>People have to pay property tax if they own a house.</t>
  </si>
  <si>
    <t>如果拥有房子，人们必须交房产税。</t>
  </si>
  <si>
    <t>每年交tax（税）的时候，想到这是支持社会建设的，就不觉得心疼啦。</t>
  </si>
  <si>
    <t>要交的钱是tax</t>
  </si>
  <si>
    <t>taxi</t>
  </si>
  <si>
    <t>/ˈtæksi/</t>
  </si>
  <si>
    <t>She called a taxi to go to the airport quickly.</t>
  </si>
  <si>
    <t>她叫了一辆出租车快速去机场。</t>
  </si>
  <si>
    <t>下雨了，我拦了辆taxi（出租车），司机师傅开得又稳又快，很快就到目的地啦。</t>
  </si>
  <si>
    <t>打车就叫taxi</t>
  </si>
  <si>
    <t>taxpayer</t>
  </si>
  <si>
    <t>tax,pay</t>
  </si>
  <si>
    <t>tax(税) + pay(支付) + er(表示人) → 支付税款的人 → 纳税人</t>
  </si>
  <si>
    <t>纳税人</t>
  </si>
  <si>
    <t>/ˈtækspeɪə(r)/</t>
  </si>
  <si>
    <t>Taxpayers have the right to know how their money is used.</t>
  </si>
  <si>
    <t>纳税人有权知道他们的钱是如何被使用的。</t>
  </si>
  <si>
    <t>taxpayer（纳税人）是那些pay（支付）tax（税）的人（er），他们为社会发展贡献力量。</t>
  </si>
  <si>
    <t>付税之人taxpayer</t>
  </si>
  <si>
    <t>tea</t>
  </si>
  <si>
    <t>茶</t>
  </si>
  <si>
    <t>/tiː/</t>
  </si>
  <si>
    <t>I drink tea every morning.</t>
  </si>
  <si>
    <t>我每天早上喝茶。</t>
  </si>
  <si>
    <t>早上我喜欢喝tea（茶），一口下去暖到心里，开启活力满满的一天。</t>
  </si>
  <si>
    <t>喝茶就记tea，简单又容易</t>
  </si>
  <si>
    <t>teach</t>
  </si>
  <si>
    <t>教；教授</t>
  </si>
  <si>
    <t>/tiːtʃ/</t>
  </si>
  <si>
    <t>She teaches English at a middle school.</t>
  </si>
  <si>
    <t>她在一所中学教英语。</t>
  </si>
  <si>
    <t>她teach（教）英语时，总是用生动的例子帮助学生理解，大家都喜欢她的课。</t>
  </si>
  <si>
    <t>教知识用teach，简单好记</t>
  </si>
  <si>
    <t>teacher</t>
  </si>
  <si>
    <t>teach（教）+ er（人）→ 教书的人 → 教师</t>
  </si>
  <si>
    <t>教师</t>
  </si>
  <si>
    <t>/ˈtiːtʃə(r)/</t>
  </si>
  <si>
    <t>My mother is a math teacher.</t>
  </si>
  <si>
    <t>我妈妈是一名数学老师。</t>
  </si>
  <si>
    <t>妈妈是teacher（教师），每天teach（教）数学，用er（人）的耐心感染每个学生。</t>
  </si>
  <si>
    <t>教人的er是teacher</t>
  </si>
  <si>
    <t>team</t>
  </si>
  <si>
    <t>队；组</t>
  </si>
  <si>
    <t>/tiːm/</t>
  </si>
  <si>
    <t>We won the game as a team.</t>
  </si>
  <si>
    <t>我们作为一个团队赢得了比赛。</t>
  </si>
  <si>
    <t>比赛中，我们team（团队）齐心协力，最终拿下胜利。</t>
  </si>
  <si>
    <t>团队合作叫team</t>
  </si>
  <si>
    <t>teamwork</t>
  </si>
  <si>
    <t>team-</t>
  </si>
  <si>
    <t>team（团队）+ work（工作）→ 团队一起工作 → 团队合作</t>
  </si>
  <si>
    <t>团队合作</t>
  </si>
  <si>
    <t>/ˈtiːmwɜːk/</t>
  </si>
  <si>
    <t>Good teamwork is important for success.</t>
  </si>
  <si>
    <t>良好的团队合作对成功很重要。</t>
  </si>
  <si>
    <t>成功离不开teamwork（团队合作），team（团队）+ work（工作），大家心往一处想。</t>
  </si>
  <si>
    <t>团队工作是teamwork</t>
  </si>
  <si>
    <t>teapot</t>
  </si>
  <si>
    <t>tea(茶)+pot(壶)→用来盛茶的壶→茶壶</t>
  </si>
  <si>
    <t>茶壶</t>
  </si>
  <si>
    <t>/ˈtiːpɒt/</t>
  </si>
  <si>
    <t>She poured hot water into the teapot.</t>
  </si>
  <si>
    <t>她把热水倒进茶壶里。</t>
  </si>
  <si>
    <t>妈妈用teapot（茶壶）泡tea，放在pot上保温，方便随时喝热茶。</t>
  </si>
  <si>
    <t>tea加pot是茶壶</t>
  </si>
  <si>
    <t>tear</t>
  </si>
  <si>
    <t>撕；扯</t>
  </si>
  <si>
    <t>/teə(r)/</t>
  </si>
  <si>
    <t>She tore the letter into pieces.</t>
  </si>
  <si>
    <t>她把信撕成碎片。</t>
  </si>
  <si>
    <t>她生气地tear（撕）了那封信，纸张tear的声音在安静的房间里很明显。</t>
  </si>
  <si>
    <t>撕纸动作是tear</t>
  </si>
  <si>
    <t>眼泪</t>
  </si>
  <si>
    <t>/tɪə(r)/</t>
  </si>
  <si>
    <t>Tears ran down her face when she heard the news.</t>
  </si>
  <si>
    <t>听到这个消息时，眼泪从她脸上流下来。</t>
  </si>
  <si>
    <t>她难过时，tear（眼泪）像断了线的珠子滚落，悄悄用手擦掉不想让别人看见。</t>
  </si>
  <si>
    <t>脸上流的是tear</t>
  </si>
  <si>
    <t>tease</t>
  </si>
  <si>
    <t>取笑；戏弄</t>
  </si>
  <si>
    <t>/tiːz/</t>
  </si>
  <si>
    <t>The children often tease the new student.</t>
  </si>
  <si>
    <t>孩子们经常取笑那个新同学。</t>
  </si>
  <si>
    <t>别tease（取笑）别人，这样会伤害到对方的感情哦。</t>
  </si>
  <si>
    <t>戏弄取笑是tease</t>
  </si>
  <si>
    <t>technical</t>
  </si>
  <si>
    <t>tech</t>
  </si>
  <si>
    <t>nical</t>
  </si>
  <si>
    <t>tech(技术)+nical(形容词后缀)→与技术相关的→技术的；专业的</t>
  </si>
  <si>
    <t>技术的；专业的</t>
  </si>
  <si>
    <t>/ˈteknɪkl/</t>
  </si>
  <si>
    <t>This book has some technical terms for beginners.</t>
  </si>
  <si>
    <t>这本书对初学者来说有一些专业术语。</t>
  </si>
  <si>
    <t>学习technical（专业的）知识时，要理解tech（技术）相关的概念，慢慢积累。</t>
  </si>
  <si>
    <t>技术专业technical</t>
  </si>
  <si>
    <t>technique</t>
  </si>
  <si>
    <t>nique</t>
  </si>
  <si>
    <t>tech(技术)+nique(名词后缀)→技术的方法→技巧；方法</t>
  </si>
  <si>
    <t>技巧；方法</t>
  </si>
  <si>
    <t>/tekˈniːk/</t>
  </si>
  <si>
    <t>He improved his painting technique by practicing every day.</t>
  </si>
  <si>
    <t>他通过每天练习提高了绘画技巧。</t>
  </si>
  <si>
    <t>掌握technique（技巧）的关键是多练习tech（技术）相关的动作，熟能生巧。</t>
  </si>
  <si>
    <t>技术方法technique</t>
  </si>
  <si>
    <t>technology</t>
  </si>
  <si>
    <t>techno</t>
  </si>
  <si>
    <t>techno(技术) + logy(学科) → 关于技术的学科 → 技术；科技</t>
  </si>
  <si>
    <t>技术；科技</t>
  </si>
  <si>
    <t>/tekˈnɑːlədʒi/</t>
  </si>
  <si>
    <t>We live in an age of advanced technology.</t>
  </si>
  <si>
    <t>我们生活在一个科技发达的时代。</t>
  </si>
  <si>
    <t>现在科技发达，我们每天都用 technology（技术）解决问题，techno（技术）logy（学科）的知识让生活更便捷。</t>
  </si>
  <si>
    <t>techno加logy，科技technology</t>
  </si>
  <si>
    <t>teenager</t>
  </si>
  <si>
    <t>teen</t>
  </si>
  <si>
    <t>teen(十) + age(年龄) + er(人) → 处于十几岁年龄的人 → 青少年</t>
  </si>
  <si>
    <t>/ˈtiːnˌeɪ.dʒər/</t>
  </si>
  <si>
    <t>Most teenagers like playing video games.</t>
  </si>
  <si>
    <t>大多数青少年喜欢玩电子游戏。</t>
  </si>
  <si>
    <t>那个teenager（青少年）的teen（十）age（年龄）是16岁，每天都爱打游戏。</t>
  </si>
  <si>
    <t>十几岁人teenager</t>
  </si>
  <si>
    <t>telephone</t>
  </si>
  <si>
    <t>tele-</t>
  </si>
  <si>
    <t>phone</t>
  </si>
  <si>
    <t>tele(远) + phone(声音) → 远距离传送声音的设备 → 电话</t>
  </si>
  <si>
    <t>电话</t>
  </si>
  <si>
    <t>/ˈtel.ə.fəʊn/</t>
  </si>
  <si>
    <t>She answered the telephone quickly.</t>
  </si>
  <si>
    <t>她迅速接了电话。</t>
  </si>
  <si>
    <t>妈妈用telephone（电话）聊天，tele（远）phone（声音）传到千里之外。</t>
  </si>
  <si>
    <t>远方声音telephone</t>
  </si>
  <si>
    <t>telescope</t>
  </si>
  <si>
    <t>tele(远) + scope(看) → 能看远方的仪器 → 望远镜</t>
  </si>
  <si>
    <t>望远镜</t>
  </si>
  <si>
    <t>/ˈtel.ə.skəʊp/</t>
  </si>
  <si>
    <t>We used a telescope to watch the stars.</t>
  </si>
  <si>
    <t>我们用望远镜看星星。</t>
  </si>
  <si>
    <t>用telescope（望远镜）看星星，tele（远）scope（看）到遥远的星系，太神奇了。</t>
  </si>
  <si>
    <t>远方观看telescope</t>
  </si>
  <si>
    <t>television</t>
  </si>
  <si>
    <t>tele(远) + vis(看) + ion(表物) → 远距离传送可视画面的设备 → 电视</t>
  </si>
  <si>
    <t>电视</t>
  </si>
  <si>
    <t>/ˈtel.ə.vɪʒ.ən/</t>
  </si>
  <si>
    <t>We watched a movie on television last night.</t>
  </si>
  <si>
    <t>我们昨晚在电视上看了一部电影。</t>
  </si>
  <si>
    <t>晚上television（电视）播放电影，tele（远）vis（看）到精彩画面，全家都很开心。</t>
  </si>
  <si>
    <t>远方可视television</t>
  </si>
  <si>
    <t>temperature</t>
  </si>
  <si>
    <t>temper</t>
  </si>
  <si>
    <t>temper(温度)+ature(名词后缀)→表示温度的状态→温度</t>
  </si>
  <si>
    <t>温度；体温</t>
  </si>
  <si>
    <t>/ˈtemprətʃə(r)/</t>
  </si>
  <si>
    <t>The temperature today is 25 degrees Celsius.</t>
  </si>
  <si>
    <t>今天的温度是25摄氏度。</t>
  </si>
  <si>
    <t>出门前看temperature（温度），temper（温度）加ature后缀，25度正好适合玩耍。</t>
  </si>
  <si>
    <t>temper加ature，温度记心里</t>
  </si>
  <si>
    <t>temple</t>
  </si>
  <si>
    <t>寺庙；太阳穴</t>
  </si>
  <si>
    <t>/ˈtempl/</t>
  </si>
  <si>
    <t>We visited an old temple in the mountains.</t>
  </si>
  <si>
    <t>我们参观了山里的一座古老寺庙。</t>
  </si>
  <si>
    <t>周末去temple（寺庙）游玩，古刹的钟声悠扬，让人心情平静。</t>
  </si>
  <si>
    <t>寺庙temple，古刹记心间</t>
  </si>
  <si>
    <t>temporary</t>
  </si>
  <si>
    <t>tempor(时间)+ary(形容词后缀)→与短暂时间相关的→暂时的</t>
  </si>
  <si>
    <t>暂时的；临时的</t>
  </si>
  <si>
    <t>/ˈtemprəri/</t>
  </si>
  <si>
    <t>He got a temporary job during the summer vacation.</t>
  </si>
  <si>
    <t>他在暑假找了份临时工作。</t>
  </si>
  <si>
    <t>暑假打temporary（临时）工，tempor（时间）短，ary表性质，赚点零花钱。</t>
  </si>
  <si>
    <t>tempor加ary，暂时不用急</t>
  </si>
  <si>
    <t>倾向于；照料</t>
  </si>
  <si>
    <t>/tend/</t>
  </si>
  <si>
    <t>She tends to get up early every morning.</t>
  </si>
  <si>
    <t>她每天早上倾向于早起。</t>
  </si>
  <si>
    <t>她tend（倾向于）早起，总能看到第一缕阳光。</t>
  </si>
  <si>
    <t>倾向照料是tend</t>
  </si>
  <si>
    <t>tendency</t>
  </si>
  <si>
    <t>tend(趋向)+ency(名词后缀)→趋向的状态→倾向；趋势</t>
  </si>
  <si>
    <t>倾向；趋势</t>
  </si>
  <si>
    <t>/ˈtendənsi/</t>
  </si>
  <si>
    <t>She has a tendency to talk too much.</t>
  </si>
  <si>
    <t>她有说话太多的倾向。</t>
  </si>
  <si>
    <t>她有 tendency（倾向）说话太多，tend（趋向）ency（名词后缀）让她停不下来。</t>
  </si>
  <si>
    <t>趋向加ency是tendency</t>
  </si>
  <si>
    <t>tense</t>
  </si>
  <si>
    <t>ten</t>
  </si>
  <si>
    <t>se</t>
  </si>
  <si>
    <t>ten(拉紧)+se→拉得很紧的状态→紧张的；绷紧的</t>
  </si>
  <si>
    <t>紧张的；绷紧的</t>
  </si>
  <si>
    <t>/tens/</t>
  </si>
  <si>
    <t>He felt tense before the exam.</t>
  </si>
  <si>
    <t>考试前他感到紧张。</t>
  </si>
  <si>
    <t>考试前他tense（紧张），ten（拉）得神经都绷紧了。</t>
  </si>
  <si>
    <t>拉得紧是tense</t>
  </si>
  <si>
    <t>tension</t>
  </si>
  <si>
    <t>ten(拉)+sion(名词后缀)→拉的状态→紧张；压力</t>
  </si>
  <si>
    <t>紧张；张力</t>
  </si>
  <si>
    <t>/ˈtenʃn/</t>
  </si>
  <si>
    <t>There is a lot of tension between them.</t>
  </si>
  <si>
    <t>他们之间关系很紧张。</t>
  </si>
  <si>
    <t>他们之间有tension（紧张），ten（拉）着的关系像绷紧的弦。</t>
  </si>
  <si>
    <t>拉的状态是tension</t>
  </si>
  <si>
    <t>帐篷</t>
  </si>
  <si>
    <t>/tent/</t>
  </si>
  <si>
    <t>We put up a tent in the camp.</t>
  </si>
  <si>
    <t>我们在营地搭了个帐篷。</t>
  </si>
  <si>
    <t>露营时搭tent（帐篷），晚上在里面睡觉很舒服。</t>
  </si>
  <si>
    <t>露营用tent</t>
  </si>
  <si>
    <t>tentative</t>
  </si>
  <si>
    <t>ative</t>
  </si>
  <si>
    <t>tent(尝试)+ative(形容词后缀)→尝试性的→试探性的；暂定的</t>
  </si>
  <si>
    <t>试探性的；暂定的</t>
  </si>
  <si>
    <t>/ˈtentətɪv/</t>
  </si>
  <si>
    <t>They made a tentative plan for the trip.</t>
  </si>
  <si>
    <t>他们为这次旅行制定了一个暂定计划。</t>
  </si>
  <si>
    <t>他们做tentative（暂定）计划时，tent（尝试）着安排路线，还没确定。</t>
  </si>
  <si>
    <t>尝试的是tentative</t>
  </si>
  <si>
    <t>term</t>
  </si>
  <si>
    <t>学期；术语</t>
  </si>
  <si>
    <t>/tɜːm/</t>
  </si>
  <si>
    <t>We will have an exam at the end of the term.</t>
  </si>
  <si>
    <t>学期末我们会有一场考试。</t>
  </si>
  <si>
    <t>学期（term）结束前，老师提醒我们要牢记关键term（术语），这样考试才能顺利。</t>
  </si>
  <si>
    <t>学期术语term记</t>
  </si>
  <si>
    <t>terminal</t>
  </si>
  <si>
    <t>termin（结束）+al（名词后缀）→结束的地点→终点站</t>
  </si>
  <si>
    <t>终点站；终端</t>
  </si>
  <si>
    <t>/ˈtɜːmɪnl/</t>
  </si>
  <si>
    <t>The bus pulled into the terminal slowly.</t>
  </si>
  <si>
    <t>公交车缓缓驶入终点站。</t>
  </si>
  <si>
    <t>公交车到了terminal（终点站），termin（结束）的旅程让我终于可以回家，al（名词后缀）表示这是个地点。</t>
  </si>
  <si>
    <t>结束之地terminal</t>
  </si>
  <si>
    <t>terrible</t>
  </si>
  <si>
    <t>terr</t>
  </si>
  <si>
    <t>terr（恐惧）+ible（可...的）→令人恐惧的→可怕的；糟糕的</t>
  </si>
  <si>
    <t>/ˈterəbl/</t>
  </si>
  <si>
    <t>I had a terrible dream last night.</t>
  </si>
  <si>
    <t>我昨晚做了一个可怕的梦。</t>
  </si>
  <si>
    <t>昨晚做了terrible（可怕）的梦，terr（恐惧）ible（可...的）感觉让我惊醒，心跳不止。</t>
  </si>
  <si>
    <t>可怕糟糕terrible</t>
  </si>
  <si>
    <t>terrify</t>
  </si>
  <si>
    <t>terr（恐惧）+ify（使...）→使恐惧→恐吓</t>
  </si>
  <si>
    <t>使恐惧；恐吓</t>
  </si>
  <si>
    <t>/ˈterɪfaɪ/</t>
  </si>
  <si>
    <t>The ghost story terrified the children.</t>
  </si>
  <si>
    <t>那个鬼故事吓坏了孩子们。</t>
  </si>
  <si>
    <t>鬼故事terrify（吓坏）了孩子们，terr（恐惧）ify（使...）他们紧紧抱在一起。</t>
  </si>
  <si>
    <t>使恐使吓terrify</t>
  </si>
  <si>
    <t>terror</t>
  </si>
  <si>
    <t>terr（恐惧）+or（名词后缀）→恐惧的事物→恐怖；恐怖分子</t>
  </si>
  <si>
    <t>恐怖；恐惧；恐怖分子</t>
  </si>
  <si>
    <t>/ˈterə(r)/</t>
  </si>
  <si>
    <t>The sound filled her with terror.</t>
  </si>
  <si>
    <t>那声音让她充满恐惧。</t>
  </si>
  <si>
    <t>奇怪的声音让她心中充满terror（恐惧），terr（恐惧）or（名词后缀）的感觉挥之不去。</t>
  </si>
  <si>
    <t>恐怖恐惧是terror</t>
  </si>
  <si>
    <t>test</t>
  </si>
  <si>
    <t>测试；测验</t>
  </si>
  <si>
    <t>/test/</t>
  </si>
  <si>
    <t>We have a math test tomorrow.</t>
  </si>
  <si>
    <t>我们明天有一场数学测试。</t>
  </si>
  <si>
    <t>明天要test（测试）数学，我得熬夜复习公式，争取考个好成绩。</t>
  </si>
  <si>
    <t>测验考试是test</t>
  </si>
  <si>
    <t>测试；检验</t>
  </si>
  <si>
    <t>The doctor tested my eyesight yesterday.</t>
  </si>
  <si>
    <t>医生昨天检查了我的视力。</t>
  </si>
  <si>
    <t>医生test（检查）我的视力时，让我看墙上的字母表，我努力辨认每个字母。</t>
  </si>
  <si>
    <t>检验测试用test</t>
  </si>
  <si>
    <t>text</t>
  </si>
  <si>
    <t>文本；课文</t>
  </si>
  <si>
    <t>/tekst/</t>
  </si>
  <si>
    <t>Read the text and answer the questions below.</t>
  </si>
  <si>
    <t>阅读课文并回答下面的问题。</t>
  </si>
  <si>
    <t>老师让我们朗读text（课文），大家都大声地读了起来，教室里充满了读书声。</t>
  </si>
  <si>
    <t>文本课文是text</t>
  </si>
  <si>
    <t>textbook</t>
  </si>
  <si>
    <t>text（课文）+ book（书）→ 包含课文的书→教科书</t>
  </si>
  <si>
    <t>课本；教科书</t>
  </si>
  <si>
    <t>/ˈtekstbʊk/</t>
  </si>
  <si>
    <t>I forgot to bring my English textbook to class.</t>
  </si>
  <si>
    <t>我忘记带英语课本去上课了。</t>
  </si>
  <si>
    <t>我把textbook（课本）落在家里，只好借同桌的来看，跟着她一起记单词。</t>
  </si>
  <si>
    <t>课文加书textbook</t>
  </si>
  <si>
    <t>than</t>
  </si>
  <si>
    <t>比（用于比较级）</t>
  </si>
  <si>
    <t>/ðæn/</t>
  </si>
  <si>
    <t>She runs faster than her brother.</t>
  </si>
  <si>
    <t>她跑得比她哥哥快。</t>
  </si>
  <si>
    <t>她跑得比哥哥快，用than连接比较，记住than发音像“赞”——她跑得真赞！</t>
  </si>
  <si>
    <t>比较级后用than</t>
  </si>
  <si>
    <t>thank</t>
  </si>
  <si>
    <t>感谢；谢谢</t>
  </si>
  <si>
    <t>/θæŋk/</t>
  </si>
  <si>
    <t>I want to thank you for your help.</t>
  </si>
  <si>
    <t>我想谢谢你的帮助。</t>
  </si>
  <si>
    <t>你帮我解决了难题，我连忙说thank（谢谢），心里充满了感激。</t>
  </si>
  <si>
    <t>表达感谢说thank</t>
  </si>
  <si>
    <t>感谢；谢意</t>
  </si>
  <si>
    <t>Please accept my sincere thanks.</t>
  </si>
  <si>
    <t>请接受我真诚的谢意。</t>
  </si>
  <si>
    <t>我送上sincere thanks（真诚的谢意），对方笑着说不用客气。</t>
  </si>
  <si>
    <t>谢意就是thanks</t>
  </si>
  <si>
    <t>thankful</t>
  </si>
  <si>
    <t>thank(感谢)+ful(充满...的)→充满感谢的→感激的</t>
  </si>
  <si>
    <t>感激的；感谢的</t>
  </si>
  <si>
    <t>/ˈθæŋkfl/</t>
  </si>
  <si>
    <t>I'm thankful for your kind help.</t>
  </si>
  <si>
    <t>我很感谢你善意的帮助。</t>
  </si>
  <si>
    <t>朋友帮我解决难题，我心里充满thank（感谢）的感觉，所以说“I'm thankful”，ful就是充满的意思呀。</t>
  </si>
  <si>
    <t>thank加ful，感激满心头</t>
  </si>
  <si>
    <t>that</t>
  </si>
  <si>
    <t>那；那个</t>
  </si>
  <si>
    <t>/ðæt/</t>
  </si>
  <si>
    <t>That is my new pencil case.</t>
  </si>
  <si>
    <t>那是我的新铅笔盒。</t>
  </si>
  <si>
    <t>指着远处的铅笔盒，我对同学说“That is mine”，that的发音有点像“在那儿”，一下子就记住啦。</t>
  </si>
  <si>
    <t>远处那个that</t>
  </si>
  <si>
    <t>（引导宾语从句，无实义）</t>
  </si>
  <si>
    <t>She said that she would come early.</t>
  </si>
  <si>
    <t>她说她会早点来。</t>
  </si>
  <si>
    <t>朋友告诉我“She said that...”，that在这里就像一座桥，连接她的话和内容，不用翻译出来哦。</t>
  </si>
  <si>
    <t>从句引导用that</t>
  </si>
  <si>
    <t>theatre</t>
  </si>
  <si>
    <t>theatr</t>
  </si>
  <si>
    <t>theatr(观看的地方)+e→供人观看表演的场所→剧院；剧场</t>
  </si>
  <si>
    <t>剧院；剧场</t>
  </si>
  <si>
    <t>/ˈθɪətə(r)/</t>
  </si>
  <si>
    <t>We watched a play at the theatre last weekend.</t>
  </si>
  <si>
    <t>上周末我们在剧院看了一场戏剧。</t>
  </si>
  <si>
    <t>周末和家人去theatre看剧，theatre发音像“戏院”，进去就能看到精彩的表演啦。</t>
  </si>
  <si>
    <t>看戏地方theatre</t>
  </si>
  <si>
    <t>theft</t>
  </si>
  <si>
    <t>盗窃；偷窃</t>
  </si>
  <si>
    <t>/θiːft/</t>
  </si>
  <si>
    <t>The theft of the phone was reported to the police.</t>
  </si>
  <si>
    <t>手机被盗的事已经报给警察了。</t>
  </si>
  <si>
    <t>有人做了theft（盗窃），警察要找thief（小偷），两个词长得像，一起记更方便。</t>
  </si>
  <si>
    <t>盗窃行为是theft</t>
  </si>
  <si>
    <t>their</t>
  </si>
  <si>
    <t>他们的；她们的；它们的</t>
  </si>
  <si>
    <t>/ðeə(r)/</t>
  </si>
  <si>
    <t>Their bags are placed on the chair.</t>
  </si>
  <si>
    <t>他们的包放在椅子上。</t>
  </si>
  <si>
    <t>看到椅子上一堆包，我问同学“These are their bags?”，their发音像“他们的”，一下子就记住啦。</t>
  </si>
  <si>
    <t>他们的东西用their</t>
  </si>
  <si>
    <t>theirs</t>
  </si>
  <si>
    <t>他们的（东西）；她们的（东西）；它们的（东西）</t>
  </si>
  <si>
    <t>/ðeəz/</t>
  </si>
  <si>
    <t>The book on the desk is theirs.</t>
  </si>
  <si>
    <t>桌子上的书是他们的。</t>
  </si>
  <si>
    <t>看到桌子上的书，我知道那是 theirs（他们的），不用再找主人啦。</t>
  </si>
  <si>
    <t>their加s，物主代词theirs</t>
  </si>
  <si>
    <t>them</t>
  </si>
  <si>
    <t>他们；她们；它们（宾格）</t>
  </si>
  <si>
    <t>/ðəm/</t>
  </si>
  <si>
    <t>I gave them some apples yesterday.</t>
  </si>
  <si>
    <t>我昨天给了他们一些苹果。</t>
  </si>
  <si>
    <t>我昨天给了 them（他们）苹果，他们笑着说谢谢。</t>
  </si>
  <si>
    <t>宾格他们就用them</t>
  </si>
  <si>
    <t>theme</t>
  </si>
  <si>
    <t>主题；题目</t>
  </si>
  <si>
    <t>/θiːm/</t>
  </si>
  <si>
    <t>The theme of the party is 'Friendship'.</t>
  </si>
  <si>
    <t>聚会的主题是‘友谊’。</t>
  </si>
  <si>
    <t>聚会的 theme（主题）是友谊，大家都分享了自己的故事。</t>
  </si>
  <si>
    <t>聚会主题theme记</t>
  </si>
  <si>
    <t>themselves</t>
  </si>
  <si>
    <t>them（他们）+ selves（自己）→ 他们自己</t>
  </si>
  <si>
    <t>他们自己；她们自己；它们自己；亲自</t>
  </si>
  <si>
    <t>/ðəmˈselvz/</t>
  </si>
  <si>
    <t>They enjoyed themselves at the party.</t>
  </si>
  <si>
    <t>他们在聚会上玩得很开心。</t>
  </si>
  <si>
    <t>他们在聚会上玩得 themselves（很开心），完全放松了自己。</t>
  </si>
  <si>
    <t>他们自己themselves</t>
  </si>
  <si>
    <t>then</t>
  </si>
  <si>
    <t>然后；那时</t>
  </si>
  <si>
    <t>/ðen/</t>
  </si>
  <si>
    <t>I finished my homework, then I watched TV.</t>
  </si>
  <si>
    <t>我做完作业，然后看了电视。</t>
  </si>
  <si>
    <t>做完作业then（然后）看电视，是我每天的固定安排。</t>
  </si>
  <si>
    <t>做完之后是then</t>
  </si>
  <si>
    <t>那么；既然</t>
  </si>
  <si>
    <t>If you are free, then let's go to the park.</t>
  </si>
  <si>
    <t>如果你有空，那么我们去公园吧。</t>
  </si>
  <si>
    <t>如果你有空then（那么）我们去公园，一起享受阳光。</t>
  </si>
  <si>
    <t>假设之后用then</t>
  </si>
  <si>
    <t>theoretical</t>
  </si>
  <si>
    <t>theor</t>
  </si>
  <si>
    <t>theor(理论)+ical(形容词后缀)→关于理论的→理论的</t>
  </si>
  <si>
    <t>理论的</t>
  </si>
  <si>
    <t>/θiəˈretɪkl/</t>
  </si>
  <si>
    <t>The idea is still theoretical and needs testing.</t>
  </si>
  <si>
    <t>这个想法还只是理论上的，需要测试。</t>
  </si>
  <si>
    <t>这个想法目前是theoretical（理论的），theor（理论）加上ical后缀，暂时无法应用到实际中。</t>
  </si>
  <si>
    <t>理论加ical，变成theoretical</t>
  </si>
  <si>
    <t>theory</t>
  </si>
  <si>
    <t>theo</t>
  </si>
  <si>
    <t>theo(理论)+ry(名词后缀)→关于理论的学说→理论</t>
  </si>
  <si>
    <t>理论</t>
  </si>
  <si>
    <t>/ˈθɪəri/</t>
  </si>
  <si>
    <t>We studied the theory of gravity in physics class.</t>
  </si>
  <si>
    <t>我们在物理课上学了万有引力理论。</t>
  </si>
  <si>
    <t>物理课上老师讲gravity的theory（理论），theo词根表示理论，加上ry后缀，理解起来不难。</t>
  </si>
  <si>
    <t>理论学说theory，theo加ry记清晰</t>
  </si>
  <si>
    <t>there</t>
  </si>
  <si>
    <t>那里；在那里</t>
  </si>
  <si>
    <t>There is a park near my home.</t>
  </si>
  <si>
    <t>我家附近有一个公园。</t>
  </si>
  <si>
    <t>我家附近有个公园，每次想去玩就说there（那里），发音像“在那儿”，超容易记。</t>
  </si>
  <si>
    <t>指位置用there，发音像那儿</t>
  </si>
  <si>
    <t>therefore</t>
  </si>
  <si>
    <t>there;fore</t>
  </si>
  <si>
    <t>there(那)+fore(因此)→由那里的情况推出→因此</t>
  </si>
  <si>
    <t>因此；所以</t>
  </si>
  <si>
    <t>/ˈðeəfɔː(r)/</t>
  </si>
  <si>
    <t>He didn't study hard, therefore he failed the exam.</t>
  </si>
  <si>
    <t>他学习不努力，因此考试不及格。</t>
  </si>
  <si>
    <t>他没努力学习，therefore（因此）挂科了，there加fore的结构，逻辑关系很明显。</t>
  </si>
  <si>
    <t>there加fore，所以therefore</t>
  </si>
  <si>
    <t>thermos</t>
  </si>
  <si>
    <t>therm</t>
  </si>
  <si>
    <t>therm(热)+os(名词后缀)→保持热度的容器→保温瓶</t>
  </si>
  <si>
    <t>保温瓶；暖瓶</t>
  </si>
  <si>
    <t>/ˈθɜːməs/</t>
  </si>
  <si>
    <t>She brought a thermos of hot tea to the picnic.</t>
  </si>
  <si>
    <t>她带了一保温瓶热茶去野餐。</t>
  </si>
  <si>
    <t>野餐时带的thermos（保温瓶），therm词根表示热，能让茶一直暖着，冬天喝很舒服。</t>
  </si>
  <si>
    <t>热的容器thermos，保温瓶就是它</t>
  </si>
  <si>
    <t>these</t>
  </si>
  <si>
    <t>这些</t>
  </si>
  <si>
    <t>/ðiːz/</t>
  </si>
  <si>
    <t>These books are mine.</t>
  </si>
  <si>
    <t>这些书是我的。</t>
  </si>
  <si>
    <t>看到 these（这些）书，我知道都是我的，不用再找啦。</t>
  </si>
  <si>
    <t>这些物品these记</t>
  </si>
  <si>
    <t>they</t>
  </si>
  <si>
    <t>他们；她们；它们</t>
  </si>
  <si>
    <t>/ðeɪ/</t>
  </si>
  <si>
    <t>They are playing football.</t>
  </si>
  <si>
    <t>他们在踢足球。</t>
  </si>
  <si>
    <t>they（他们）在操场踢足球，跑得满头大汗。</t>
  </si>
  <si>
    <t>他们她们they代</t>
  </si>
  <si>
    <t>thick</t>
  </si>
  <si>
    <t>厚的；浓的；粗的</t>
  </si>
  <si>
    <t>/θɪk/</t>
  </si>
  <si>
    <t>The ice is thick enough to skate on.</t>
  </si>
  <si>
    <t>冰厚得可以滑冰了。</t>
  </si>
  <si>
    <t>冬天的冰 thick（厚），踩上去稳稳的，不怕掉下去。</t>
  </si>
  <si>
    <t>厚浓粗是thick</t>
  </si>
  <si>
    <t>thief</t>
  </si>
  <si>
    <t>小偷；窃贼</t>
  </si>
  <si>
    <t>/θiːf/</t>
  </si>
  <si>
    <t>The thief stole my wallet yesterday.</t>
  </si>
  <si>
    <t>昨天小偷偷走了我的钱包。</t>
  </si>
  <si>
    <t>看到 thief（小偷）跑，我大喊捉贼，大家都来帮忙。</t>
  </si>
  <si>
    <t>偷东西的是thief</t>
  </si>
  <si>
    <t>thin</t>
  </si>
  <si>
    <t>薄的；瘦的；细的</t>
  </si>
  <si>
    <t>/θɪn/</t>
  </si>
  <si>
    <t>She is too thin to lift the box.</t>
  </si>
  <si>
    <t>她太瘦了，搬不动这个箱子。</t>
  </si>
  <si>
    <t>妹妹 thin（瘦），吃多点饭才能长胖哦。</t>
  </si>
  <si>
    <t>薄瘦细是thin</t>
  </si>
  <si>
    <t>东西；事物</t>
  </si>
  <si>
    <t>/θɪŋ/</t>
  </si>
  <si>
    <t>I have a small thing to tell you.</t>
  </si>
  <si>
    <t>我有件小事要告诉你。</t>
  </si>
  <si>
    <t>我手里拿着一个 thing（东西），它虽小但很重要，得赶紧告诉你。</t>
  </si>
  <si>
    <t>简单事物 thing thing thing</t>
  </si>
  <si>
    <t>think</t>
  </si>
  <si>
    <t>想；认为</t>
  </si>
  <si>
    <t>/θɪŋk/</t>
  </si>
  <si>
    <t>I think you are right.</t>
  </si>
  <si>
    <t>我认为你是对的。</t>
  </si>
  <si>
    <t>遇到难题时，我会 think（想）很久，直到找到满意的答案。</t>
  </si>
  <si>
    <t>思考想法 think think think</t>
  </si>
  <si>
    <t>thinking</t>
  </si>
  <si>
    <t>think（想） + -ing（表动作状态） → 思考的动作或结果 → 思考；想法</t>
  </si>
  <si>
    <t>思考；想法</t>
  </si>
  <si>
    <t>/ˈθɪŋkɪŋ/</t>
  </si>
  <si>
    <t>His thinking is very creative.</t>
  </si>
  <si>
    <t>他的想法很有创意。</t>
  </si>
  <si>
    <t>他的 thinking（想法）总是很新颖，因为他喜欢 think（想）不同的角度。</t>
  </si>
  <si>
    <t>think加ing是思考</t>
  </si>
  <si>
    <t>thirst</t>
  </si>
  <si>
    <t>口渴；渴望</t>
  </si>
  <si>
    <t>/θɜːrst/</t>
  </si>
  <si>
    <t>He felt a thirst after playing football.</t>
  </si>
  <si>
    <t>跑步后他感到口渴。</t>
  </si>
  <si>
    <t>运动后口渴（thirst）时，我会想：thirst 谐音'思渴'，正好表达想喝水的感觉。</t>
  </si>
  <si>
    <t>口渴渴望 thirst thirst</t>
  </si>
  <si>
    <t>this</t>
  </si>
  <si>
    <t>这；这个</t>
  </si>
  <si>
    <t>/ðɪs/</t>
  </si>
  <si>
    <t>This book is my favorite.</t>
  </si>
  <si>
    <t>指着书架上的书说 this（这个），它陪我度过了很多安静的午后。</t>
  </si>
  <si>
    <t>这个就是 this</t>
  </si>
  <si>
    <t>thorough</t>
  </si>
  <si>
    <t>彻底的；详尽的</t>
  </si>
  <si>
    <t>/ˈθʌrə/</t>
  </si>
  <si>
    <t>I need to do a thorough cleaning of my room.</t>
  </si>
  <si>
    <t>我需要彻底打扫我的房间。</t>
  </si>
  <si>
    <t>我要 thorough（彻底）打扫房间，每个角落都不放过，这样才干净整洁。</t>
  </si>
  <si>
    <t>彻底详尽thorough</t>
  </si>
  <si>
    <t>those</t>
  </si>
  <si>
    <t>那些</t>
  </si>
  <si>
    <t>/ðəʊz/</t>
  </si>
  <si>
    <t>Those books on the shelf are mine.</t>
  </si>
  <si>
    <t>书架上的那些书是我的。</t>
  </si>
  <si>
    <t>看到 shelf 上的 those（那些）书，我想起它们是生日时收到的礼物。</t>
  </si>
  <si>
    <t>远指复数用those</t>
  </si>
  <si>
    <t>though</t>
  </si>
  <si>
    <t>/ðəʊ/</t>
  </si>
  <si>
    <t>Though it was cold, she still wore a skirt.</t>
  </si>
  <si>
    <t>虽然天气冷，她还是穿了裙子。</t>
  </si>
  <si>
    <t>though（虽然）天气冷，她还是坚持穿裙子，展现自己的风格。</t>
  </si>
  <si>
    <t>虽然尽管though</t>
  </si>
  <si>
    <t>thought</t>
  </si>
  <si>
    <t>想法；思想</t>
  </si>
  <si>
    <t>/θɔːt/</t>
  </si>
  <si>
    <t>His thought about the problem is very helpful.</t>
  </si>
  <si>
    <t>他关于这个问题的想法很有帮助。</t>
  </si>
  <si>
    <t>遇到难题时，他的 thought（想法）总能给我新的启发，让我豁然开朗。</t>
  </si>
  <si>
    <t>思考所得thought</t>
  </si>
  <si>
    <t>thread</t>
  </si>
  <si>
    <t>线；线索</t>
  </si>
  <si>
    <t>/θred/</t>
  </si>
  <si>
    <t>She used a blue thread to mend the shirt.</t>
  </si>
  <si>
    <t>她用蓝线缝补衬衫。</t>
  </si>
  <si>
    <t>妈妈用 thread（线）缝补衬衫时，手指灵活地穿梭，很快就补好了破洞。</t>
  </si>
  <si>
    <t>细线线索thread</t>
  </si>
  <si>
    <t>thrill</t>
  </si>
  <si>
    <t>/θrɪl/</t>
  </si>
  <si>
    <t>I was thrilled when I saw my favorite singer on stage.</t>
  </si>
  <si>
    <t>当我在舞台上看到最喜欢的歌手时，我很兴奋。</t>
  </si>
  <si>
    <t>看到偶像时，我感到thrill（兴奋），心跳都快了起来。</t>
  </si>
  <si>
    <t>内心激动是thrill，动词含义要记牢</t>
  </si>
  <si>
    <t>兴奋；激动</t>
  </si>
  <si>
    <t>Winning the race gave him a huge thrill.</t>
  </si>
  <si>
    <t>赢得比赛给了他极大的激动。</t>
  </si>
  <si>
    <t>获胜的thrill（激动）让他欢呼雀跃，这种感觉太棒了。</t>
  </si>
  <si>
    <t>兴奋激动是thrill，名词用法别混淆</t>
  </si>
  <si>
    <t>thriller</t>
  </si>
  <si>
    <t>thrill（兴奋）+ er（表物）→ 让人兴奋的事物 → 惊悚小说；惊悚片</t>
  </si>
  <si>
    <t>惊悚小说；惊悚片</t>
  </si>
  <si>
    <t>/ˈθrɪlər/</t>
  </si>
  <si>
    <t>He loves reading thrillers because they are exciting.</t>
  </si>
  <si>
    <t>他喜欢读惊悚小说因为它们很刺激。</t>
  </si>
  <si>
    <t>他读thriller（惊悚小说）时，thrill（兴奋）的情节让他欲罢不能，后缀er表物真形象。</t>
  </si>
  <si>
    <t>thrill加er变惊悚，小说电影都适用</t>
  </si>
  <si>
    <t>throat</t>
  </si>
  <si>
    <t>喉咙；嗓子</t>
  </si>
  <si>
    <t>/θrəʊt/</t>
  </si>
  <si>
    <t>She has a sore throat and needs to rest.</t>
  </si>
  <si>
    <t>她喉咙痛需要休息。</t>
  </si>
  <si>
    <t>喉咙痛时，throat（嗓子）不舒服，喝温水就能缓解。</t>
  </si>
  <si>
    <t>throat喉咙不难记，发音联想真容易</t>
  </si>
  <si>
    <t>through</t>
  </si>
  <si>
    <t>穿过；通过</t>
  </si>
  <si>
    <t>/θruː/</t>
  </si>
  <si>
    <t>We walked through the park to get to school.</t>
  </si>
  <si>
    <t>我们穿过公园去学校。</t>
  </si>
  <si>
    <t>穿过公园时，我们through（通过）了一条小路，很快就到了。</t>
  </si>
  <si>
    <t>穿过通过through，介词用法要记住</t>
  </si>
  <si>
    <t>通过；穿过</t>
  </si>
  <si>
    <t>The door was locked, but we broke through.</t>
  </si>
  <si>
    <t>门被锁了，但我们通过了。</t>
  </si>
  <si>
    <t>门被锁了，但我们还是through（通过）了，真是厉害。</t>
  </si>
  <si>
    <t>通过穿过through，副词用法要清楚</t>
  </si>
  <si>
    <t>throughout</t>
  </si>
  <si>
    <t>through-</t>
  </si>
  <si>
    <t>through（穿过）+ out（全部）→ 遍及整个区域 → 遍及；贯穿</t>
  </si>
  <si>
    <t>遍及；贯穿</t>
  </si>
  <si>
    <t>/θruːˈaʊt/</t>
  </si>
  <si>
    <t>The story is popular throughout the world.</t>
  </si>
  <si>
    <t>这个故事在全世界都很受欢迎。</t>
  </si>
  <si>
    <t>故事throughout（遍及）世界，through（穿过）每个国家，out（全部）人民都喜欢。</t>
  </si>
  <si>
    <t>through加out是遍及，贯穿始终记心里</t>
  </si>
  <si>
    <t>through（穿过）+ out（全部）→ 始终贯穿 → 到处；始终</t>
  </si>
  <si>
    <t>到处；始终</t>
  </si>
  <si>
    <t>It snowed throughout the night.</t>
  </si>
  <si>
    <t>雪下了一整夜。</t>
  </si>
  <si>
    <t>雪throughout（始终）下着，through（穿过）整个夜晚，out（全部）时间都没停。</t>
  </si>
  <si>
    <t>始终到处throughout，副词用法要清楚</t>
  </si>
  <si>
    <t>throw</t>
  </si>
  <si>
    <t>扔；投掷</t>
  </si>
  <si>
    <t>/θrəʊ/</t>
  </si>
  <si>
    <t>She threw the ball to her friend.</t>
  </si>
  <si>
    <t>她把球扔给了她的朋友。</t>
  </si>
  <si>
    <t>小明想throw（扔）球给朋友，结果扔到了树上，大家都笑了。</t>
  </si>
  <si>
    <t>用力投掷是throw</t>
  </si>
  <si>
    <t>thunder</t>
  </si>
  <si>
    <t>雷声；雷</t>
  </si>
  <si>
    <t>/ˈθʌndə(r)/</t>
  </si>
  <si>
    <t>We heard thunder in the distance.</t>
  </si>
  <si>
    <t>我们听到远处的雷声。</t>
  </si>
  <si>
    <t>听到thunder（雷声），小狗吓得躲到了沙发底下，不敢出来。</t>
  </si>
  <si>
    <t>天空响雷thunder</t>
  </si>
  <si>
    <t>thunderstorm</t>
  </si>
  <si>
    <t>thunder（雷）+ storm（风暴）→ 伴有雷声的风暴→雷暴</t>
  </si>
  <si>
    <t>雷暴</t>
  </si>
  <si>
    <t>/ˈθʌndəstɔːm/</t>
  </si>
  <si>
    <t>A thunderstorm is coming; let's go home quickly.</t>
  </si>
  <si>
    <t>雷暴要来了，我们快回家吧。</t>
  </si>
  <si>
    <t>天气预报说有thunderstorm（雷暴），thunder（雷）加storm（风暴），出门要带伞哦。</t>
  </si>
  <si>
    <t>雷暴就是thunderstorm</t>
  </si>
  <si>
    <t>因此；这样</t>
  </si>
  <si>
    <t>/ðʌs/</t>
  </si>
  <si>
    <t>He missed the bus, thus he was late for school.</t>
  </si>
  <si>
    <t>他错过了公交车，因此上学迟到了。</t>
  </si>
  <si>
    <t>他错过公交车，thus（因此）迟到了，老师批评了他。</t>
  </si>
  <si>
    <t>结果如此thus</t>
  </si>
  <si>
    <t>tick</t>
  </si>
  <si>
    <t>滴答作响；打勾</t>
  </si>
  <si>
    <t>/tɪk/</t>
  </si>
  <si>
    <t>Please tick the answer you think is right.</t>
  </si>
  <si>
    <t>请在你认为正确的答案旁打勾。</t>
  </si>
  <si>
    <t>考试时，老师让我们tick（打勾）正确答案，时钟tick（滴答）响个不停。</t>
  </si>
  <si>
    <t>滴答打勾tick</t>
  </si>
  <si>
    <t>ticket</t>
  </si>
  <si>
    <t>票；券；标签</t>
  </si>
  <si>
    <t>/ˈtɪkɪt/</t>
  </si>
  <si>
    <t>I bought a train ticket to Beijing yesterday.</t>
  </si>
  <si>
    <t>我昨天买了一张去北京的火车票。</t>
  </si>
  <si>
    <t>我去火车站买ticket（票），售票员递给我一张纸质ticket，上面印着出发时间。</t>
  </si>
  <si>
    <t>ticket是票券，出行少不了</t>
  </si>
  <si>
    <t>给...买票；贴标签</t>
  </si>
  <si>
    <t>They ticketed all passengers before boarding.</t>
  </si>
  <si>
    <t>他们在登机前给所有乘客都办了票。</t>
  </si>
  <si>
    <t>工作人员ticket（给...买票）时，仔细核对每个乘客信息，确保无误。</t>
  </si>
  <si>
    <t>ticket作动词，买票贴标签</t>
  </si>
  <si>
    <t>tidy</t>
  </si>
  <si>
    <t>整洁的；整齐的</t>
  </si>
  <si>
    <t>/ˈtaɪdi/</t>
  </si>
  <si>
    <t>Her bedroom is always tidy.</t>
  </si>
  <si>
    <t>她的卧室总是很整洁。</t>
  </si>
  <si>
    <t>她喜欢把房间保持tidy（整洁的），每天整理书桌和床铺。</t>
  </si>
  <si>
    <t>tidy是整洁，房间要保持</t>
  </si>
  <si>
    <t>整理；收拾</t>
  </si>
  <si>
    <t>Please tidy your desk before leaving.</t>
  </si>
  <si>
    <t>离开前请整理好你的书桌。</t>
  </si>
  <si>
    <t>妈妈让我tidy（整理）书桌，把书本文具摆整齐。</t>
  </si>
  <si>
    <t>tidy作动词，整理加收拾</t>
  </si>
  <si>
    <t>tie</t>
  </si>
  <si>
    <t>领带；绳子；联系</t>
  </si>
  <si>
    <t>/taɪ/</t>
  </si>
  <si>
    <t>He wears a red tie today.</t>
  </si>
  <si>
    <t>他今天戴了一条红色的领带。</t>
  </si>
  <si>
    <t>爸爸上班系tie（领带），这条tie是妈妈送的礼物。</t>
  </si>
  <si>
    <t>tie是领带绳，联系也常用</t>
  </si>
  <si>
    <t>系；绑；连接</t>
  </si>
  <si>
    <t>She tied her hair with a ribbon.</t>
  </si>
  <si>
    <t>她用丝带把头发扎了起来。</t>
  </si>
  <si>
    <t>她tie（系）头发时，丝带打了漂亮蝴蝶结。</t>
  </si>
  <si>
    <t>tie作动词，系绑加连接</t>
  </si>
  <si>
    <t>tiger</t>
  </si>
  <si>
    <t>老虎</t>
  </si>
  <si>
    <t>/ˈtaɪɡə(r)/</t>
  </si>
  <si>
    <t>The tiger is a fierce animal.</t>
  </si>
  <si>
    <t>老虎是一种凶猛的动物。</t>
  </si>
  <si>
    <t>动物园里的tiger（老虎）走来走去，威风凛凛。</t>
  </si>
  <si>
    <t>tiger是老虎，森林称大王</t>
  </si>
  <si>
    <t>tight</t>
  </si>
  <si>
    <t>紧的；紧密的；紧身的</t>
  </si>
  <si>
    <t>/taɪt/</t>
  </si>
  <si>
    <t>This pair of shoes is too tight for me.</t>
  </si>
  <si>
    <t>这双鞋对我来说太紧了。</t>
  </si>
  <si>
    <t>我穿这鞋感觉tight（紧的），脚有点不舒服。</t>
  </si>
  <si>
    <t>tight是紧的，宽松反义记</t>
  </si>
  <si>
    <t>紧紧地；牢固地</t>
  </si>
  <si>
    <t>She held the baby tight in her arms.</t>
  </si>
  <si>
    <t>她把宝宝紧紧地抱在怀里。</t>
  </si>
  <si>
    <t>妈妈tight（紧紧地）抱着宝宝，生怕他掉下来。</t>
  </si>
  <si>
    <t>tight作副词，紧紧牢固记</t>
  </si>
  <si>
    <t>till</t>
  </si>
  <si>
    <t>直到...为止</t>
  </si>
  <si>
    <t>/tɪl/</t>
  </si>
  <si>
    <t>I will wait till you finish your homework.</t>
  </si>
  <si>
    <t>我会等直到你完成作业。</t>
  </si>
  <si>
    <t>我会 till (直到) 你写完作业才走，till 发音像‘提留’，提留着时间耐心等你。</t>
  </si>
  <si>
    <t>直到为止用till</t>
  </si>
  <si>
    <t>Farmers till the soil every spring.</t>
  </si>
  <si>
    <t>农民们每年春天耕种土地。</t>
  </si>
  <si>
    <t>农民 till (耕种) 土地时，till 发音像‘踢土’，踢土翻地就是耕种的日常动作。</t>
  </si>
  <si>
    <t>耕种土地是till</t>
  </si>
  <si>
    <t>timetable</t>
  </si>
  <si>
    <t>time(时间)+table(表格)→记录时间安排的表格→时间表</t>
  </si>
  <si>
    <t>时间表；时刻表</t>
  </si>
  <si>
    <t>/ˈtaɪmteɪbl/</t>
  </si>
  <si>
    <t>We follow the school timetable strictly.</t>
  </si>
  <si>
    <t>我们严格遵守学校的时间表。</t>
  </si>
  <si>
    <t>学校的 timetable (时间表) 把 time (时间) 和 table (表格) 结合，清晰列出每节课的安排。</t>
  </si>
  <si>
    <t>时间表格timetable</t>
  </si>
  <si>
    <t>锡；罐头盒</t>
  </si>
  <si>
    <t>/tɪn/</t>
  </si>
  <si>
    <t>She opened a tin of apple juice.</t>
  </si>
  <si>
    <t>她打开了一罐苹果汁。</t>
  </si>
  <si>
    <t>打开 tin (罐头盒) 时，tin 发音像‘听’，听一听里面有没有果汁晃动的声音。</t>
  </si>
  <si>
    <t>罐头盒子是tin</t>
  </si>
  <si>
    <t>tiny</t>
  </si>
  <si>
    <t>tin(小)+y(形容词后缀)→形容某物很小→微小的</t>
  </si>
  <si>
    <t>微小的；极小的</t>
  </si>
  <si>
    <t>/ˈtaɪni/</t>
  </si>
  <si>
    <t>There is a tiny bird in the tree.</t>
  </si>
  <si>
    <t>树上有一只微小的鸟。</t>
  </si>
  <si>
    <t>树上那只 tiny (微小的) 鸟，tin (小) 小的身体加y(呀)，真是可爱到犯规。</t>
  </si>
  <si>
    <t>tin加y变tiny，微小之意记心里</t>
  </si>
  <si>
    <t>tip</t>
  </si>
  <si>
    <t>提示；小费；尖端</t>
  </si>
  <si>
    <t>/tɪp/</t>
  </si>
  <si>
    <t>Can you give me a tip for learning math?</t>
  </si>
  <si>
    <t>你能给我一个学数学的提示吗？</t>
  </si>
  <si>
    <t>问老师要 math 的 tip (提示)，tip 发音像‘提谱’，提个小谱帮我解题。</t>
  </si>
  <si>
    <t>提示小费是tip</t>
  </si>
  <si>
    <t>倾斜；给小费</t>
  </si>
  <si>
    <t>He tipped his hat to the old man.</t>
  </si>
  <si>
    <t>他向老人倾斜帽子致意。</t>
  </si>
  <si>
    <t>他 tip (倾斜) 帽子时，动作优雅，tip 发音像‘提披’，提一下帽子披露出礼貌的微笑。</t>
  </si>
  <si>
    <t>倾斜小费tip动词</t>
  </si>
  <si>
    <t>使疲劳；厌倦</t>
  </si>
  <si>
    <t>/ˈtaɪər/</t>
  </si>
  <si>
    <t>Reading for hours tires my eyes.</t>
  </si>
  <si>
    <t>连续读几个小时书使我的眼睛疲劳。</t>
  </si>
  <si>
    <t>长时间看书后，我感觉眼睛被 tire（使疲劳）了，连看轮胎都没力气。</t>
  </si>
  <si>
    <t>使疲劳厌倦是tire</t>
  </si>
  <si>
    <t>轮胎</t>
  </si>
  <si>
    <t>The car has a flat tire.</t>
  </si>
  <si>
    <t>这辆车有一个瘪轮胎。</t>
  </si>
  <si>
    <t>汽车的 tire（轮胎）瘪了，我得换一个新的tire。</t>
  </si>
  <si>
    <t>汽车轮子叫tire</t>
  </si>
  <si>
    <t>tired</t>
  </si>
  <si>
    <t>tire（使疲劳）+ed（形容词后缀，表示状态）→处于疲劳的状态→疲倦的；累的</t>
  </si>
  <si>
    <t>疲倦的；累的</t>
  </si>
  <si>
    <t>/ˈtaɪərd/</t>
  </si>
  <si>
    <t>I feel tired after running.</t>
  </si>
  <si>
    <t>跑步后我感觉累了。</t>
  </si>
  <si>
    <t>跑完步后，我tired（疲倦的）躺在沙发上，tire（使疲劳）的感觉太明显了。</t>
  </si>
  <si>
    <t>tire加ed变tired，累的状态记心怀</t>
  </si>
  <si>
    <t>tiresome</t>
  </si>
  <si>
    <t>tire（使疲劳）+some（形容词后缀，表示令人…的）→令人感到疲劳的→烦人的；令人厌倦的</t>
  </si>
  <si>
    <t>烦人的；令人厌倦的</t>
  </si>
  <si>
    <t>/ˈtaɪərsəm/</t>
  </si>
  <si>
    <t>Waiting in line for hours is tiresome.</t>
  </si>
  <si>
    <t>排队等几个小时很烦人。</t>
  </si>
  <si>
    <t>排队等很久真 tiresome（烦人的），tire（疲劳）加上some（令人），这种感觉太讨厌了。</t>
  </si>
  <si>
    <t>tire加some变tiresome，令人厌倦真烦人</t>
  </si>
  <si>
    <t>tissue</t>
  </si>
  <si>
    <t>纸巾；组织</t>
  </si>
  <si>
    <t>/ˈtɪʃuː/</t>
  </si>
  <si>
    <t>She used a tissue to wipe her tears.</t>
  </si>
  <si>
    <t>她用纸巾擦眼泪。</t>
  </si>
  <si>
    <t>感冒时，我用 tissue（纸巾）擦鼻子，tissue 软软的很舒服。</t>
  </si>
  <si>
    <t>纸巾组织tissue，记准发音就记住</t>
  </si>
  <si>
    <t>title</t>
  </si>
  <si>
    <t>标题；头衔</t>
  </si>
  <si>
    <t>/ˈtaɪtl/</t>
  </si>
  <si>
    <t>The title of the book is "Harry Potter".</t>
  </si>
  <si>
    <t>这本书的标题是《哈利波特》。</t>
  </si>
  <si>
    <t>这本书的 title（标题）很吸引人，我一眼就看到了title。</t>
  </si>
  <si>
    <t>标题头衔title，简单好记不用愁</t>
  </si>
  <si>
    <t>给…加标题；授予头衔</t>
  </si>
  <si>
    <t>He titled his new book "My Life".</t>
  </si>
  <si>
    <t>他给他的新书加标题为《我的生活》。</t>
  </si>
  <si>
    <t>他 title（给…加标题）新书时，想了很久才确定title。</t>
  </si>
  <si>
    <t>加标题授予头衔，动词title记心间</t>
  </si>
  <si>
    <t>toast</t>
  </si>
  <si>
    <t>烤面包片；祝酒词</t>
  </si>
  <si>
    <t>/təʊst/</t>
  </si>
  <si>
    <t>I had toast for breakfast this morning.</t>
  </si>
  <si>
    <t>今天早上我吃了烤面包片。</t>
  </si>
  <si>
    <t>早上吃toast（烤面包片）时，酥脆的口感让我开启了美好的一天。</t>
  </si>
  <si>
    <t>烤面包片是toast</t>
  </si>
  <si>
    <t>烤；祝酒</t>
  </si>
  <si>
    <t>Let's toast to our team's victory.</t>
  </si>
  <si>
    <t>让我们为团队的胜利干杯。</t>
  </si>
  <si>
    <t>聚会时大家toast（祝酒），举起酒杯分享胜利的喜悦。</t>
  </si>
  <si>
    <t>烤和祝酒用toast</t>
  </si>
  <si>
    <t>tobacco</t>
  </si>
  <si>
    <t>烟草；烟叶</t>
  </si>
  <si>
    <t>/təˈbækəʊ/</t>
  </si>
  <si>
    <t>Smoking tobacco is harmful to health.</t>
  </si>
  <si>
    <t>吸烟有害健康。</t>
  </si>
  <si>
    <t>医生提醒tobacco（烟草）会伤害肺部，要远离它。</t>
  </si>
  <si>
    <t>烟草就是tobacco</t>
  </si>
  <si>
    <t>today</t>
  </si>
  <si>
    <t>to-</t>
  </si>
  <si>
    <t>to（到）+ day（天）→ 到当天 → 今天</t>
  </si>
  <si>
    <t>今天</t>
  </si>
  <si>
    <t>/təˈdeɪ/</t>
  </si>
  <si>
    <t>Today we will visit the museum.</t>
  </si>
  <si>
    <t>今天我们要去参观博物馆。</t>
  </si>
  <si>
    <t>today（今天）要去博物馆，to（到）day（天）的计划真让人期待。</t>
  </si>
  <si>
    <t>到天就是today</t>
  </si>
  <si>
    <t>Today is my sister's birthday.</t>
  </si>
  <si>
    <t>今天是我姐姐的生日。</t>
  </si>
  <si>
    <t>today（今天）是姐姐生日，to（到）day（天）的惊喜让她很开心。</t>
  </si>
  <si>
    <t>名词今天也today</t>
  </si>
  <si>
    <t>together</t>
  </si>
  <si>
    <t>gether</t>
  </si>
  <si>
    <t>to（共同）+ gether（聚集）→ 共同聚集 → 一起</t>
  </si>
  <si>
    <t>一起；共同</t>
  </si>
  <si>
    <t>/təˈɡeðə(r)/</t>
  </si>
  <si>
    <t>We play football together every weekend.</t>
  </si>
  <si>
    <t>我们每个周末一起踢足球。</t>
  </si>
  <si>
    <t>我们together（一起）踢球，to（共同）gether（聚集）在球场挥洒汗水。</t>
  </si>
  <si>
    <t>共同聚集together</t>
  </si>
  <si>
    <t>toilet</t>
  </si>
  <si>
    <t>厕所；卫生间</t>
  </si>
  <si>
    <t>/ˈtɔɪlət/</t>
  </si>
  <si>
    <t>Please clean the toilet after using it.</t>
  </si>
  <si>
    <t>使用后请打扫厕所。</t>
  </si>
  <si>
    <t>去toilet（厕所）时，记得保持环境整洁哦。</t>
  </si>
  <si>
    <t>卫生间是toilet</t>
  </si>
  <si>
    <t>tolerate</t>
  </si>
  <si>
    <t>toler</t>
  </si>
  <si>
    <t>toler(忍受)+ate(动词后缀)→表示忍受的行为→容忍；忍受</t>
  </si>
  <si>
    <t>容忍；忍受</t>
  </si>
  <si>
    <t>/ˈtɒləreɪt/</t>
  </si>
  <si>
    <t>I can't tolerate his rude behavior anymore.</t>
  </si>
  <si>
    <t>我再也不能容忍他粗鲁的行为了。</t>
  </si>
  <si>
    <t>当同学做出无礼举动时，我告诉自己要tolerate（容忍），因为toler（忍受）加ate（动词后缀）就是这个意思呀。</t>
  </si>
  <si>
    <t>忍受加ate是tolerate</t>
  </si>
  <si>
    <t>tomato</t>
  </si>
  <si>
    <t>西红柿</t>
  </si>
  <si>
    <t>/təˈmɑːtəʊ/</t>
  </si>
  <si>
    <t>My mom makes delicious tomato soup every winter.</t>
  </si>
  <si>
    <t>我妈妈每年冬天都会做美味的西红柿汤。</t>
  </si>
  <si>
    <t>妈妈煮的tomato（西红柿）汤酸甜可口，我每次都能喝两大碗。</t>
  </si>
  <si>
    <t>红色果实tomato</t>
  </si>
  <si>
    <t>tomb</t>
  </si>
  <si>
    <t>坟墓</t>
  </si>
  <si>
    <t>/tuːm/</t>
  </si>
  <si>
    <t>People often lay flowers at the tomb of martyrs.</t>
  </si>
  <si>
    <t>人们经常在烈士墓前献花。</t>
  </si>
  <si>
    <t>清明节那天，我们去tomb（坟墓）前缅怀先烈，心情沉重而尊敬。</t>
  </si>
  <si>
    <t>烈士安息在tomb</t>
  </si>
  <si>
    <t>tomorrow</t>
  </si>
  <si>
    <t>明天</t>
  </si>
  <si>
    <t>/təˈmɒrəʊ/</t>
  </si>
  <si>
    <t>Tomorrow will be a sunny day according to the forecast.</t>
  </si>
  <si>
    <t>根据天气预报，明天会是晴天。</t>
  </si>
  <si>
    <t>小朋友睡前念叨着tomorrow（明天）要去动物园，眼睛里闪着光。</t>
  </si>
  <si>
    <t>明日就是tomorrow</t>
  </si>
  <si>
    <t>在明天</t>
  </si>
  <si>
    <t>We will have a picnic tomorrow.</t>
  </si>
  <si>
    <t>我们明天要去野餐。</t>
  </si>
  <si>
    <t>爸爸说picnic（野餐）tomorrow（在明天）举行，我赶紧准备小零食。</t>
  </si>
  <si>
    <t>明日行动用tomorrow</t>
  </si>
  <si>
    <t>吨；大量</t>
  </si>
  <si>
    <t>/tʌn/</t>
  </si>
  <si>
    <t>There are tons of books in the library.</t>
  </si>
  <si>
    <t>图书管理员说，这里有tons（大量）的书，总能找到你喜欢的。</t>
  </si>
  <si>
    <t>重量大量是ton</t>
  </si>
  <si>
    <t>tongue</t>
  </si>
  <si>
    <t>舌头；语言</t>
  </si>
  <si>
    <t>/tʌŋ/</t>
  </si>
  <si>
    <t>She stuck out her tongue at me.</t>
  </si>
  <si>
    <t>她向我吐了吐舌头。</t>
  </si>
  <si>
    <t>看到小狗舔我的手，我笑着说：‘你的tongue（舌头）真灵活呀！’</t>
  </si>
  <si>
    <t>舌头语言tongue，发音像‘烫’要记牢</t>
  </si>
  <si>
    <t>tonight</t>
  </si>
  <si>
    <t>今晚</t>
  </si>
  <si>
    <t>/təˈnaɪt/</t>
  </si>
  <si>
    <t>We are going to watch a movie tonight.</t>
  </si>
  <si>
    <t>我们今晚要去看电影。</t>
  </si>
  <si>
    <t>今晚tonight，我和朋友约好to night（到夜晚）一起看电影，想想就开心。</t>
  </si>
  <si>
    <t>今晚就是tonight，to加night合成它</t>
  </si>
  <si>
    <t>too</t>
  </si>
  <si>
    <t>也；太</t>
  </si>
  <si>
    <t>/tuː/</t>
  </si>
  <si>
    <t>I like apples too.</t>
  </si>
  <si>
    <t>我也喜欢苹果。</t>
  </si>
  <si>
    <t>妈妈说她喜欢苹果，我赶紧说：‘我too（也）喜欢！’</t>
  </si>
  <si>
    <t>也太都是too，简单好记不用愁</t>
  </si>
  <si>
    <t>tool</t>
  </si>
  <si>
    <t>工具</t>
  </si>
  <si>
    <t>/tuːl/</t>
  </si>
  <si>
    <t>He uses a tool to fix the bike.</t>
  </si>
  <si>
    <t>他用工具修理自行车。</t>
  </si>
  <si>
    <t>爸爸修理自行车时，拿起tool（工具）说：‘这个tool真好用！’</t>
  </si>
  <si>
    <t>工具tool，发音像‘吐’，干活离不开它</t>
  </si>
  <si>
    <t>tooth</t>
  </si>
  <si>
    <t>牙齿</t>
  </si>
  <si>
    <t>/tuːθ/</t>
  </si>
  <si>
    <t>I brush my teeth every morning.</t>
  </si>
  <si>
    <t>我每天早上刷牙。</t>
  </si>
  <si>
    <t>早上起床，我拿起牙刷说：‘要好好保护tooth（牙齿）呀！’</t>
  </si>
  <si>
    <t>牙齿tooth，复数teeth，每天刷牙要记住</t>
  </si>
  <si>
    <t>toothache</t>
  </si>
  <si>
    <t>tooth(牙齿)+ache(疼痛)→牙齿的疼痛→牙痛</t>
  </si>
  <si>
    <t>牙痛</t>
  </si>
  <si>
    <t>/ˈtuːθeɪk/</t>
  </si>
  <si>
    <t>I have a toothache and need to see a dentist.</t>
  </si>
  <si>
    <t>我牙痛，需要去看牙医。</t>
  </si>
  <si>
    <t>今天我toothache（牙痛）得厉害，tooth（牙齿）ache（疼）得连饭都吃不下，只能喝粥。</t>
  </si>
  <si>
    <t>牙齿疼痛toothache</t>
  </si>
  <si>
    <t>toothbrush</t>
  </si>
  <si>
    <t>tooth(牙齿)+brush(刷子)→用来刷牙齿的刷子→牙刷</t>
  </si>
  <si>
    <t>牙刷</t>
  </si>
  <si>
    <t>/ˈtuːθbrʌʃ/</t>
  </si>
  <si>
    <t>I need to buy a new toothbrush because the old one is worn out.</t>
  </si>
  <si>
    <t>我需要买一把新牙刷，因为旧的已经磨损了。</t>
  </si>
  <si>
    <t>每天早上我用toothbrush（牙刷），tooth（牙齿）brush（刷）得干干净净，口气清新。</t>
  </si>
  <si>
    <t>牙齿刷子toothbrush</t>
  </si>
  <si>
    <t>toothpaste</t>
  </si>
  <si>
    <t>paste</t>
  </si>
  <si>
    <t>tooth(牙齿)+paste(膏状物)→用于清洁牙齿的膏状物→牙膏</t>
  </si>
  <si>
    <t>牙膏</t>
  </si>
  <si>
    <t>/ˈtuːθpeɪst/</t>
  </si>
  <si>
    <t>Please put some toothpaste on my toothbrush.</t>
  </si>
  <si>
    <t>请在我的牙刷上挤点牙膏。</t>
  </si>
  <si>
    <t>挤toothpaste（牙膏）时，tooth（牙齿）需要paste（膏）来清洁，让牙齿更白。</t>
  </si>
  <si>
    <t>牙齿膏体toothpaste</t>
  </si>
  <si>
    <t>top</t>
  </si>
  <si>
    <t>顶部；顶端</t>
  </si>
  <si>
    <t>/tɒp/</t>
  </si>
  <si>
    <t>The bird is singing on the top of the tree.</t>
  </si>
  <si>
    <t>鸟儿在树顶上唱歌。</t>
  </si>
  <si>
    <t>鸟儿站在tree的top（顶部），欢快地唱歌，声音传遍整个森林。</t>
  </si>
  <si>
    <t>树的顶端是top</t>
  </si>
  <si>
    <t>最高的；顶尖的</t>
  </si>
  <si>
    <t>She is one of the top students in our grade.</t>
  </si>
  <si>
    <t>她是我们年级顶尖的学生之一。</t>
  </si>
  <si>
    <t>她是top（顶尖）学生，每次考试都拿第一，大家都很佩服她。</t>
  </si>
  <si>
    <t>最高顶尖是top</t>
  </si>
  <si>
    <t>topic</t>
  </si>
  <si>
    <t>话题；主题</t>
  </si>
  <si>
    <t>/ˈtɒpɪk/</t>
  </si>
  <si>
    <t>Our class discussion today is about the topic of environmental protection.</t>
  </si>
  <si>
    <t>我们今天的班级讨论是关于环境保护的话题。</t>
  </si>
  <si>
    <t>我们讨论topic（话题）时，围绕top（核心点）展开，大家都积极发言。</t>
  </si>
  <si>
    <t>核心话题是topic</t>
  </si>
  <si>
    <t>tortoise</t>
  </si>
  <si>
    <t>tort</t>
  </si>
  <si>
    <t>oise</t>
  </si>
  <si>
    <t>tort（扭曲）+ oise（名词后缀）→ 身体有扭曲的壳的动物 → 乌龟</t>
  </si>
  <si>
    <t>乌龟</t>
  </si>
  <si>
    <t>/ˈtɔːtəs/</t>
  </si>
  <si>
    <t>The tortoise won the race against the hare.</t>
  </si>
  <si>
    <t>乌龟在和兔子的比赛中赢了。</t>
  </si>
  <si>
    <t>看到tortoise（乌龟）慢慢爬，它的tort（扭曲）的壳很可爱，让人忍不住想多看几眼。</t>
  </si>
  <si>
    <t>扭曲壳的tortoise，就是小乌龟</t>
  </si>
  <si>
    <t>total</t>
  </si>
  <si>
    <t>tot</t>
  </si>
  <si>
    <t>tot（总）+ al（形容词后缀）→ 表示总的、全部的 → 全部的；总的</t>
  </si>
  <si>
    <t>全部的；总的</t>
  </si>
  <si>
    <t>/ˈtəʊtl/</t>
  </si>
  <si>
    <t>The total number of books is 200.</t>
  </si>
  <si>
    <t>书的总数是200本。</t>
  </si>
  <si>
    <t>计算total（总数）时，tot（总）加上al（后缀），结果清晰明了，方便统计。</t>
  </si>
  <si>
    <t>tot加al是total，全部数量它来表</t>
  </si>
  <si>
    <t>touch</t>
  </si>
  <si>
    <t>触摸；碰</t>
  </si>
  <si>
    <t>/tʌtʃ/</t>
  </si>
  <si>
    <t>Don't touch the glass, it's broken.</t>
  </si>
  <si>
    <t>别碰那个杯子，它碎了。</t>
  </si>
  <si>
    <t>妈妈提醒我别touch（碰）碎杯子，不然会划伤手，我赶紧缩回了手。</t>
  </si>
  <si>
    <t>伸手触摸是touch，小心别碰伤</t>
  </si>
  <si>
    <t>tough</t>
  </si>
  <si>
    <t>坚韧的；困难的</t>
  </si>
  <si>
    <t>/tʌf/</t>
  </si>
  <si>
    <t>This math problem is tough for me.</t>
  </si>
  <si>
    <t>这道数学题对我来说很难。</t>
  </si>
  <si>
    <t>遇到tough（困难的）数学题时，我告诉自己要tough（坚韧）一点，慢慢思考就能解决。</t>
  </si>
  <si>
    <t>困难坚韧tough，坚持就能过</t>
  </si>
  <si>
    <t>tour</t>
  </si>
  <si>
    <t>tour（转）→ 转一圈的行程 → 旅行；旅游</t>
  </si>
  <si>
    <t>旅行；旅游</t>
  </si>
  <si>
    <t>/tʊə(r)/</t>
  </si>
  <si>
    <t>We are planning a tour to Beijing next summer.</t>
  </si>
  <si>
    <t>我们计划明年夏天去北京旅行。</t>
  </si>
  <si>
    <t>计划tour（旅行）去北京，想象自己tour（转）遍故宫和长城，心里充满期待。</t>
  </si>
  <si>
    <t>转一圈是tour，旅行真快乐</t>
  </si>
  <si>
    <t>tourism</t>
  </si>
  <si>
    <t>tour(旅行)+ism(表示行业/现象)→旅行相关的行业→旅游业</t>
  </si>
  <si>
    <t>旅游业</t>
  </si>
  <si>
    <t>/ˈtʊərɪzəm/</t>
  </si>
  <si>
    <t>Tourism is a key industry in Thailand.</t>
  </si>
  <si>
    <t>旅游业是泰国的关键产业。</t>
  </si>
  <si>
    <t>泰国的tourism（旅游业）很兴旺，tour（旅行）+ism（行业）让很多人慕名而来。</t>
  </si>
  <si>
    <t>旅行行业tourism</t>
  </si>
  <si>
    <t>tourist</t>
  </si>
  <si>
    <t>tour(旅行)+ist(表示人)→旅行的人→游客</t>
  </si>
  <si>
    <t>游客</t>
  </si>
  <si>
    <t>/ˈtʊərɪst/</t>
  </si>
  <si>
    <t>Many tourists visit the Forbidden City yearly.</t>
  </si>
  <si>
    <t>每年都有很多游客参观故宫。</t>
  </si>
  <si>
    <t>故宫里的tourist（游客）们tour（旅行）拍照，ist（人）就是这些快乐旅行者。</t>
  </si>
  <si>
    <t>旅行之人是tourist</t>
  </si>
  <si>
    <t>tournament</t>
  </si>
  <si>
    <t>tourn</t>
  </si>
  <si>
    <t>tourn(循环)+ment(名词后缀)→循环进行的比赛→锦标赛</t>
  </si>
  <si>
    <t>锦标赛</t>
  </si>
  <si>
    <t>/ˈtʊənəmənt/</t>
  </si>
  <si>
    <t>He won the chess tournament last month.</t>
  </si>
  <si>
    <t>他上个月赢得了国际象棋锦标赛。</t>
  </si>
  <si>
    <t>象棋tournament（锦标赛）中，选手们tourn（循环）对战，ment（名词）记录精彩瞬间。</t>
  </si>
  <si>
    <t>循环赛事tournament</t>
  </si>
  <si>
    <t>toward</t>
  </si>
  <si>
    <t>朝向；接近</t>
  </si>
  <si>
    <t>/təˈwɔːd/</t>
  </si>
  <si>
    <t>The boy ran toward his mother.</t>
  </si>
  <si>
    <t>男孩朝他妈妈跑去。</t>
  </si>
  <si>
    <t>男孩看到妈妈就ran toward（朝向）她，发音像“托沃德”，托着小书包扑过去。</t>
  </si>
  <si>
    <t>朝向目标用toward</t>
  </si>
  <si>
    <t>towel</t>
  </si>
  <si>
    <t>毛巾</t>
  </si>
  <si>
    <t>/ˈtaʊəl/</t>
  </si>
  <si>
    <t>Pass me the blue towel please.</t>
  </si>
  <si>
    <t>请递给我那条蓝色毛巾。</t>
  </si>
  <si>
    <t>洗完手用towel（毛巾）擦干，谐音“掏哦”——掏毛巾擦手超方便。</t>
  </si>
  <si>
    <t>擦干用毛巾towel</t>
  </si>
  <si>
    <t>tower</t>
  </si>
  <si>
    <t>塔；塔楼</t>
  </si>
  <si>
    <t>/ˈtaʊə(r)/</t>
  </si>
  <si>
    <t>The Eiffel Tower stands tall in Paris.</t>
  </si>
  <si>
    <t>埃菲尔铁塔在巴黎高耸矗立。</t>
  </si>
  <si>
    <t>看到巴黎的 Eiffel Tower（塔），阳光洒在 tower 顶端，像巨人的肩膀般壮观。</t>
  </si>
  <si>
    <t>高耸建筑是 tower</t>
  </si>
  <si>
    <t>城镇；市镇</t>
  </si>
  <si>
    <t>/taʊn/</t>
  </si>
  <si>
    <t>We often go shopping in the nearby town.</t>
  </si>
  <si>
    <t>我们经常去附近的城镇购物。</t>
  </si>
  <si>
    <t>周末我和朋友逛 town（城镇），town 里的小店卖的手工艺品很精致。</t>
  </si>
  <si>
    <t>小镇生活叫 town</t>
  </si>
  <si>
    <t>toy</t>
  </si>
  <si>
    <t>玩具</t>
  </si>
  <si>
    <t>/tɔɪ/</t>
  </si>
  <si>
    <t>The little girl is playing with her toy car.</t>
  </si>
  <si>
    <t>小女孩正在玩她的玩具车。</t>
  </si>
  <si>
    <t>妹妹抱着她的 toy（玩具）车跑，toy 车的轮子转得飞快，她笑得眼睛都弯了。</t>
  </si>
  <si>
    <t>小孩爱抱是 toy</t>
  </si>
  <si>
    <t>track</t>
  </si>
  <si>
    <t>轨道；跑道；踪迹</t>
  </si>
  <si>
    <t>/træk/</t>
  </si>
  <si>
    <t>The athletes are running on the track.</t>
  </si>
  <si>
    <t>运动员们正在跑道上跑步。</t>
  </si>
  <si>
    <t>运动员在 track（跑道）上冲刺，track 上的脚印记录着他们的汗水与坚持。</t>
  </si>
  <si>
    <t>跑步轨道是 track</t>
  </si>
  <si>
    <t>tractor</t>
  </si>
  <si>
    <t>tract（拉）+or（表工具）→用于拉东西的工具→拖拉机</t>
  </si>
  <si>
    <t>拖拉机</t>
  </si>
  <si>
    <t>/ˈtræktə(r)/</t>
  </si>
  <si>
    <t>The farmer drives a tractor to plow the field.</t>
  </si>
  <si>
    <t>农民开着拖拉机去田里耕地。</t>
  </si>
  <si>
    <t>农民用 tractor（拖拉机）耕地，tract（拉）动犁铧，or（工具）帮他节省了不少力气。</t>
  </si>
  <si>
    <t>拉物工具 tractor</t>
  </si>
  <si>
    <t>trade</t>
  </si>
  <si>
    <t>n./v.</t>
  </si>
  <si>
    <t>n.贸易；交易 v.交易；买卖</t>
  </si>
  <si>
    <t>/treɪd/</t>
  </si>
  <si>
    <t>China trades a lot of goods with other countries.</t>
  </si>
  <si>
    <t>中国和其他国家交易大量商品。</t>
  </si>
  <si>
    <t>在市场里，人们trade（交易）水果，tr像'车'载着货物，ade像'得'到收益，很快记住这个词。</t>
  </si>
  <si>
    <t>交易货物trade，买卖往来记心间</t>
  </si>
  <si>
    <t>tradition</t>
  </si>
  <si>
    <t>tra-</t>
  </si>
  <si>
    <t>tra(传递)+dit(给)+ion(名词后缀)→传递给后代的事物→传统</t>
  </si>
  <si>
    <t>传统</t>
  </si>
  <si>
    <t>/trəˈdɪʃn/</t>
  </si>
  <si>
    <t>Spring Festival is a key tradition in Chinese culture.</t>
  </si>
  <si>
    <t>春节是中国文化中的重要传统。</t>
  </si>
  <si>
    <t>春节作为tradition（传统），是tra（传递）给我们的dit（给）予的文化财富，ion是名词后缀哦。</t>
  </si>
  <si>
    <t>传递给予加ion，传统就是tradition</t>
  </si>
  <si>
    <t>traditional</t>
  </si>
  <si>
    <t>tra(传递)+dit(给)+ion(名词)+al(形容词)→传递下来的（形容词）→传统的</t>
  </si>
  <si>
    <t>传统的</t>
  </si>
  <si>
    <t>/trəˈdɪʃənl/</t>
  </si>
  <si>
    <t>We eat traditional food like dumplings at Spring Festival.</t>
  </si>
  <si>
    <t>春节我们吃饺子这样的传统食物。</t>
  </si>
  <si>
    <t>吃traditional（传统的）饺子时，想到这是tra（传递）下来的dit（给）我们的al（形容词）属性的美食。</t>
  </si>
  <si>
    <t>tradition加al，传统的形容词就用它</t>
  </si>
  <si>
    <t>traffic</t>
  </si>
  <si>
    <t>交通；交通量</t>
  </si>
  <si>
    <t>/ˈtræfɪk/</t>
  </si>
  <si>
    <t>There is heavy traffic on the highway during holidays.</t>
  </si>
  <si>
    <t>节假日期间高速公路上交通拥堵。</t>
  </si>
  <si>
    <t>节假日高速上traffic（交通）堵，tr像'车'流排成长队，affic像'挨挤'，大家都在慢慢挪。</t>
  </si>
  <si>
    <t>城市车流traffic，拥堵高峰要注意</t>
  </si>
  <si>
    <t>train</t>
  </si>
  <si>
    <t>n.火车 v.训练</t>
  </si>
  <si>
    <t>/treɪn/</t>
  </si>
  <si>
    <t>She trains hard to become a better runner.</t>
  </si>
  <si>
    <t>她努力训练想成为更好的跑步者。</t>
  </si>
  <si>
    <t>她train（训练）时，tr像'推'自己坚持，ain像'爱'这项运动，最终进步很大。</t>
  </si>
  <si>
    <t>铁轨上面train跑，出行方便真高效；努力训练train练，技能提升不偷懒</t>
  </si>
  <si>
    <t>training</t>
  </si>
  <si>
    <t>train(训练)+-ing(名词后缀)→训练的行为或过程→训练；培训</t>
  </si>
  <si>
    <t>训练；培训</t>
  </si>
  <si>
    <t>/ˈtreɪnɪŋ/</t>
  </si>
  <si>
    <t>She is in training for the upcoming race.</t>
  </si>
  <si>
    <t>她正在为即将到来的比赛进行训练。</t>
  </si>
  <si>
    <t>为了比赛，她每天坚持training（训练），train（训练）加上ing就是训练的过程啦。</t>
  </si>
  <si>
    <t>train加ing，training是训练</t>
  </si>
  <si>
    <t>tram</t>
  </si>
  <si>
    <t>有轨电车</t>
  </si>
  <si>
    <t>/træm/</t>
  </si>
  <si>
    <t>I often take the tram to the city center.</t>
  </si>
  <si>
    <t>我经常坐有轨电车去市中心。</t>
  </si>
  <si>
    <t>早上赶tram（有轨电车）时，看着它在轨道上平稳行驶，记住这个发音像træm的单词。</t>
  </si>
  <si>
    <t>有轨电车tram，发音træm不难记</t>
  </si>
  <si>
    <t>transform</t>
  </si>
  <si>
    <t>trans-</t>
  </si>
  <si>
    <t>trans(改变)+form(形状)→改变形状或状态→使变形；转换</t>
  </si>
  <si>
    <t>使变形；转换；改变</t>
  </si>
  <si>
    <t>/trænsˈfɔːm/</t>
  </si>
  <si>
    <t>The magic wand transformed the frog into a prince.</t>
  </si>
  <si>
    <t>魔杖把青蛙变成了王子。</t>
  </si>
  <si>
    <t>魔杖transform（变成）青蛙时，trans（改变）它的form（形状），瞬间变成王子。</t>
  </si>
  <si>
    <t>trans变form形，transform是变形</t>
  </si>
  <si>
    <t>translate</t>
  </si>
  <si>
    <t>trans(越过)+lat(携带)+e→把意思从一种语言带到另一种→翻译；转化</t>
  </si>
  <si>
    <t>翻译；转化</t>
  </si>
  <si>
    <t>/trænsˈleɪt/</t>
  </si>
  <si>
    <t>Can you translate this story into English?</t>
  </si>
  <si>
    <t>你能把这个故事翻译成英文吗？</t>
  </si>
  <si>
    <t>翻译时，trans（越过）语言障碍，lat（携带）意思过去，就是translate（翻译）啦。</t>
  </si>
  <si>
    <t>trans带lat过，translate翻译做</t>
  </si>
  <si>
    <t>translation</t>
  </si>
  <si>
    <t>trans(越过)+lat(携带)+ion(名词后缀)→翻译的行为或结果→翻译；译文</t>
  </si>
  <si>
    <t>翻译；译文</t>
  </si>
  <si>
    <t>/trænsˈleɪʃn/</t>
  </si>
  <si>
    <t>Her translation of the poem won a prize.</t>
  </si>
  <si>
    <t>她对这首诗的翻译获奖了。</t>
  </si>
  <si>
    <t>她的translation（译文）是translate变来的，trans（越过）lat（携带）加ion成名词。</t>
  </si>
  <si>
    <t>translate变名词，translation译文记</t>
  </si>
  <si>
    <t>translator</t>
  </si>
  <si>
    <t>trans(越过)+lat(携带)+or(人)→携带信息越过语言障碍的人→翻译者</t>
  </si>
  <si>
    <t>翻译者；译者</t>
  </si>
  <si>
    <t>/trænzˈleɪtə(r)/</t>
  </si>
  <si>
    <t>She works as a translator for a company.</t>
  </si>
  <si>
    <t>她在一家公司当翻译。</t>
  </si>
  <si>
    <t>她是translator（翻译者），每天trans（越过）语言壁垒lat（携带）信息，帮助大家沟通无阻。</t>
  </si>
  <si>
    <t>越过携带信息人，translator是译者</t>
  </si>
  <si>
    <t>transparent</t>
  </si>
  <si>
    <t>trans(穿过)+par(显现)+ent(...的)→光线能穿过并显现物体→透明的</t>
  </si>
  <si>
    <t>透明的；清澈的</t>
  </si>
  <si>
    <t>/trænsˈpærənt/</t>
  </si>
  <si>
    <t>The water in the lake is transparent.</t>
  </si>
  <si>
    <t>湖里的水很透明。</t>
  </si>
  <si>
    <t>湖水transparent（透明的），trans（穿过）阳光par（显现）鱼儿游动，美极了。</t>
  </si>
  <si>
    <t>光线穿过显透明，transparent记分明</t>
  </si>
  <si>
    <t>transport</t>
  </si>
  <si>
    <t>trans(越过)+port(携带)→携带某物越过距离→运输；运送</t>
  </si>
  <si>
    <t>运输；运送</t>
  </si>
  <si>
    <t>/trænˈspɔːt/</t>
  </si>
  <si>
    <t>They transport vegetables to the city every morning.</t>
  </si>
  <si>
    <t>他们每天早上把蔬菜运到城里。</t>
  </si>
  <si>
    <t>菜农transport（运送）蔬菜，trans（越过）山路port（携带）到市场，新鲜又及时。</t>
  </si>
  <si>
    <t>越过携带是transport（动词）</t>
  </si>
  <si>
    <t>trans(越过)+port(携带)→运输的行为或工具→运输；交通工具</t>
  </si>
  <si>
    <t>运输；交通工具</t>
  </si>
  <si>
    <t>/ˈtrænspɔːt/</t>
  </si>
  <si>
    <t>Public transport is cheap here.</t>
  </si>
  <si>
    <t>这里的公共交通很便宜。</t>
  </si>
  <si>
    <t>坐public transport（交通工具），trans（越过）城市port（携带）我们到目的地。</t>
  </si>
  <si>
    <t>运输工具transport（名词）</t>
  </si>
  <si>
    <t>trap</t>
  </si>
  <si>
    <t>陷阱；圈套</t>
  </si>
  <si>
    <t>/træp/</t>
  </si>
  <si>
    <t>The cat fell into a trap.</t>
  </si>
  <si>
    <t>那只猫掉进了陷阱里。</t>
  </si>
  <si>
    <t>猫不小心掉进trap（陷阱），这是猎人设的圈套呀。</t>
  </si>
  <si>
    <t>陷阱圈套就是trap（名词）</t>
  </si>
  <si>
    <t>使落入陷阱；困住</t>
  </si>
  <si>
    <t>We trapped the rabbit in the hole.</t>
  </si>
  <si>
    <t>我们把兔子困在洞里了。</t>
  </si>
  <si>
    <t>我们trap（困住）兔子在洞里，它再也跑不掉啦。</t>
  </si>
  <si>
    <t>困住就是trap（动词）</t>
  </si>
  <si>
    <t>traveler</t>
  </si>
  <si>
    <t>travel</t>
  </si>
  <si>
    <t>travel（旅行）+ er（表示人）→ 旅行的人 → 旅行者</t>
  </si>
  <si>
    <t>旅行者</t>
  </si>
  <si>
    <t>/ˈtrævələr/</t>
  </si>
  <si>
    <t>I met a traveler who had been to many countries.</t>
  </si>
  <si>
    <t>我遇到一位去过很多国家的旅行者。</t>
  </si>
  <si>
    <t>我在路上碰到一个traveler（旅行者），他说他travel（旅行）了五年，er（人）就是喜欢流浪的人呀。</t>
  </si>
  <si>
    <t>旅行的人traveler，后缀er是人没错</t>
  </si>
  <si>
    <t>treasure</t>
  </si>
  <si>
    <t>珍宝；财富</t>
  </si>
  <si>
    <t>/ˈtreʒər/</t>
  </si>
  <si>
    <t>The pirates hid their treasure on the island.</t>
  </si>
  <si>
    <t>海盗们把他们的珍宝藏在岛上。</t>
  </si>
  <si>
    <t>海盗藏treasure（珍宝）的地方，发音像“揣着”，揣着宝贝不放手，就是treasure啦。</t>
  </si>
  <si>
    <t>珍宝财富treasure，揣着宝贝记心里</t>
  </si>
  <si>
    <t>珍视；珍爱</t>
  </si>
  <si>
    <t>We should treasure our friendship.</t>
  </si>
  <si>
    <t>我们应该珍视我们的友谊。</t>
  </si>
  <si>
    <t>朋友之间要treasure（珍视）彼此，treasure发音暖，像友情一样温暖。</t>
  </si>
  <si>
    <t>珍视珍爱treasure，动词用法要记住</t>
  </si>
  <si>
    <t>treat</t>
  </si>
  <si>
    <t>对待；治疗；款待</t>
  </si>
  <si>
    <t>/triːt/</t>
  </si>
  <si>
    <t>The nurse treated the wound gently.</t>
  </si>
  <si>
    <t>护士温柔地处理了伤口。</t>
  </si>
  <si>
    <t>护士treat（治疗）伤口时，动作轻，treat发音像“吹特”，吹走疼痛真贴心。</t>
  </si>
  <si>
    <t>对待治疗和款待，动词都是treat来管</t>
  </si>
  <si>
    <t>款待；请客</t>
  </si>
  <si>
    <t>Let me buy you a coffee as a treat.</t>
  </si>
  <si>
    <t>让我请你喝杯咖啡作为款待。</t>
  </si>
  <si>
    <t>朋友见面我请客，一杯coffee当treat（款待），treat甜滋滋，友情更深厚。</t>
  </si>
  <si>
    <t>款待请客是treat，名词形式也简单</t>
  </si>
  <si>
    <t>treatment</t>
  </si>
  <si>
    <t>treat（治疗）+ ment（名词后缀）→ 治疗的行为 → 治疗；疗法</t>
  </si>
  <si>
    <t>治疗；疗法</t>
  </si>
  <si>
    <t>/ˈtriːtmənt/</t>
  </si>
  <si>
    <t>The treatment helped him recover quickly.</t>
  </si>
  <si>
    <t>这种治疗帮助他快速康复。</t>
  </si>
  <si>
    <t>生病要接受treatment（治疗），它是treat（治疗）加ment（名词后缀）变来的，记起来不难。</t>
  </si>
  <si>
    <t>treat加ment变treatment，治疗疗法不用问</t>
  </si>
  <si>
    <t>tree</t>
  </si>
  <si>
    <t>树</t>
  </si>
  <si>
    <t>/triː/</t>
  </si>
  <si>
    <t>There is a tall tree in our school yard.</t>
  </si>
  <si>
    <t>我们校园里有一棵高大的树。</t>
  </si>
  <si>
    <t>校园里的tree（树）遮荫凉，同学们在tree下读书，tree叶沙沙响像唱歌。</t>
  </si>
  <si>
    <t>树的英文是tree，简单易记心欢喜</t>
  </si>
  <si>
    <t>tremble</t>
  </si>
  <si>
    <t>trem</t>
  </si>
  <si>
    <t>ble</t>
  </si>
  <si>
    <t>trem(颤抖)+ble(可...的)→能产生颤抖的动作→颤抖；发抖</t>
  </si>
  <si>
    <t>颤抖；发抖</t>
  </si>
  <si>
    <t>/ˈtrembl/</t>
  </si>
  <si>
    <t>She trembled when she heard the bad news.</t>
  </si>
  <si>
    <t>听到坏消息时她颤抖了。</t>
  </si>
  <si>
    <t>听到坏消息，她身体 tremble（颤抖），trem（颤）的感觉很明显，ble 表示能...的状态。</t>
  </si>
  <si>
    <t>身体发抖tremble</t>
  </si>
  <si>
    <t>trend</t>
  </si>
  <si>
    <t>趋势；倾向</t>
  </si>
  <si>
    <t>/trend/</t>
  </si>
  <si>
    <t>The trend of online shopping is growing.</t>
  </si>
  <si>
    <t>网购的趋势正在增长。</t>
  </si>
  <si>
    <t>现在 online shopping 的 trend（趋势）越来越火，trend 发音像“穿的”，但记住是趋势哦。</t>
  </si>
  <si>
    <t>流行趋势trend</t>
  </si>
  <si>
    <t>trial</t>
  </si>
  <si>
    <t>try</t>
  </si>
  <si>
    <t>try(尝试)+al(名词后缀)→尝试的行为或过程→试验；审判</t>
  </si>
  <si>
    <t>试验；审判；尝试</t>
  </si>
  <si>
    <t>/ˈtraɪəl/</t>
  </si>
  <si>
    <t>They did a trial of the new medicine.</t>
  </si>
  <si>
    <t>他们对新药进行了试验。</t>
  </si>
  <si>
    <t>科学家做 trial（试验）时，是 try（尝试）新药效果，al 把动词变名词。</t>
  </si>
  <si>
    <t>尝试变名词，就是trial</t>
  </si>
  <si>
    <t>triangle</t>
  </si>
  <si>
    <t>tri-</t>
  </si>
  <si>
    <t>tri(三)+angle(角)→有三个角的图形→三角形</t>
  </si>
  <si>
    <t>三角形</t>
  </si>
  <si>
    <t>/ˈtraɪæŋɡl/</t>
  </si>
  <si>
    <t>The red triangle means danger.</t>
  </si>
  <si>
    <t>红色三角形表示危险。</t>
  </si>
  <si>
    <t>数学里的 triangle（三角形），是 tri（三）个 angle（角）组成的，一看就懂。</t>
  </si>
  <si>
    <t>三个角，triangle</t>
  </si>
  <si>
    <t>trick</t>
  </si>
  <si>
    <t>诡计；花招；窍门</t>
  </si>
  <si>
    <t>/trɪk/</t>
  </si>
  <si>
    <t>He taught me a trick to solve the problem quickly.</t>
  </si>
  <si>
    <t>他教我一个快速解题的窍门。</t>
  </si>
  <si>
    <t>这个 trick（窍门）很有用，trick 发音像“吹克”，但记住是小技巧哦。</t>
  </si>
  <si>
    <t>花招窍门trick</t>
  </si>
  <si>
    <t>trip</t>
  </si>
  <si>
    <t>旅行；绊倒</t>
  </si>
  <si>
    <t>/trɪp/</t>
  </si>
  <si>
    <t>I went on a trip to the mountains last weekend.</t>
  </si>
  <si>
    <t>上周末我去山里旅行了。</t>
  </si>
  <si>
    <t>我trip（旅行）到山里，不小心trip（绊倒）在石头上，还好没受伤。</t>
  </si>
  <si>
    <t>旅行绊倒都用trip</t>
  </si>
  <si>
    <t>trolleybus</t>
  </si>
  <si>
    <t>trolley（电车集电器）+ bus（公共汽车）→ 带有集电器的公共汽车→无轨电车</t>
  </si>
  <si>
    <t>无轨电车</t>
  </si>
  <si>
    <t>/ˈtrɒlibʌs/</t>
  </si>
  <si>
    <t>The trolleybus runs between the city center and the airport.</t>
  </si>
  <si>
    <t>无轨电车往返于市中心和机场之间。</t>
  </si>
  <si>
    <t>街上的trolleybus（无轨电车），trolley连着电线，bus载着乘客，环保又方便。</t>
  </si>
  <si>
    <t>trolley加bus，无轨电车就是它</t>
  </si>
  <si>
    <t>troop</t>
  </si>
  <si>
    <t>部队；一群</t>
  </si>
  <si>
    <t>/truːp/</t>
  </si>
  <si>
    <t>A troop of soldiers marched past the square.</t>
  </si>
  <si>
    <t>一队士兵走过广场。</t>
  </si>
  <si>
    <t>广场上troop（部队）走过，大家都挥手致敬。</t>
  </si>
  <si>
    <t>部队一群是troop</t>
  </si>
  <si>
    <t>trouble</t>
  </si>
  <si>
    <t>麻烦；困难</t>
  </si>
  <si>
    <t>/ˈtrʌbl/</t>
  </si>
  <si>
    <t>Don't worry, I can help you with your trouble.</t>
  </si>
  <si>
    <t>别担心，我可以帮你解决麻烦。</t>
  </si>
  <si>
    <t>遇到trouble（麻烦）别慌张，冷静思考就能解决。</t>
  </si>
  <si>
    <t>遇到困难喊trouble</t>
  </si>
  <si>
    <t>troublesome</t>
  </si>
  <si>
    <t>trouble（麻烦）+ some（充满...的）→ 充满麻烦的→麻烦的；令人讨厌的</t>
  </si>
  <si>
    <t>麻烦的；令人讨厌的</t>
  </si>
  <si>
    <t>/ˈtrʌblsəm/</t>
  </si>
  <si>
    <t>The troublesome problem took us hours to solve.</t>
  </si>
  <si>
    <t>这个麻烦的问题花了我们几个小时才解决。</t>
  </si>
  <si>
    <t>这个troublesome（麻烦的）问题，trouble（麻烦）一堆，some（一些）人都放弃了，但我们坚持下来了。</t>
  </si>
  <si>
    <t>麻烦加some，变成troublesome</t>
  </si>
  <si>
    <t>trousers</t>
  </si>
  <si>
    <t>裤子</t>
  </si>
  <si>
    <t>/ˈtraʊzəz/</t>
  </si>
  <si>
    <t>She wears blue trousers to school every day.</t>
  </si>
  <si>
    <t>她每天穿蓝色裤子去上学。</t>
  </si>
  <si>
    <t>她今天穿的trousers（裤子）很合身，跑起来的时候裤腿轻轻晃动，特别可爱。</t>
  </si>
  <si>
    <t>trousers是裤子，日常穿着少不了</t>
  </si>
  <si>
    <t>truck</t>
  </si>
  <si>
    <t>卡车</t>
  </si>
  <si>
    <t>/trʌk/</t>
  </si>
  <si>
    <t>The truck is carrying vegetables to the market.</t>
  </si>
  <si>
    <t>卡车正把蔬菜运往市场。</t>
  </si>
  <si>
    <t>路上的truck（卡车）装满了新鲜蔬菜，司机叔叔笑着和路人打招呼。</t>
  </si>
  <si>
    <t>truck卡车跑，拉货效率高</t>
  </si>
  <si>
    <t>真的；正确的</t>
  </si>
  <si>
    <t>/truː/</t>
  </si>
  <si>
    <t>What he said is true.</t>
  </si>
  <si>
    <t>他说的是真的。</t>
  </si>
  <si>
    <t>当有人问他话的真假时，他坚定地说'It's true!'（是真的），眼神里充满真诚。</t>
  </si>
  <si>
    <t>true真又对，事实不会亏</t>
  </si>
  <si>
    <t>truly</t>
  </si>
  <si>
    <t>true（真的） + ly（副词后缀） → 真实地；真正地</t>
  </si>
  <si>
    <t>真实地；真正地</t>
  </si>
  <si>
    <t>/ˈtruːli/</t>
  </si>
  <si>
    <t>I truly believe he will succeed.</t>
  </si>
  <si>
    <t>我真心相信他会成功。</t>
  </si>
  <si>
    <t>我truly（真心地）祝福朋友，因为他的努力是true（真实的），值得成功。</t>
  </si>
  <si>
    <t>true加ly变truly，真心真意副词记</t>
  </si>
  <si>
    <t>trunk</t>
  </si>
  <si>
    <t>树干；象鼻；行李箱</t>
  </si>
  <si>
    <t>/trʌŋk/</t>
  </si>
  <si>
    <t>The elephant's trunk can pick up things easily.</t>
  </si>
  <si>
    <t>大象的鼻子能轻松拿起东西。</t>
  </si>
  <si>
    <t>大象的trunk（鼻子）灵活又有力，能卷起树枝也能喷水，树干和行李箱也叫trunk哦。</t>
  </si>
  <si>
    <t>trunk树干象鼻子，行李箱也用它表示</t>
  </si>
  <si>
    <t>trust</t>
  </si>
  <si>
    <t>信任；相信</t>
  </si>
  <si>
    <t>/trʌst/</t>
  </si>
  <si>
    <t>I trust my friend completely.</t>
  </si>
  <si>
    <t>我完全信任我的朋友。</t>
  </si>
  <si>
    <t>我trust（信任）我的朋友，他总是信守承诺，从不让我失望。</t>
  </si>
  <si>
    <t>信任他人用trust</t>
  </si>
  <si>
    <t>信任；信赖</t>
  </si>
  <si>
    <t>He has earned my full trust.</t>
  </si>
  <si>
    <t>他赢得了我的完全信赖。</t>
  </si>
  <si>
    <t>经过多次合作，他获得了我的trust（信赖），我放心交给他任务。</t>
  </si>
  <si>
    <t>信赖之感是trust</t>
  </si>
  <si>
    <t>truth</t>
  </si>
  <si>
    <t>true（真实的） + -th（名词后缀，表性质）→ 真实的事物 → 真相；事实</t>
  </si>
  <si>
    <t>真相；事实</t>
  </si>
  <si>
    <t>/truːθ/</t>
  </si>
  <si>
    <t>Tell me the truth about the accident.</t>
  </si>
  <si>
    <t>告诉我事故的真相。</t>
  </si>
  <si>
    <t>他犹豫很久，终于说出了truth（真相），原来true（真实的）情况和传闻不同。</t>
  </si>
  <si>
    <t>真实加th成truth</t>
  </si>
  <si>
    <t>尝试；努力；试图</t>
  </si>
  <si>
    <t>/traɪ/</t>
  </si>
  <si>
    <t>I will try to finish the work today.</t>
  </si>
  <si>
    <t>我会努力今天完成工作。</t>
  </si>
  <si>
    <t>面对困难任务，我try（尝试）不同方法，希望能顺利完成。</t>
  </si>
  <si>
    <t>努力尝试就是try</t>
  </si>
  <si>
    <t>尝试；努力</t>
  </si>
  <si>
    <t>Let me give it a try.</t>
  </si>
  <si>
    <t>让我试一试。</t>
  </si>
  <si>
    <t>这个新游戏看起来有趣，我想give it a try（试一试）。</t>
  </si>
  <si>
    <t>一次尝试叫try</t>
  </si>
  <si>
    <t>tube</t>
  </si>
  <si>
    <t>管子；试管；电视（口语）</t>
  </si>
  <si>
    <t>/tjuːb/</t>
  </si>
  <si>
    <t>She used a glass tube to do the experiment.</t>
  </si>
  <si>
    <t>她用玻璃试管做实验。</t>
  </si>
  <si>
    <t>实验室里的tube（试管）装着液体，细长的tube很适合做实验。</t>
  </si>
  <si>
    <t>细长管子叫tube</t>
  </si>
  <si>
    <t>tune</t>
  </si>
  <si>
    <t>曲调；调子</t>
  </si>
  <si>
    <t>/tjuːn/</t>
  </si>
  <si>
    <t>The tune of this song is very familiar.</t>
  </si>
  <si>
    <t>这首歌的曲调很熟悉。</t>
  </si>
  <si>
    <t>走在街上，听到熟悉的tune（曲调），忍不住跟着哼起来。</t>
  </si>
  <si>
    <t>好听调子是tune</t>
  </si>
  <si>
    <t>调音；调整；使和谐</t>
  </si>
  <si>
    <t>The piano needs to be tuned.</t>
  </si>
  <si>
    <t>这架钢琴需要调音了。</t>
  </si>
  <si>
    <t>钢琴师定期tune（调音）钢琴，让它发出美妙的声音。</t>
  </si>
  <si>
    <t>调音调整用tune</t>
  </si>
  <si>
    <t>turkey</t>
  </si>
  <si>
    <t>火鸡；土耳其</t>
  </si>
  <si>
    <t>/tɜːrki/</t>
  </si>
  <si>
    <t>We ate turkey for Thanksgiving.</t>
  </si>
  <si>
    <t>感恩节我们吃了火鸡。</t>
  </si>
  <si>
    <t>感恩节吃turkey（火鸡），味道鲜美，全家都沉浸在欢乐中。</t>
  </si>
  <si>
    <t>火鸡Turkey，感恩常见</t>
  </si>
  <si>
    <t>转动；转弯；变得</t>
  </si>
  <si>
    <t>/tɜːrn/</t>
  </si>
  <si>
    <t>Please turn the handle to open the door.</t>
  </si>
  <si>
    <t>请转动把手开门。</t>
  </si>
  <si>
    <t>我turn（转动）门把手，门开后看到爸爸正在准备惊喜礼物。</t>
  </si>
  <si>
    <t>转动转弯用turn</t>
  </si>
  <si>
    <t>轮流；转弯处</t>
  </si>
  <si>
    <t>It's your turn to sing a song.</t>
  </si>
  <si>
    <t>轮到你唱歌了。</t>
  </si>
  <si>
    <t>轮到你turn（轮流）唱歌，大家都期待你的表演。</t>
  </si>
  <si>
    <t>轮流转弯是turn</t>
  </si>
  <si>
    <t>turning</t>
  </si>
  <si>
    <t>turn（转动/转弯）+ing（名词后缀）→表示转弯的地方或动作→转弯处；转动</t>
  </si>
  <si>
    <t>转弯处；转动</t>
  </si>
  <si>
    <t>/ˈtɜːrnɪŋ/</t>
  </si>
  <si>
    <t>Take the first turning on the left.</t>
  </si>
  <si>
    <t>在第一个转弯处左转。</t>
  </si>
  <si>
    <t>走到turning（转弯处），记得turn（转）左，不然会错过图书馆。</t>
  </si>
  <si>
    <t>turn加ing变turning，转弯处记清</t>
  </si>
  <si>
    <t>tutor</t>
  </si>
  <si>
    <t>家教；导师</t>
  </si>
  <si>
    <t>/ˈtuːtər/</t>
  </si>
  <si>
    <t>My math tutor helps me with difficult problems.</t>
  </si>
  <si>
    <t>我的数学家教帮我解决难题。</t>
  </si>
  <si>
    <t>我的tutor（家教）很耐心，教我数学题时总能让我明白。</t>
  </si>
  <si>
    <t>家教导师叫tutor</t>
  </si>
  <si>
    <t>辅导；指导</t>
  </si>
  <si>
    <t>She tutors students in English on weekends.</t>
  </si>
  <si>
    <t>她周末辅导学生英语。</t>
  </si>
  <si>
    <t>她tutor（辅导）英语时，会用有趣的故事帮助学生记忆单词。</t>
  </si>
  <si>
    <t>辅导指导tutor干</t>
  </si>
  <si>
    <t>TV</t>
  </si>
  <si>
    <t>/ˌtiː ˈviː/</t>
  </si>
  <si>
    <t>I watch TV for 30 minutes every day.</t>
  </si>
  <si>
    <t>我每天看30分钟电视。</t>
  </si>
  <si>
    <t>我喜欢看TV（电视）里的动画片，每次都看得很开心。</t>
  </si>
  <si>
    <t>电视简称是TV</t>
  </si>
  <si>
    <t>twice</t>
  </si>
  <si>
    <t>两次；两倍</t>
  </si>
  <si>
    <t>/twaɪs/</t>
  </si>
  <si>
    <t>I go to the park twice a week.</t>
  </si>
  <si>
    <t>我每周去公园两次。</t>
  </si>
  <si>
    <t>我每周twice（两次）去公园，每次都能遇到蹦跳的小猫，心情超好。</t>
  </si>
  <si>
    <t>两次两倍是twice</t>
  </si>
  <si>
    <t>twin</t>
  </si>
  <si>
    <t>双胞胎之一；孪生儿</t>
  </si>
  <si>
    <t>/twɪst/</t>
  </si>
  <si>
    <t>She has a twin sister who looks exactly like her.</t>
  </si>
  <si>
    <t>她有一个和她长得一模一样的双胞胎姐姐。</t>
  </si>
  <si>
    <t>看到那对twin（双胞胎），穿着同款连衣裙，连笑起来的酒窝都一样，太神奇啦。</t>
  </si>
  <si>
    <t>孪生姐妹叫twin</t>
  </si>
  <si>
    <t>twist</t>
  </si>
  <si>
    <t>扭；转动；扭曲</t>
  </si>
  <si>
    <t>He twisted the cap off the bottle easily.</t>
  </si>
  <si>
    <t>他轻松地拧开了瓶盖。</t>
  </si>
  <si>
    <t>他twist（拧）瓶盖时，手指轻轻转动，瓶盖就“啪”地掉下来了。</t>
  </si>
  <si>
    <t>用力转动是twist</t>
  </si>
  <si>
    <t>扭；转动；急转弯</t>
  </si>
  <si>
    <t>The path has a sudden twist to the left.</t>
  </si>
  <si>
    <t>小路突然向左急转弯。</t>
  </si>
  <si>
    <t>走在山间小路上，遇到一个twist（急转弯），我赶紧扶住旁边的树。</t>
  </si>
  <si>
    <t>路的转弯是twist</t>
  </si>
  <si>
    <t>type</t>
  </si>
  <si>
    <t>类型；种类</t>
  </si>
  <si>
    <t>/taɪp/</t>
  </si>
  <si>
    <t>What type of music do you like best?</t>
  </si>
  <si>
    <t>你最喜欢什么类型的音乐？</t>
  </si>
  <si>
    <t>朋友问我like best什么type（类型）的音乐，我说是轻快的流行乐。</t>
  </si>
  <si>
    <t>种类类型是type</t>
  </si>
  <si>
    <t>打字</t>
  </si>
  <si>
    <t>She can type 80 words per minute.</t>
  </si>
  <si>
    <t>她每分钟能打80个字。</t>
  </si>
  <si>
    <t>她type（打字）时手指翻飞，电脑屏幕上的文字快速出现。</t>
  </si>
  <si>
    <t>敲击键盘是type</t>
  </si>
  <si>
    <t>typewriter</t>
  </si>
  <si>
    <t>writer</t>
  </si>
  <si>
    <t>type（打字）+ writer（书写者）→ 用来打字的机器→打字机</t>
  </si>
  <si>
    <t>打字机</t>
  </si>
  <si>
    <t>/ˈtaɪpraɪtə(r)/</t>
  </si>
  <si>
    <t>My grandfather used a typewriter to write letters.</t>
  </si>
  <si>
    <t>我爷爷过去用打字机写信。</t>
  </si>
  <si>
    <t>爷爷的typewriter（打字机）发出嗒嗒声，type（打字）和writer（书写）的结合让信件更工整。</t>
  </si>
  <si>
    <t>打字机器typewriter</t>
  </si>
  <si>
    <t>typical</t>
  </si>
  <si>
    <t>typ-</t>
  </si>
  <si>
    <t>typ(类型)+ical(形容词后缀)→具有类型特征的→典型的</t>
  </si>
  <si>
    <t>典型的；有代表性的</t>
  </si>
  <si>
    <t>/ˈtɪpɪkl/</t>
  </si>
  <si>
    <t>This is a typical example of his work.</t>
  </si>
  <si>
    <t>这是他作品的一个典型例子。</t>
  </si>
  <si>
    <t>这个典型的例子很typical，typ(类型)加ical(形容词)，一看就知道是代表性的。</t>
  </si>
  <si>
    <t>类型加ical，典型typical</t>
  </si>
  <si>
    <t>typhoon</t>
  </si>
  <si>
    <t>台风</t>
  </si>
  <si>
    <t>/taɪˈfuːn/</t>
  </si>
  <si>
    <t>A typhoon hit the coast yesterday.</t>
  </si>
  <si>
    <t>昨天一场台风袭击了海岸。</t>
  </si>
  <si>
    <t>台风typhoon来了，大家说它太疯（谐音），果然破坏力很强。</t>
  </si>
  <si>
    <t>太疯台风typhoon</t>
  </si>
  <si>
    <t>typist</t>
  </si>
  <si>
    <t>typ(打字)+ist(人)→从事打字的人→打字员</t>
  </si>
  <si>
    <t>打字员</t>
  </si>
  <si>
    <t>/ˈtaɪpɪst/</t>
  </si>
  <si>
    <t>She works as a typist in an office.</t>
  </si>
  <si>
    <t>她在办公室当打字员。</t>
  </si>
  <si>
    <t>办公室里的typist（打字员）每天都在typ（打字），因为她是ist（专业人员）。</t>
  </si>
  <si>
    <t>打字的人typist</t>
  </si>
  <si>
    <t>tyre</t>
  </si>
  <si>
    <t>/ˈtaɪə(r)/</t>
  </si>
  <si>
    <t>My bike has a flat tyre.</t>
  </si>
  <si>
    <t>我的自行车轮胎瘪了。</t>
  </si>
  <si>
    <t>自行车胎tyre（轮胎）破了，发音像“胎儿”，很容易记。</t>
  </si>
  <si>
    <t>轮胎就是tyre</t>
  </si>
  <si>
    <t>ugly</t>
  </si>
  <si>
    <t>丑陋的；难看的</t>
  </si>
  <si>
    <t>/ˈʌɡli/</t>
  </si>
  <si>
    <t>The ugly duckling turned into a swan.</t>
  </si>
  <si>
    <t>丑小鸭变成了天鹅。</t>
  </si>
  <si>
    <t>丑小鸭ugly（丑陋的），发音像“阿丑”，后来变成了美丽的天鹅。</t>
  </si>
  <si>
    <t>阿丑就是ugly</t>
  </si>
  <si>
    <t>umbrella</t>
  </si>
  <si>
    <t>雨伞</t>
  </si>
  <si>
    <t>/ʌmˈbrelə/</t>
  </si>
  <si>
    <t>I took an umbrella to school because it was raining.</t>
  </si>
  <si>
    <t>因为下雨，我带了一把伞去学校。</t>
  </si>
  <si>
    <t>下雨出门，我总会带上umbrella（雨伞），它像小屏障挡住雨滴，超实用。</t>
  </si>
  <si>
    <t>下雨挡雨umbrella</t>
  </si>
  <si>
    <t>unable</t>
  </si>
  <si>
    <t>un-</t>
  </si>
  <si>
    <t>un（不）+ able（能）→ 不能做某事的→无法的</t>
  </si>
  <si>
    <t>不能的；无法的</t>
  </si>
  <si>
    <t>/ʌnˈeɪbl/</t>
  </si>
  <si>
    <t>She was unable to finish the work on time.</t>
  </si>
  <si>
    <t>她没能按时完成工作。</t>
  </si>
  <si>
    <t>她un（不）able（能）按时交作业，急得直跺脚，下次要提前准备。</t>
  </si>
  <si>
    <t>不能就是unable</t>
  </si>
  <si>
    <t>unbearable</t>
  </si>
  <si>
    <t>un（不）+ bear（忍受）+ able（可...的）→ 不可忍受的</t>
  </si>
  <si>
    <t>难以忍受的</t>
  </si>
  <si>
    <t>/ʌnˈbeərəbl/</t>
  </si>
  <si>
    <t>The heat was unbearable in the summer afternoon.</t>
  </si>
  <si>
    <t>夏天下午的炎热难以忍受。</t>
  </si>
  <si>
    <t>夏天的热un（不）bear（忍受）able（可的），我只想待在空调房里不出来。</t>
  </si>
  <si>
    <t>不能忍受unbearable</t>
  </si>
  <si>
    <t>unbelievable</t>
  </si>
  <si>
    <t>un（不）+ believe（相信）+ able（可...的）→ 不可相信的</t>
  </si>
  <si>
    <t>难以置信的</t>
  </si>
  <si>
    <t>/ˌʌnbɪˈliːvəbl/</t>
  </si>
  <si>
    <t>The news about his win is unbelievable.</t>
  </si>
  <si>
    <t>关于他获胜的消息难以置信。</t>
  </si>
  <si>
    <t>听到这个unbelievable的消息，我un（不）能believe（相信）自己的耳朵，太惊喜了。</t>
  </si>
  <si>
    <t>难以置信unbelievable</t>
  </si>
  <si>
    <t>uncertain</t>
  </si>
  <si>
    <t>un（不）+ certain（确定的）→ 不确定的</t>
  </si>
  <si>
    <t>不确定的；没把握的</t>
  </si>
  <si>
    <t>/ʌnˈsɜːtn/</t>
  </si>
  <si>
    <t>I'm uncertain about the answer to this question.</t>
  </si>
  <si>
    <t>我对这个问题的答案不确定。</t>
  </si>
  <si>
    <t>面对难题，我uncertain（不确定），un（不）certain（确定）选A还是B，纠结半天。</t>
  </si>
  <si>
    <t>不确定是uncertain</t>
  </si>
  <si>
    <t>uncle</t>
  </si>
  <si>
    <t>叔叔；舅舅；伯父</t>
  </si>
  <si>
    <t>/ˈʌŋkl/</t>
  </si>
  <si>
    <t>My uncle often takes me to the park.</t>
  </si>
  <si>
    <t>我叔叔经常带我去公园。</t>
  </si>
  <si>
    <t>我的uncle（叔叔）周末总带我去公园放风筝，我们玩得很开心。</t>
  </si>
  <si>
    <t>uncle叔舅伯</t>
  </si>
  <si>
    <t>uncomfortable</t>
  </si>
  <si>
    <t>un（不）+ comfort（舒适）+ able（能...的）→ 不能让人感到舒适的 → 不舒服的</t>
  </si>
  <si>
    <t>不舒服的；不安的</t>
  </si>
  <si>
    <t>/ʌnˈkʌmftəbl/</t>
  </si>
  <si>
    <t>She felt uncomfortable sitting on the hard chair.</t>
  </si>
  <si>
    <t>她坐在硬椅子上感觉不舒服。</t>
  </si>
  <si>
    <t>坐在硬椅子上，她觉得uncomfortable（不舒服），un（不）comfort（舒适）able（能），确实让人难受。</t>
  </si>
  <si>
    <t>不舒适uncomfortable，un加comfort加able</t>
  </si>
  <si>
    <t>unconditional</t>
  </si>
  <si>
    <t>un（不）+ condition（条件）+ al（...的）→ 没有条件限制的 → 无条件的</t>
  </si>
  <si>
    <t>无条件的</t>
  </si>
  <si>
    <t>/ˌʌnkənˈdɪʃənl/</t>
  </si>
  <si>
    <t>Mother's love is unconditional.</t>
  </si>
  <si>
    <t>母爱是无条件的。</t>
  </si>
  <si>
    <t>妈妈的爱unconditional（无条件），un（不）condition（条件）al（的），毫无保留地包围着我。</t>
  </si>
  <si>
    <t>无条件unconditional，un加condition加al</t>
  </si>
  <si>
    <t>unconscious</t>
  </si>
  <si>
    <t>conscious</t>
  </si>
  <si>
    <t>un（不）+ conscious（有意识的）→ 失去意识的状态 → 无意识的；昏迷的</t>
  </si>
  <si>
    <t>无意识的；昏迷的</t>
  </si>
  <si>
    <t>/ʌnˈkɒnʃəs/</t>
  </si>
  <si>
    <t>He was unconscious after the accident.</t>
  </si>
  <si>
    <t>事故后他失去了意识。</t>
  </si>
  <si>
    <t>事故后他unconscious（无意识），un（不）conscious（有意识），躺在地上一动不动。</t>
  </si>
  <si>
    <t>无意识unconscious，un加conscious</t>
  </si>
  <si>
    <t>under</t>
  </si>
  <si>
    <t>/ˈʌndə(r)/</t>
  </si>
  <si>
    <t>The cat is under the table.</t>
  </si>
  <si>
    <t>猫在桌子下面。</t>
  </si>
  <si>
    <t>猫躲在under（下面）的桌子底下，我喊了半天它都不出来。</t>
  </si>
  <si>
    <t>在下面是under</t>
  </si>
  <si>
    <t>underground</t>
  </si>
  <si>
    <t>under(在...之下)+ground(地面)→在地面之下的→地下的</t>
  </si>
  <si>
    <t>地下的</t>
  </si>
  <si>
    <t>/ˌʌndəˈɡraʊnd/</t>
  </si>
  <si>
    <t>There is an underground parking lot near the mall.</t>
  </si>
  <si>
    <t>商场附近有一个地下停车场。</t>
  </si>
  <si>
    <t>商场旁有个underground（地下的）停车场，under（在...下）ground（地面）的位置，停车超方便。</t>
  </si>
  <si>
    <t>地面之下underground</t>
  </si>
  <si>
    <t>under(在...之下)+ground(地面)→在地面之下运行的交通→地铁</t>
  </si>
  <si>
    <t>地铁（英式）</t>
  </si>
  <si>
    <t>/ˈʌndəɡraʊnd/</t>
  </si>
  <si>
    <t>We took the underground to London Zoo yesterday.</t>
  </si>
  <si>
    <t>我们昨天坐地铁去了伦敦动物园。</t>
  </si>
  <si>
    <t>我们坐underground（地铁），under（在...下）ground（地面）穿梭，很快到达动物园。</t>
  </si>
  <si>
    <t>地下交通underground</t>
  </si>
  <si>
    <t>underline</t>
  </si>
  <si>
    <t>under(在...之下)+line(线)→在文字下面画线→下划线；强调</t>
  </si>
  <si>
    <t>在...下面画线；强调</t>
  </si>
  <si>
    <t>/ˌʌndəˈlaɪn/</t>
  </si>
  <si>
    <t>Please underline the key words in the text.</t>
  </si>
  <si>
    <t>请在课文里的关键词下面画线。</t>
  </si>
  <si>
    <t>老师让underline（下划线）关键词，under（在...下）line（线）画出来，重点清晰。</t>
  </si>
  <si>
    <t>下面画线underline</t>
  </si>
  <si>
    <t>understand</t>
  </si>
  <si>
    <t>under(在...之下)+stand(站立)→站在事物之下深入了解→理解；明白</t>
  </si>
  <si>
    <t>理解；明白</t>
  </si>
  <si>
    <t>/ˌʌndəˈstænd/</t>
  </si>
  <si>
    <t>I can't understand what he said.</t>
  </si>
  <si>
    <t>我不明白他说的话。</t>
  </si>
  <si>
    <t>我想understand（理解）他的话，得站在under（下面）仔细stand（思考），才能搞懂。</t>
  </si>
  <si>
    <t>深入站立理解understand</t>
  </si>
  <si>
    <t>undertake</t>
  </si>
  <si>
    <t>under(承担)+take(拿起)→承担拿起的事务→承担；答应</t>
  </si>
  <si>
    <t>承担；答应；从事</t>
  </si>
  <si>
    <t>/ˌʌndəˈteɪk/</t>
  </si>
  <si>
    <t>She undertook to help me with my homework.</t>
  </si>
  <si>
    <t>她答应帮我做作业。</t>
  </si>
  <si>
    <t>她undertake（答应）帮忙，under（承担）take（拿起）任务，很靠谱。</t>
  </si>
  <si>
    <t>承担拿起undertake</t>
  </si>
  <si>
    <t>underwear</t>
  </si>
  <si>
    <t>wear</t>
  </si>
  <si>
    <t>under(在...之下)+wear(衣物)→穿在下面的衣物→内衣</t>
  </si>
  <si>
    <t>内衣；贴身衣物</t>
  </si>
  <si>
    <t>/ˈʌndəweə(r)/</t>
  </si>
  <si>
    <t>She bought some new underwear last week.</t>
  </si>
  <si>
    <t>她上周买了些新内衣。</t>
  </si>
  <si>
    <t>她买underwear（内衣），是under（在...下）穿的wear（衣物），舒适又贴身。</t>
  </si>
  <si>
    <t>下面穿的underwear</t>
  </si>
  <si>
    <t>unemployment</t>
  </si>
  <si>
    <t>un(不) + employ(雇佣) + ment(名词后缀) → 无法被雇佣的状态 → 失业</t>
  </si>
  <si>
    <t>失业</t>
  </si>
  <si>
    <t>/ˌʌnɪmˈplɔɪmənt/</t>
  </si>
  <si>
    <t>Unemployment rate has increased slightly this year.</t>
  </si>
  <si>
    <t>今年失业率略有上升。</t>
  </si>
  <si>
    <t>面对 unemployment（失业）的困境，他深知 un（不）能 employ（雇佣）的滋味，ment（状态）让他决心重新找工作。</t>
  </si>
  <si>
    <t>不被雇佣加ment，失业就是unemployment</t>
  </si>
  <si>
    <t>unfair</t>
  </si>
  <si>
    <t>un(不) + fair(公平的) → 不符合公平原则 → 不公平的</t>
  </si>
  <si>
    <t>不公平的</t>
  </si>
  <si>
    <t>/ˌʌnˈfeə(r)/</t>
  </si>
  <si>
    <t>The game was stopped because of unfair play.</t>
  </si>
  <si>
    <t>这场比赛因不公平竞争被终止了。</t>
  </si>
  <si>
    <t>这场比赛里对方的行为太 unfair（不公平），un（不）fair（公平）的判罚让观众都很气愤。</t>
  </si>
  <si>
    <t>不公就是unfair</t>
  </si>
  <si>
    <t>unfit</t>
  </si>
  <si>
    <t>un(不) + fit(合适的) → 不符合要求或条件 → 不合适的；不健康的</t>
  </si>
  <si>
    <t>不合适的；不健康的</t>
  </si>
  <si>
    <t>/ˌʌnˈfɪt/</t>
  </si>
  <si>
    <t>She is unfit to climb the mountain due to her weak legs.</t>
  </si>
  <si>
    <t>她腿弱，不适合爬山。</t>
  </si>
  <si>
    <t>医生说她 unfit（不合适）爬山，un（不）fit（适合）的身体可不能逞强。</t>
  </si>
  <si>
    <t>不适合就是unfit</t>
  </si>
  <si>
    <t>unfortunate</t>
  </si>
  <si>
    <t>un(没) + fortune(运气) + ate(形容词后缀) → 缺乏运气的 → 不幸的</t>
  </si>
  <si>
    <t>不幸的；倒霉的</t>
  </si>
  <si>
    <t>/ʌnˈfɔːtʃənət/</t>
  </si>
  <si>
    <t>It's unfortunate that he lost his key on the way home.</t>
  </si>
  <si>
    <t>他回家路上丢了钥匙，真倒霉。</t>
  </si>
  <si>
    <t>今天他太 unfortunate（不幸），un（没）fortune（运气），连钥匙都丢了，ate（形容词）的状态全是霉运。</t>
  </si>
  <si>
    <t>没运气的是unfortunate</t>
  </si>
  <si>
    <t>uniform</t>
  </si>
  <si>
    <t>uni(单一) + form(形状) → 单一形状的服装 → 制服</t>
  </si>
  <si>
    <t>制服</t>
  </si>
  <si>
    <t>/ˈjuːnɪfɔːm/</t>
  </si>
  <si>
    <t>All students must wear school uniforms.</t>
  </si>
  <si>
    <t>所有学生都必须穿校服。</t>
  </si>
  <si>
    <t>学校要求穿 uniform（制服），uni（单一）form（形状），大家穿得一模一样，整齐又精神。</t>
  </si>
  <si>
    <t>单一形状是uniform</t>
  </si>
  <si>
    <t>uni-</t>
  </si>
  <si>
    <t>union</t>
  </si>
  <si>
    <t>uni</t>
  </si>
  <si>
    <t>uni(一)+on(名词后缀)→结合成一个整体→联合；工会</t>
  </si>
  <si>
    <t>联合；工会</t>
  </si>
  <si>
    <t>/ˈjuːniən/</t>
  </si>
  <si>
    <t>The workers formed a union to protect their rights.</t>
  </si>
  <si>
    <t>工人们成立了工会来保护他们的权利。</t>
  </si>
  <si>
    <t>工人们为保护权益成立union（工会），这个组织是uni（一）个整体，on（后缀）代表它的形式。</t>
  </si>
  <si>
    <t>合一组织是union</t>
  </si>
  <si>
    <t>unique</t>
  </si>
  <si>
    <t>uni(唯一)+que(形容词后缀)→独一无二的特性→独特的；唯一的</t>
  </si>
  <si>
    <t>独特的；唯一的</t>
  </si>
  <si>
    <t>/juˈniːk/</t>
  </si>
  <si>
    <t>Her painting style is unique in the art world.</t>
  </si>
  <si>
    <t>她的绘画风格在艺术界很独特。</t>
  </si>
  <si>
    <t>她的画作风格unique（独特），因为uni（唯一）的创意让它脱颖而出。</t>
  </si>
  <si>
    <t>唯一独特unique</t>
  </si>
  <si>
    <t>unit</t>
  </si>
  <si>
    <t>uni(一)+t(名词后缀)→单个的独立整体→单位；单元</t>
  </si>
  <si>
    <t>单位；单元</t>
  </si>
  <si>
    <t>/ˈjuːnɪt/</t>
  </si>
  <si>
    <t>The basic unit of length is a meter.</t>
  </si>
  <si>
    <t>长度的基本单位是米。</t>
  </si>
  <si>
    <t>米是长度的unit（单位），它是uni（一）个最小的独立整体。</t>
  </si>
  <si>
    <t>单个单元是unit</t>
  </si>
  <si>
    <t>unite</t>
  </si>
  <si>
    <t>uni(一)+te(动词后缀)→使成为一个整体→联合；团结</t>
  </si>
  <si>
    <t>联合；团结</t>
  </si>
  <si>
    <t>/juˈnaɪt/</t>
  </si>
  <si>
    <t>We must unite to face the challenge.</t>
  </si>
  <si>
    <t>我们必须团结起来面对挑战。</t>
  </si>
  <si>
    <t>面对挑战时，我们unite（团结），因为uni（一）心行动才能成功。</t>
  </si>
  <si>
    <t>合一团结是unite</t>
  </si>
  <si>
    <t>universal</t>
  </si>
  <si>
    <t>uni(一)+vers(转)+al(形容词后缀)→转到世界各处→普遍的；全球的</t>
  </si>
  <si>
    <t>普遍的；全球的</t>
  </si>
  <si>
    <t>/ˌjuːnɪˈvɜːsl/</t>
  </si>
  <si>
    <t>English is a universal language.</t>
  </si>
  <si>
    <t>英语是一门全球通用的语言。</t>
  </si>
  <si>
    <t>英语universal（全球通用），因为它能uni（一）转（vers）到世界各地，al（后缀）表属性。</t>
  </si>
  <si>
    <t>一转全球universal</t>
  </si>
  <si>
    <t>universe</t>
  </si>
  <si>
    <t>uni(单一)+vers(转)→所有事物转成一个整体→宇宙</t>
  </si>
  <si>
    <t>宇宙</t>
  </si>
  <si>
    <t>/ˈjuːnɪvɜːs/</t>
  </si>
  <si>
    <t>We live in a huge universe.</t>
  </si>
  <si>
    <t>我们生活在一个巨大的宇宙中。</t>
  </si>
  <si>
    <t>我们生活在universe（宇宙）里，uni（单一）vers（转）动着无数星球，仿佛一幅流动的画卷。</t>
  </si>
  <si>
    <t>单一旋转宇宙生，universe记分明</t>
  </si>
  <si>
    <t>university</t>
  </si>
  <si>
    <t>uni(单一)+vers(转)+ity(场所)→汇聚各方知识的单一学府→大学</t>
  </si>
  <si>
    <t>大学</t>
  </si>
  <si>
    <t>/ˌjuːnɪˈvɜːsəti/</t>
  </si>
  <si>
    <t>She wants to study at Tsinghua University.</t>
  </si>
  <si>
    <t>她想在清华大学学习。</t>
  </si>
  <si>
    <t>她梦想进入university（大学），uni（单一）vers（转）化为知识殿堂，每天都能探索新领域。</t>
  </si>
  <si>
    <t>知识场所university，uni转成学府地</t>
  </si>
  <si>
    <t>unless</t>
  </si>
  <si>
    <t>un(如果不)+less(假设少了某个条件)→如果不满足条件→除非</t>
  </si>
  <si>
    <t>除非</t>
  </si>
  <si>
    <t>/ənˈles/</t>
  </si>
  <si>
    <t>You can't go out unless you finish your homework.</t>
  </si>
  <si>
    <t>除非你完成作业，否则不能出去。</t>
  </si>
  <si>
    <t>妈妈说unless（除非）完成作业，un（不）然就不能出去玩，less（少）了玩耍时间可不行。</t>
  </si>
  <si>
    <t>不满足条件unless，un加less记清楚</t>
  </si>
  <si>
    <t>unlike</t>
  </si>
  <si>
    <t>un(不)+like(像)→不像；与…不同</t>
  </si>
  <si>
    <t>不像；与…不同</t>
  </si>
  <si>
    <t>/ˌʌnˈlaɪk/</t>
  </si>
  <si>
    <t>Unlike my brother, I prefer reading to playing games.</t>
  </si>
  <si>
    <t>不像我哥哥，我更喜欢读书而不是玩游戏。</t>
  </si>
  <si>
    <t>unlike（不像）哥哥，un（不）爱游戏，like（像）爸爸一样喜欢安静读书。</t>
  </si>
  <si>
    <t>不像就是unlike，un加like莫忘记</t>
  </si>
  <si>
    <t>unrest</t>
  </si>
  <si>
    <t>un(不)+rest(安宁)→失去安宁→动荡；不安</t>
  </si>
  <si>
    <t>动荡；不安</t>
  </si>
  <si>
    <t>/ʌnˈrest/</t>
  </si>
  <si>
    <t>There was social unrest in the country last year.</t>
  </si>
  <si>
    <t>去年这个国家发生了社会动荡。</t>
  </si>
  <si>
    <t>社会unrest（动荡）时，un（不）能rest（安宁），大家都希望早日恢复平静。</t>
  </si>
  <si>
    <t>不安宁是unrest，un加rest记心中</t>
  </si>
  <si>
    <t>until</t>
  </si>
  <si>
    <t>/ənˈtɪl/</t>
  </si>
  <si>
    <t>I will wait until you come back.</t>
  </si>
  <si>
    <t>我会等直到你回来。</t>
  </si>
  <si>
    <t>我会wait until（直到）你回来，一直站在门口，直到看到你的身影出现。</t>
  </si>
  <si>
    <t>直到为止是until</t>
  </si>
  <si>
    <t>Until he finished his homework, he couldn't watch TV.</t>
  </si>
  <si>
    <t>直到他完成作业，他才能看电视。</t>
  </si>
  <si>
    <t>until（直到）连接两个句子，说明他写完作业才能看电视的时间界限。</t>
  </si>
  <si>
    <t>连接句子until conj.</t>
  </si>
  <si>
    <t>unusual</t>
  </si>
  <si>
    <t>usual</t>
  </si>
  <si>
    <t>un(不)+usual(通常的)→不通常的→不寻常的</t>
  </si>
  <si>
    <t>不寻常的；罕见的</t>
  </si>
  <si>
    <t>/ʌnˈjuːʒuəl/</t>
  </si>
  <si>
    <t>It's unusual for her to be late.</t>
  </si>
  <si>
    <t>她迟到是不寻常的。</t>
  </si>
  <si>
    <t>她今天迟到了，真是unusual（不寻常的），un（不）usual（通常）的情况是她总是早到。</t>
  </si>
  <si>
    <t>不通常的unusual</t>
  </si>
  <si>
    <t>unwilling</t>
  </si>
  <si>
    <t>willing</t>
  </si>
  <si>
    <t>un(不)+willing(愿意的)→不愿意的→不情愿的</t>
  </si>
  <si>
    <t>不情愿的；不愿意的</t>
  </si>
  <si>
    <t>/ʌnˈwɪlɪŋ/</t>
  </si>
  <si>
    <t>She was unwilling to help me.</t>
  </si>
  <si>
    <t>她不愿意帮我。</t>
  </si>
  <si>
    <t>她unwilling（不愿意）帮我，un（不）willing（愿意）的表情写在脸上，我只好自己做。</t>
  </si>
  <si>
    <t>不愿就是unwilling</t>
  </si>
  <si>
    <t>up</t>
  </si>
  <si>
    <t>向上；朝上</t>
  </si>
  <si>
    <t>/ʌp/</t>
  </si>
  <si>
    <t>Stand up, please.</t>
  </si>
  <si>
    <t>请站起来。</t>
  </si>
  <si>
    <t>老师说“Stand up（向上站）”，我立刻up（向上）站起来，挺直了腰板。</t>
  </si>
  <si>
    <t>向上就是up</t>
  </si>
  <si>
    <t>向...上；沿着</t>
  </si>
  <si>
    <t>We walked up the hill.</t>
  </si>
  <si>
    <t>我们走上了小山。</t>
  </si>
  <si>
    <t>我们walk up（走上）小山，up（向...上）的方向很明确，一步步爬到山顶。</t>
  </si>
  <si>
    <t>向...上用up prep.</t>
  </si>
  <si>
    <t>update</t>
  </si>
  <si>
    <t>up-</t>
  </si>
  <si>
    <t>up(更新)+date(日期)→使内容到最新日期→更新</t>
  </si>
  <si>
    <t>更新；使现代化</t>
  </si>
  <si>
    <t>/ʌpˈdeɪt/</t>
  </si>
  <si>
    <t>We need to update our computer system.</t>
  </si>
  <si>
    <t>我们需要更新我们的电脑系统。</t>
  </si>
  <si>
    <t>我们要update（更新）电脑系统，up（更新）date（日期）让它变成最新版本，运行更快。</t>
  </si>
  <si>
    <t>更新日期update v.</t>
  </si>
  <si>
    <t>up(更新)+date(日期)→最新的日期信息→更新；最新消息</t>
  </si>
  <si>
    <t>更新；最新消息</t>
  </si>
  <si>
    <t>/ˈʌpdeɪt/</t>
  </si>
  <si>
    <t>I got an update on the project.</t>
  </si>
  <si>
    <t>我得到了项目的最新消息。</t>
  </si>
  <si>
    <t>我收到项目的update（最新消息），这个update包含了最新的进展，让我了解情况。</t>
  </si>
  <si>
    <t>最新消息update n.</t>
  </si>
  <si>
    <t>upon</t>
  </si>
  <si>
    <t>在……之上；关于</t>
  </si>
  <si>
    <t>/əˈpɒn/</t>
  </si>
  <si>
    <t>Once upon a time, there was a little girl.</t>
  </si>
  <si>
    <t>从前，有一个小女孩。</t>
  </si>
  <si>
    <t>Once upon a time的故事里，upon（在……之上）的城堡住着美丽的公主。</t>
  </si>
  <si>
    <t>在之上用upon</t>
  </si>
  <si>
    <t>upper</t>
  </si>
  <si>
    <t>up（向上）+ er（比较级后缀）→ 更高的部分 → 上部的；较高的</t>
  </si>
  <si>
    <t>上部的；较高的</t>
  </si>
  <si>
    <t>/ˈʌpə(r)/</t>
  </si>
  <si>
    <t>The upper part of the wall is white.</t>
  </si>
  <si>
    <t>墙的上部是白色的。</t>
  </si>
  <si>
    <t>墙的upper（上部）区域，up（向上）加er（比较级）就是比下面更高的地方，很好认。</t>
  </si>
  <si>
    <t>up加er是upper，较高在上不迷路</t>
  </si>
  <si>
    <t>upset</t>
  </si>
  <si>
    <t>up（向上）+ set（放置）→ 向上放置导致翻倒或情绪波动 → 使心烦；弄翻</t>
  </si>
  <si>
    <t>使心烦；弄翻</t>
  </si>
  <si>
    <t>/ʌpˈset/</t>
  </si>
  <si>
    <t>She upset the glass and water spilled out.</t>
  </si>
  <si>
    <t>她打翻了杯子，水洒了出来。</t>
  </si>
  <si>
    <t>不小心upset（弄翻）杯子，up（向上）碰倒set（放着）的杯子，水洒了很心烦。</t>
  </si>
  <si>
    <t>up碰set，心烦又弄翻</t>
  </si>
  <si>
    <t>up（向上）+ set（放置）→ 向上放置导致情绪波动 → 心烦的；难过的</t>
  </si>
  <si>
    <t>心烦的；难过的</t>
  </si>
  <si>
    <t>/ˈʌpset/</t>
  </si>
  <si>
    <t>He was upset because he lost his toy.</t>
  </si>
  <si>
    <t>他因为丢了玩具而心烦。</t>
  </si>
  <si>
    <t>丢了玩具他很upset（心烦），up（向上）的情绪set（被放置）下来，很低落。</t>
  </si>
  <si>
    <t>情绪低落upset，up和set记心间</t>
  </si>
  <si>
    <t>upstairs</t>
  </si>
  <si>
    <t>up（向上）+ stairs（楼梯）→ 沿着楼梯向上 → 在楼上；往楼上</t>
  </si>
  <si>
    <t>在楼上；往楼上</t>
  </si>
  <si>
    <t>/ˌʌpˈsteəz/</t>
  </si>
  <si>
    <t>Go upstairs and take a rest.</t>
  </si>
  <si>
    <t>上楼去休息一下。</t>
  </si>
  <si>
    <t>妈妈喊我go upstairs（上楼），up（向上）走stairs（楼梯）就能到卧室休息啦。</t>
  </si>
  <si>
    <t>向上走楼梯，就是upstairs</t>
  </si>
  <si>
    <t>upward</t>
  </si>
  <si>
    <t>up（向上）+ ward（方向）→ 朝向上的方向 → 向上；朝上</t>
  </si>
  <si>
    <t>/ˈʌpwəd/</t>
  </si>
  <si>
    <t>The bird flew upward into the sky.</t>
  </si>
  <si>
    <t>鸟儿向上飞向天空。</t>
  </si>
  <si>
    <t>鸟儿upward（向上）飞，up（向上）的ward（方向）很明确，朝着蓝天飞去。</t>
  </si>
  <si>
    <t>up加ward，方向向上记牢</t>
  </si>
  <si>
    <t>urban</t>
  </si>
  <si>
    <t>urb</t>
  </si>
  <si>
    <t>urb(城市) → 与城市相关的 → 城市的</t>
  </si>
  <si>
    <t>城市的；都市的</t>
  </si>
  <si>
    <t>/ˈɜːrbən/</t>
  </si>
  <si>
    <t>Many people prefer urban life to rural life.</t>
  </si>
  <si>
    <t>很多人比起乡村生活更喜欢城市生活。</t>
  </si>
  <si>
    <t>住在urban（城市）里的人，每天穿梭在高楼间，感受urb（城市）的繁华与活力。</t>
  </si>
  <si>
    <t>城市相关是urban</t>
  </si>
  <si>
    <t>urge</t>
  </si>
  <si>
    <t>urg</t>
  </si>
  <si>
    <t>urg(驱策) → 驱策某人做某事 → 催促；强烈要求</t>
  </si>
  <si>
    <t>催促；强烈要求</t>
  </si>
  <si>
    <t>/ɜːrdʒ/</t>
  </si>
  <si>
    <t>My mother urged me to finish homework quickly.</t>
  </si>
  <si>
    <t>妈妈催促我快点完成作业。</t>
  </si>
  <si>
    <t>妈妈urge（催促）我写作业时，那股urg（驱策）的劲儿让我不敢拖延。</t>
  </si>
  <si>
    <t>驱策催促是urge</t>
  </si>
  <si>
    <t>urgent</t>
  </si>
  <si>
    <t>urg(驱策)+ent(形容词后缀) → 需要立即处理的 → 紧急的；紧迫的</t>
  </si>
  <si>
    <t>紧急的；紧迫的</t>
  </si>
  <si>
    <t>/ˈɜːrdʒənt/</t>
  </si>
  <si>
    <t>There's an urgent message for you.</t>
  </si>
  <si>
    <t>有一条给你的紧急消息。</t>
  </si>
  <si>
    <t>收到urgent（紧急）消息时，心里的urg（驱策）感让我马上查看，ent是形容词后缀哦。</t>
  </si>
  <si>
    <t>驱策加ent变urgent（紧急）</t>
  </si>
  <si>
    <t>使用；利用</t>
  </si>
  <si>
    <t>/juːz/</t>
  </si>
  <si>
    <t>Can I use your dictionary?</t>
  </si>
  <si>
    <t>我可以用你的字典吗？</t>
  </si>
  <si>
    <t>想use（使用）字典时，直接问“Can I use your dictionary?”，简单又好记。</t>
  </si>
  <si>
    <t>日常使用是use</t>
  </si>
  <si>
    <t>used</t>
  </si>
  <si>
    <t>使用过（use的过去式）</t>
  </si>
  <si>
    <t>/juːzd/</t>
  </si>
  <si>
    <t>I used my phone to call a friend yesterday.</t>
  </si>
  <si>
    <t>我昨天用手机给朋友打了电话。</t>
  </si>
  <si>
    <t>昨天used（用了）手机打电话，现在还能想起和朋友聊天的温暖。</t>
  </si>
  <si>
    <t>过去使用是used</t>
  </si>
  <si>
    <t>习惯于</t>
  </si>
  <si>
    <t>/juːst/</t>
  </si>
  <si>
    <t>She is used to drinking milk every morning.</t>
  </si>
  <si>
    <t>她习惯于每天早上喝牛奶。</t>
  </si>
  <si>
    <t>她used（习惯于）早上喝牛奶，juːst（音标谐音）就像“就似”每天必做的事一样自然。</t>
  </si>
  <si>
    <t>习惯某事用used</t>
  </si>
  <si>
    <t>useful</t>
  </si>
  <si>
    <t>use(使用)+ful(充满...的)→充满使用价值的→有用的</t>
  </si>
  <si>
    <t>有用的</t>
  </si>
  <si>
    <t>/juːsfl/</t>
  </si>
  <si>
    <t>This dictionary is useful for me.</t>
  </si>
  <si>
    <t>这部字典对我很有用。</t>
  </si>
  <si>
    <t>这部dictionary很useful（有用的），use（使用）起来full（充满）帮助，查词超方便。</t>
  </si>
  <si>
    <t>use加ful，有用的</t>
  </si>
  <si>
    <t>useless</t>
  </si>
  <si>
    <t>use(使用)+less(无...的)→没有使用价值的→无用的</t>
  </si>
  <si>
    <t>无用的</t>
  </si>
  <si>
    <t>/juːsləs/</t>
  </si>
  <si>
    <t>This old phone is useless now.</t>
  </si>
  <si>
    <t>这部旧手机现在没用了。</t>
  </si>
  <si>
    <t>这部旧手机useless（无用的），use（使用）起来less（少）功能，根本打不开。</t>
  </si>
  <si>
    <t>use加less，无用的</t>
  </si>
  <si>
    <t>user</t>
  </si>
  <si>
    <t>use(使用)+er(表示人的后缀)→使用某物的人→用户；使用者</t>
  </si>
  <si>
    <t>用户；使用者</t>
  </si>
  <si>
    <t>/juːzə(r)/</t>
  </si>
  <si>
    <t>The app has millions of users.</t>
  </si>
  <si>
    <t>这个应用有几百万用户。</t>
  </si>
  <si>
    <t>这个app的user（用户）每天都use（使用）它，er（人）们都觉得很好用。</t>
  </si>
  <si>
    <t>use加er，使用者</t>
  </si>
  <si>
    <t>us(习惯)+ual(形容词后缀)→符合习惯的→通常的；平常的</t>
  </si>
  <si>
    <t>通常的；平常的</t>
  </si>
  <si>
    <t>/ˈjuːʒuəl/</t>
  </si>
  <si>
    <t>I go to school by bike as usual.</t>
  </si>
  <si>
    <t>我像往常一样骑自行车上学。</t>
  </si>
  <si>
    <t>我usual（通常）骑车上学，us（习惯）ual（这样）的路线走了好几年。</t>
  </si>
  <si>
    <t>习惯这样是usual</t>
  </si>
  <si>
    <t>vacation</t>
  </si>
  <si>
    <t>vac</t>
  </si>
  <si>
    <t>vac(空的)+ation(名词后缀)→空闲的时间→假期；休假</t>
  </si>
  <si>
    <t>假期；休假</t>
  </si>
  <si>
    <t>/veɪˈkeɪʃn/</t>
  </si>
  <si>
    <t>We are going on vacation next month.</t>
  </si>
  <si>
    <t>我们下个月要去度假。</t>
  </si>
  <si>
    <t>vacation（假期）到了，vac（空）的时间ation（用来）旅游，太开心啦。</t>
  </si>
  <si>
    <t>空出时间vacation</t>
  </si>
  <si>
    <t>vacant</t>
  </si>
  <si>
    <t>vac(空)+ant(形容词后缀)→表示空的状态→空的；空缺的</t>
  </si>
  <si>
    <t>空的；空缺的</t>
  </si>
  <si>
    <t>/ˈveɪkənt/</t>
  </si>
  <si>
    <t>The room has been vacant for a month.</t>
  </si>
  <si>
    <t>这个房间已经空了一个月了。</t>
  </si>
  <si>
    <t>看到vacant（空的）房间，想到vac是“空”的词根，ant是形容词后缀，就像这个vacant房间里啥都没有。</t>
  </si>
  <si>
    <t>vac空加ant，空房vacant</t>
  </si>
  <si>
    <t>vague</t>
  </si>
  <si>
    <t>模糊的；含糊的</t>
  </si>
  <si>
    <t>/veɪɡ/</t>
  </si>
  <si>
    <t>His explanation was vague and unclear.</t>
  </si>
  <si>
    <t>他的解释模糊不清。</t>
  </si>
  <si>
    <t>他说的话vague（模糊），就像在雾里说话，听不清具体内容。</t>
  </si>
  <si>
    <t>模糊不清是vague</t>
  </si>
  <si>
    <t>vain</t>
  </si>
  <si>
    <t>van</t>
  </si>
  <si>
    <t>van(空)→空洞的自我炫耀→虚荣的；徒劳的</t>
  </si>
  <si>
    <t>虚荣的；徒劳的</t>
  </si>
  <si>
    <t>/veɪn/</t>
  </si>
  <si>
    <t>She is vain about her appearance.</t>
  </si>
  <si>
    <t>她对自己的外貌很虚荣。</t>
  </si>
  <si>
    <t>那个vain（虚荣）的女孩，总觉得自己的van（空）洞炫耀能吸引别人，其实没用。</t>
  </si>
  <si>
    <t>空洞炫耀是vain</t>
  </si>
  <si>
    <t>valid</t>
  </si>
  <si>
    <t>val(价值；有效)+id(形容词后缀)→有价值的；有效的→有效的；合理的</t>
  </si>
  <si>
    <t>有效的；合理的</t>
  </si>
  <si>
    <t>/ˈvælɪd/</t>
  </si>
  <si>
    <t>This ticket is valid for three days.</t>
  </si>
  <si>
    <t>这张票三天内有效。</t>
  </si>
  <si>
    <t>这张valid（有效）的票，val是价值，id后缀，说明有价值所以有效。</t>
  </si>
  <si>
    <t>val有价值，valid才有效</t>
  </si>
  <si>
    <t>valley</t>
  </si>
  <si>
    <t>山谷；溪谷</t>
  </si>
  <si>
    <t>/ˈvæli/</t>
  </si>
  <si>
    <t>The river flows through the valley.</t>
  </si>
  <si>
    <t>这条河穿过山谷。</t>
  </si>
  <si>
    <t>我们在valley（山谷）里散步，看到小溪流过，景色很美。</t>
  </si>
  <si>
    <t>山谷小溪valley</t>
  </si>
  <si>
    <t>valuable</t>
  </si>
  <si>
    <t>val(价值)+able(能...的)→有价值的</t>
  </si>
  <si>
    <t>有价值的；贵重的</t>
  </si>
  <si>
    <t>/ˈvæljuəbl/</t>
  </si>
  <si>
    <t>This ring is valuable to me.</t>
  </si>
  <si>
    <t>这枚戒指对我来说很贵重。</t>
  </si>
  <si>
    <t>这枚ring很valuable（贵重），val（价值）able（能）让它承载着珍贵回忆。</t>
  </si>
  <si>
    <t>价值加able是valuable</t>
  </si>
  <si>
    <t>value</t>
  </si>
  <si>
    <t>val(价值)+ue(名词后缀)→表示价值的名词→价值；重要性</t>
  </si>
  <si>
    <t>价值；重要性</t>
  </si>
  <si>
    <t>/ˈvæljuː/</t>
  </si>
  <si>
    <t>The value of this painting is high.</t>
  </si>
  <si>
    <t>这幅画的价值很高。</t>
  </si>
  <si>
    <t>这幅painting的value（价值）很高，val（价值）ue（后缀）让它成为收藏佳品。</t>
  </si>
  <si>
    <t>价值名词是value</t>
  </si>
  <si>
    <t>val(价值)+ue(动词后缀)→认为有价值→重视；珍视</t>
  </si>
  <si>
    <t>重视；珍视</t>
  </si>
  <si>
    <t>We should value our time.</t>
  </si>
  <si>
    <t>我们应该珍视时间。</t>
  </si>
  <si>
    <t>我们要value（珍视）时间，val（价值）ue（后缀）让每一秒都值得珍惜。</t>
  </si>
  <si>
    <t>珍视用value动词</t>
  </si>
  <si>
    <t>variety</t>
  </si>
  <si>
    <t>vari</t>
  </si>
  <si>
    <t>vari(变化)+ety(名词后缀)→多种变化的事物→种类；多样性</t>
  </si>
  <si>
    <t>种类；多样性</t>
  </si>
  <si>
    <t>/vəˈraɪəti/</t>
  </si>
  <si>
    <t>There are a variety of fruits here.</t>
  </si>
  <si>
    <t>这里有各种各样的水果。</t>
  </si>
  <si>
    <t>这里有variety（种类）的fruits，vari（变化）ety（后缀）让选择更丰富。</t>
  </si>
  <si>
    <t>变化加ety是variety</t>
  </si>
  <si>
    <t>various</t>
  </si>
  <si>
    <t>vari(变化)+ous(形容词后缀)→有多种变化的→各种各样的</t>
  </si>
  <si>
    <t>各种各样的</t>
  </si>
  <si>
    <t>/ˈveəriəs/</t>
  </si>
  <si>
    <t>They have various hobbies.</t>
  </si>
  <si>
    <t>他们有各种各样的爱好。</t>
  </si>
  <si>
    <t>他们有various（各种各样）的hobbies，vari（变化）ous（形容词）体现兴趣广泛。</t>
  </si>
  <si>
    <t>变化加ous是various</t>
  </si>
  <si>
    <t>vase</t>
  </si>
  <si>
    <t>花瓶</t>
  </si>
  <si>
    <t>/vɑːz/</t>
  </si>
  <si>
    <t>She put flowers in the vase.</t>
  </si>
  <si>
    <t>她把花放进花瓶里。</t>
  </si>
  <si>
    <t>她把flowers放进vase（花瓶）里，可爱的造型让人一眼记住。</t>
  </si>
  <si>
    <t>花瓶就是vase</t>
  </si>
  <si>
    <t>vast</t>
  </si>
  <si>
    <t>巨大的；广阔的</t>
  </si>
  <si>
    <t>/væst/</t>
  </si>
  <si>
    <t>The ocean looks vast from the shore.</t>
  </si>
  <si>
    <t>从岸边看，大海显得很广阔。</t>
  </si>
  <si>
    <t>站在海边，望着 vast（广阔的）海面，感觉世界都变大了。</t>
  </si>
  <si>
    <t>广阔巨大是vast</t>
  </si>
  <si>
    <t>VCD</t>
  </si>
  <si>
    <t>视频光盘</t>
  </si>
  <si>
    <t>/ˌviː siː ˈdiː/</t>
  </si>
  <si>
    <t>My grandma still has some old VCDs at home.</t>
  </si>
  <si>
    <t>我奶奶家里还有一些旧VCD。</t>
  </si>
  <si>
    <t>奶奶拿出旧VCD（视频光盘），播放着过去的家庭录像，大家都很怀念。</t>
  </si>
  <si>
    <t>视频光盘VCD，缩写好记又实用</t>
  </si>
  <si>
    <t>vegetable</t>
  </si>
  <si>
    <t>veget</t>
  </si>
  <si>
    <t>veget（生长）+ able（可...的）→ 可生长的植物→蔬菜</t>
  </si>
  <si>
    <t>蔬菜</t>
  </si>
  <si>
    <t>/ˈvedʒtəbl/</t>
  </si>
  <si>
    <t>She likes to eat fresh vegetables every day.</t>
  </si>
  <si>
    <t>她每天都喜欢吃新鲜蔬菜。</t>
  </si>
  <si>
    <t>妈妈说 vegetable（蔬菜）是veget（生长）出来的able（有益）食物，多吃身体棒。</t>
  </si>
  <si>
    <t>生长蔬菜vegetable，健康饮食少不了</t>
  </si>
  <si>
    <t>vehicle</t>
  </si>
  <si>
    <t>veh</t>
  </si>
  <si>
    <t>veh（搬运）+ icle（小物件）→ 用来搬运的工具→交通工具</t>
  </si>
  <si>
    <t>交通工具；车辆</t>
  </si>
  <si>
    <t>/ˈviːəkl/</t>
  </si>
  <si>
    <t>Buses are an important public vehicle in our city.</t>
  </si>
  <si>
    <t>公交车是我们城市重要的公共交通工具。</t>
  </si>
  <si>
    <t>每天坐 vehicle（交通工具）上班，veh（搬运）我到公司，icle（小）工具真方便。</t>
  </si>
  <si>
    <t>搬运工具vehicle，交通工具记心间</t>
  </si>
  <si>
    <t>icle</t>
  </si>
  <si>
    <t>version</t>
  </si>
  <si>
    <t>vers（转变）+ ion（名词）→ 转变后的形式→版本</t>
  </si>
  <si>
    <t>版本；说法</t>
  </si>
  <si>
    <t>/ˈvɜːrʒn/</t>
  </si>
  <si>
    <t>This is the new version of the app.</t>
  </si>
  <si>
    <t>这是这款应用的新版本。</t>
  </si>
  <si>
    <t>app更新了version（版本），vers（转变）了功能，ion（名词）形式呈现新体验。</t>
  </si>
  <si>
    <t>转变版本version，不同说法轻松记</t>
  </si>
  <si>
    <t>vertical</t>
  </si>
  <si>
    <t>vert（转向） + al（形容词后缀） → 转向垂直方向的 → 垂直的</t>
  </si>
  <si>
    <t>垂直的；竖直的</t>
  </si>
  <si>
    <t>/ˈvɜːrtɪkl/</t>
  </si>
  <si>
    <t>The flagpole is vertical to the ground.</t>
  </si>
  <si>
    <t>旗杆与地面垂直。</t>
  </si>
  <si>
    <t>旗杆是vertical（垂直的），vert（转向）到竖直方向，al是形容词后缀，一看就懂。</t>
  </si>
  <si>
    <t>转向竖直vertical</t>
  </si>
  <si>
    <t>very</t>
  </si>
  <si>
    <t>非常；很</t>
  </si>
  <si>
    <t>/ˈveri/</t>
  </si>
  <si>
    <t>This book is very interesting.</t>
  </si>
  <si>
    <t>这本书非常有趣。</t>
  </si>
  <si>
    <t>这本书very（非常）有趣，我读了一遍又一遍，简单好记不用拆。</t>
  </si>
  <si>
    <t>非常很是very</t>
  </si>
  <si>
    <t>vest</t>
  </si>
  <si>
    <t>背心；马甲</t>
  </si>
  <si>
    <t>/vest/</t>
  </si>
  <si>
    <t>He put on a vest before going out.</t>
  </si>
  <si>
    <t>他出门前穿上了一件背心。</t>
  </si>
  <si>
    <t>出门穿vest（背心），谐音‘外穿小背心’，夏天必备单品。</t>
  </si>
  <si>
    <t>夏日背心叫vest</t>
  </si>
  <si>
    <t>via</t>
  </si>
  <si>
    <t>通过；经由</t>
  </si>
  <si>
    <t>/ˈvaɪə/</t>
  </si>
  <si>
    <t>We traveled to Paris via London.</t>
  </si>
  <si>
    <t>我们经由伦敦前往巴黎。</t>
  </si>
  <si>
    <t>去巴黎via（经由）伦敦，via像‘way’（路）的谐音，走这条路过去。</t>
  </si>
  <si>
    <t>经由道路用via</t>
  </si>
  <si>
    <t>vice</t>
  </si>
  <si>
    <t>恶习；缺点</t>
  </si>
  <si>
    <t>/vaɪs/</t>
  </si>
  <si>
    <t>Lying is a vice that should be avoided.</t>
  </si>
  <si>
    <t>说谎是一种应该避免的恶习。</t>
  </si>
  <si>
    <t>说谎这个vice（恶习）像‘歪思’，歪掉的思想导致不好的习惯。</t>
  </si>
  <si>
    <t>恶习缺点记vice</t>
  </si>
  <si>
    <t>victim</t>
  </si>
  <si>
    <t>受害者；牺牲品</t>
  </si>
  <si>
    <t>/ˈvɪktɪm/</t>
  </si>
  <si>
    <t>She was a victim of the car accident.</t>
  </si>
  <si>
    <t>她是这场车祸的受害者。</t>
  </si>
  <si>
    <t>车祸中的 victim（受害者）让人揪心，希望大家都能远离危险。</t>
  </si>
  <si>
    <t>victim受害者，不幸遭遇记心间</t>
  </si>
  <si>
    <t>victory</t>
  </si>
  <si>
    <t>vict</t>
  </si>
  <si>
    <t>vict（征服）+ory（表结果）→征服的结果→胜利</t>
  </si>
  <si>
    <t>胜利；成功</t>
  </si>
  <si>
    <t>/ˈvɪktəri/</t>
  </si>
  <si>
    <t>Our team won the victory in the football match.</t>
  </si>
  <si>
    <t>我们队在足球赛中赢得了胜利。</t>
  </si>
  <si>
    <t>球队 victory（胜利）源于 vict（征服）对手，这是努力的 ory（结果）。</t>
  </si>
  <si>
    <t>征服结果victory，胜利喜悦满心底</t>
  </si>
  <si>
    <t>video</t>
  </si>
  <si>
    <t>eo</t>
  </si>
  <si>
    <t>vid（看）+eo→能看到的动态影像→视频；录像</t>
  </si>
  <si>
    <t>视频；录像</t>
  </si>
  <si>
    <t>/ˈvɪdiəʊ/</t>
  </si>
  <si>
    <t>I watched a funny video online yesterday.</t>
  </si>
  <si>
    <t>我昨天在网上看了一个有趣的视频。</t>
  </si>
  <si>
    <t>看 online video（视频）时，vid（看）的画面很清晰，eo后缀让它成了影像词。</t>
  </si>
  <si>
    <t>vid看加eo，视频录像video</t>
  </si>
  <si>
    <t>videophone</t>
  </si>
  <si>
    <t>video（视频）+phone（电话）→可视频通话的电话→可视电话</t>
  </si>
  <si>
    <t>可视电话</t>
  </si>
  <si>
    <t>/ˈvɪdiəʊfəʊn/</t>
  </si>
  <si>
    <t>My grandma uses a videophone to chat with me weekly.</t>
  </si>
  <si>
    <t>奶奶每周用可视电话和我聊天。</t>
  </si>
  <si>
    <t>grandma用videophone（可视电话），video（视频）+phone（电话），既能听声又能见面。</t>
  </si>
  <si>
    <t>video加phone，可视电话videophone</t>
  </si>
  <si>
    <t>看；观看；看待</t>
  </si>
  <si>
    <t>/vjuː/</t>
  </si>
  <si>
    <t>I view this issue from a different angle.</t>
  </si>
  <si>
    <t>我从不同角度看待这个问题。</t>
  </si>
  <si>
    <t>我view（看待）这个issue时，想到它源于'看'的原意，换角度就懂了。</t>
  </si>
  <si>
    <t>view作动词是看待，换个角度更明白</t>
  </si>
  <si>
    <t>看法；观点；风景</t>
  </si>
  <si>
    <t>The sea view here is amazing.</t>
  </si>
  <si>
    <t>这里的海景太棒了。</t>
  </si>
  <si>
    <t>海边的view（风景）超美，我的view（观点）是这里值得常来。</t>
  </si>
  <si>
    <t>view作名词有两种，观点风景要记清</t>
  </si>
  <si>
    <t>village</t>
  </si>
  <si>
    <t>vill</t>
  </si>
  <si>
    <t>vill（村庄）+ age（地点）→ 表示村庄的地方→村庄</t>
  </si>
  <si>
    <t>村庄</t>
  </si>
  <si>
    <t>/ˈvɪlɪdʒ/</t>
  </si>
  <si>
    <t>There is a small village by the lake.</t>
  </si>
  <si>
    <t>湖边有一个小村庄。</t>
  </si>
  <si>
    <t>周末我们去那个village（村庄）玩，看到好多vill（小屋），age（地方）空气特别好。</t>
  </si>
  <si>
    <t>vill加age，村庄到眼前</t>
  </si>
  <si>
    <t>villager</t>
  </si>
  <si>
    <t>villag</t>
  </si>
  <si>
    <t>village（村庄）+ er（人）→ 住在村庄里的人→村民</t>
  </si>
  <si>
    <t>村民</t>
  </si>
  <si>
    <t>/ˈvɪlɪdʒə(r)/</t>
  </si>
  <si>
    <t>The villagers grow rice in the fields.</t>
  </si>
  <si>
    <t>村民们在田里种水稻。</t>
  </si>
  <si>
    <t>那个villager（村民）每天都在villag（村庄）里劳动，er（人）很朴实善良。</t>
  </si>
  <si>
    <t>村庄的人，villager</t>
  </si>
  <si>
    <t>vinegar</t>
  </si>
  <si>
    <t>vin</t>
  </si>
  <si>
    <t>egar</t>
  </si>
  <si>
    <t>vin（酒）+ aigre（酸）→ 酒变酸后形成的液体→醋</t>
  </si>
  <si>
    <t>醋</t>
  </si>
  <si>
    <t>/ˈvɪnɪɡə(r)/</t>
  </si>
  <si>
    <t>I put some vinegar in the soup to make it sour.</t>
  </si>
  <si>
    <t>我在汤里加了些醋让它变酸。</t>
  </si>
  <si>
    <t>妈妈说vinegar（醋）是vin（酒）放久变aigre（酸的），所以味道酸酸的。</t>
  </si>
  <si>
    <t>酒变酸，vinegar</t>
  </si>
  <si>
    <t>violate</t>
  </si>
  <si>
    <t>viol</t>
  </si>
  <si>
    <t>viol（暴力）+ ate（做）→ 做出暴力的行为→违反；侵犯</t>
  </si>
  <si>
    <t>违反；侵犯</t>
  </si>
  <si>
    <t>/ˈvaɪəleɪt/</t>
  </si>
  <si>
    <t>It's wrong to violate other people's privacy.</t>
  </si>
  <si>
    <t>侵犯他人隐私是错误的。</t>
  </si>
  <si>
    <t>如果violate（侵犯）别人隐私，viol（暴力）的行为会受到惩罚，ate（吃）亏的是自己。</t>
  </si>
  <si>
    <t>viol加ate，违反不能做</t>
  </si>
  <si>
    <t>violence</t>
  </si>
  <si>
    <t>viol（暴力）+ ence（状态）→ 暴力的状态→暴力</t>
  </si>
  <si>
    <t>暴力</t>
  </si>
  <si>
    <t>/ˈvaɪələns/</t>
  </si>
  <si>
    <t>We should say no to violence in any form.</t>
  </si>
  <si>
    <t>我们应该反对任何形式的暴力。</t>
  </si>
  <si>
    <t>面对violence（暴力），viol（暴力）的行为让人愤怒，ence（状态）必须被制止。</t>
  </si>
  <si>
    <t>暴力状态是violence</t>
  </si>
  <si>
    <t>violent</t>
  </si>
  <si>
    <t>viol(暴力) + ent(形容词后缀) → 具有暴力性质的 → 暴力的；猛烈的</t>
  </si>
  <si>
    <t>暴力的；猛烈的</t>
  </si>
  <si>
    <t>/ˈvaɪələnt/</t>
  </si>
  <si>
    <t>He was charged with violent behavior.</t>
  </si>
  <si>
    <t>他被控有暴力行为。</t>
  </si>
  <si>
    <t>那个有 violent（暴力的）行为的人，viol（暴力）的举动让大家害怕，ent（形容词后缀）说明他性格暴躁。</t>
  </si>
  <si>
    <t>暴力后缀ent，暴躁violent</t>
  </si>
  <si>
    <t>violin</t>
  </si>
  <si>
    <t>小提琴</t>
  </si>
  <si>
    <t>/ˌvaɪəˈlɪn/</t>
  </si>
  <si>
    <t>She practices the violin every day.</t>
  </si>
  <si>
    <t>她每天练习小提琴。</t>
  </si>
  <si>
    <t>她喜欢拉 violin（小提琴），谐音“歪哦林”，在林子里拉琴，琴声动听。</t>
  </si>
  <si>
    <t>小提琴violin，林中琴声扬</t>
  </si>
  <si>
    <t>violinist</t>
  </si>
  <si>
    <t>violin(小提琴) + ist(表示人的后缀) → 拉小提琴的人 → 小提琴手</t>
  </si>
  <si>
    <t>小提琴手</t>
  </si>
  <si>
    <t>/ˌvaɪəˈlɪnɪst/</t>
  </si>
  <si>
    <t>The famous violinist will perform tonight.</t>
  </si>
  <si>
    <t>著名的小提琴手今晚将演出。</t>
  </si>
  <si>
    <t>那个 violinist（小提琴手），每天抱着 violin（小提琴）练习，ist（人）的身份让他闪闪发光。</t>
  </si>
  <si>
    <t>小提琴家加ist，就是violinist</t>
  </si>
  <si>
    <t>virtue</t>
  </si>
  <si>
    <t>virt</t>
  </si>
  <si>
    <t>virt(美德) + ue(名词后缀) → 表示美德的品质 → 美德；优点</t>
  </si>
  <si>
    <t>美德；优点</t>
  </si>
  <si>
    <t>/ˈvɜːtʃuː/</t>
  </si>
  <si>
    <t>Kindness is a great virtue.</t>
  </si>
  <si>
    <t>善良是一种伟大的美德。</t>
  </si>
  <si>
    <t>善良是 virtue（美德），virt（美德）的品质让人人称赞，ue只是名词后缀哦。</t>
  </si>
  <si>
    <t>美德virtue，善良记心中</t>
  </si>
  <si>
    <t>virus</t>
  </si>
  <si>
    <t>病毒</t>
  </si>
  <si>
    <t>/ˈvaɪrəs/</t>
  </si>
  <si>
    <t>The virus made many people sick.</t>
  </si>
  <si>
    <t>这种病毒让很多人生病了。</t>
  </si>
  <si>
    <t>病毒 virus（谐音“歪若斯”），像歪歪扭扭的东西入侵身体，让人难受。</t>
  </si>
  <si>
    <t>病毒virus，健康要防范</t>
  </si>
  <si>
    <t>visa</t>
  </si>
  <si>
    <t>签证</t>
  </si>
  <si>
    <t>/ˈviːzə/</t>
  </si>
  <si>
    <t>I need a visa to travel to Australia.</t>
  </si>
  <si>
    <t>我去澳大利亚旅行需要签证。</t>
  </si>
  <si>
    <t>申请visa（签证）时，工作人员会仔细核对材料，它就像出国的‘通行证’。</t>
  </si>
  <si>
    <t>出国通行证是visa</t>
  </si>
  <si>
    <t>visit</t>
  </si>
  <si>
    <t>vis（看）+it（动作）→去某地看→参观；访问</t>
  </si>
  <si>
    <t>参观；访问</t>
  </si>
  <si>
    <t>/ˈvɪzɪt/</t>
  </si>
  <si>
    <t>We will visit our grandparents next weekend.</t>
  </si>
  <si>
    <t>我们下周末要去看望祖父母。</t>
  </si>
  <si>
    <t>周末我们visit（看望）祖父母，vis（看）到他们健康，it（这）让我们很开心。</t>
  </si>
  <si>
    <t>去看就是visit</t>
  </si>
  <si>
    <t>visitor</t>
  </si>
  <si>
    <t>visit（参观）+or（人）→参观的人→游客；访客</t>
  </si>
  <si>
    <t>游客；访客</t>
  </si>
  <si>
    <t>/ˈvɪzɪtə(r)/</t>
  </si>
  <si>
    <t>Visitors must show their ID cards at the gate.</t>
  </si>
  <si>
    <t>访客必须在门口出示身份证。</t>
  </si>
  <si>
    <t>门口的visitor（访客）是来visit（拜访）朋友的，or（或者）只是路过看看。</t>
  </si>
  <si>
    <t>参观的人是visitor</t>
  </si>
  <si>
    <t>visual</t>
  </si>
  <si>
    <t>vis（看）+ual（...的）→能看到的→视觉的；看得见的</t>
  </si>
  <si>
    <t>视觉的；看得见的</t>
  </si>
  <si>
    <t>/ˈvɪʒuəl/</t>
  </si>
  <si>
    <t>The book has many visual aids to help learning.</t>
  </si>
  <si>
    <t>这本书有很多视觉辅助工具帮助学习。</t>
  </si>
  <si>
    <t>书中的visual（视觉）辅助图，vis（看）起来很清晰，ual（像‘优哦’）表示效果好。</t>
  </si>
  <si>
    <t>看得到的是visual</t>
  </si>
  <si>
    <t>vital</t>
  </si>
  <si>
    <t>vit（生命）+al（...的）→与生命相关的→至关重要的；生命的</t>
  </si>
  <si>
    <t>至关重要的；生命的</t>
  </si>
  <si>
    <t>/ˈvaɪtl/</t>
  </si>
  <si>
    <t>Fresh air is vital for our health.</t>
  </si>
  <si>
    <t>新鲜空气对我们的健康至关重要。</t>
  </si>
  <si>
    <t>新鲜空气是vital（至关重要）的，vit（生命）al（的）元素，缺了可不行。</t>
  </si>
  <si>
    <t>生命相关是vital</t>
  </si>
  <si>
    <t>vivid</t>
  </si>
  <si>
    <t>viv(活的) + -id(具有...性质) → 具有鲜活的性质 → 生动的；鲜明的</t>
  </si>
  <si>
    <t>生动的；鲜明的</t>
  </si>
  <si>
    <t>/ˈvɪvɪd/</t>
  </si>
  <si>
    <t>The story has a vivid description of the forest.</t>
  </si>
  <si>
    <t>这个故事对森林有生动的描述。</t>
  </si>
  <si>
    <t>故事里vivid（生动的）描写，仿佛viv（活的）的森林就在眼前，id（性质）鲜活真实。</t>
  </si>
  <si>
    <t>鲜活性质vivid，生动鲜明好记忆</t>
  </si>
  <si>
    <t>vocabulary</t>
  </si>
  <si>
    <t>voc(词，声音) + -ary(集合) → 词的集合 → 词汇；词汇量</t>
  </si>
  <si>
    <t>词汇；词汇量</t>
  </si>
  <si>
    <t>/vəˈkæbjələri/</t>
  </si>
  <si>
    <t>Reading books helps to increase your vocabulary.</t>
  </si>
  <si>
    <t>读书有助于增加你的词汇量。</t>
  </si>
  <si>
    <t>要提升英语，得积累vocabulary（词汇），voc（词）的集合ary，就是词汇的总和啦。</t>
  </si>
  <si>
    <t>词的集合vocabulary，词汇量要常积累</t>
  </si>
  <si>
    <t>voice</t>
  </si>
  <si>
    <t>voc(声音) + -e → 表示人的声音 → 声音；嗓音</t>
  </si>
  <si>
    <t>声音；嗓音</t>
  </si>
  <si>
    <t>/vɔɪs/</t>
  </si>
  <si>
    <t>She has a beautiful singing voice.</t>
  </si>
  <si>
    <t>她有一副美妙的歌喉。</t>
  </si>
  <si>
    <t>她的voice（嗓音）像voc（声音）一样动听，唱歌时人人都喜欢听。</t>
  </si>
  <si>
    <t>声音嗓音是voice，voc词根记心里</t>
  </si>
  <si>
    <t>voc(表达) + -e → 用声音表达想法 → 表达；说出</t>
  </si>
  <si>
    <t>表达；说出</t>
  </si>
  <si>
    <t>He voiced his concerns about the project.</t>
  </si>
  <si>
    <t>他表达了对这个项目的担忧。</t>
  </si>
  <si>
    <t>开会时他voice（表达）担忧，voc（表达）出自己的想法，让大家重视。</t>
  </si>
  <si>
    <t>表达想法是voice，voc词根来帮忙</t>
  </si>
  <si>
    <t>volcano</t>
  </si>
  <si>
    <t>火山</t>
  </si>
  <si>
    <t>/vɒlˈkeɪnəʊ/</t>
  </si>
  <si>
    <t>The volcano has been dormant for years.</t>
  </si>
  <si>
    <t>这座火山已经休眠多年了。</t>
  </si>
  <si>
    <t>火山volcano喷发时，像火神Vulcan发怒，岩浆滚滚而下，场面壮观。</t>
  </si>
  <si>
    <t>火山喷发volcano，火神名字记心间</t>
  </si>
  <si>
    <t>volleyball</t>
  </si>
  <si>
    <t>volley(截击) + ball(球) → 截击球的球类运动 → 排球</t>
  </si>
  <si>
    <t>排球</t>
  </si>
  <si>
    <t>/ˈvɒlibɔːl/</t>
  </si>
  <si>
    <t>We won the volleyball match yesterday.</t>
  </si>
  <si>
    <t>我们昨天赢了排球比赛。</t>
  </si>
  <si>
    <t>昨天打volleyball（排球），大家都喜欢volley（截击）球，这个ball真好玩。</t>
  </si>
  <si>
    <t>截击球是volleyball，排球比赛乐无穷</t>
  </si>
  <si>
    <t>voluntary</t>
  </si>
  <si>
    <t>volunt</t>
  </si>
  <si>
    <t>volunt(意愿) + ary(形容词后缀) → 与意愿相关的 → 自愿的；志愿的</t>
  </si>
  <si>
    <t>自愿的；志愿的</t>
  </si>
  <si>
    <t>/ˈvɒləntri/</t>
  </si>
  <si>
    <t>She takes part in voluntary activities every weekend.</t>
  </si>
  <si>
    <t>她每个周末都参加志愿活动</t>
  </si>
  <si>
    <t>她喜欢voluntary（自愿的）活动，volunt（意愿）让她主动参与，ary后缀说明这是形容词</t>
  </si>
  <si>
    <t>意愿加ary，自愿voluntary</t>
  </si>
  <si>
    <t>volunteer</t>
  </si>
  <si>
    <t>volunt(意愿) + eer(表人) → 有意愿做事的人 → 志愿者</t>
  </si>
  <si>
    <t>志愿者</t>
  </si>
  <si>
    <t>/ˌvɒlənˈtɪə(r)/</t>
  </si>
  <si>
    <t>Many volunteers helped clean the park.</t>
  </si>
  <si>
    <t>许多志愿者帮忙清理公园</t>
  </si>
  <si>
    <t>那些volunteer（志愿者）都是volunt（意愿）去帮忙的人，eer表人很贴切</t>
  </si>
  <si>
    <t>意愿的人是volunteer</t>
  </si>
  <si>
    <t>volunt(意愿) + eer(表人) → 以志愿者身份行动 → 志愿做</t>
  </si>
  <si>
    <t>志愿做；主动提出</t>
  </si>
  <si>
    <t>He volunteered to carry the old lady's bags.</t>
  </si>
  <si>
    <t>他主动提出帮老太太提包</t>
  </si>
  <si>
    <t>他volunteer（志愿）帮忙，volunt（意愿）驱使他行动</t>
  </si>
  <si>
    <t>志愿做事volunteer</t>
  </si>
  <si>
    <t>投票；选举</t>
  </si>
  <si>
    <t>/vəʊt/</t>
  </si>
  <si>
    <t>We will vote on the plan next Monday.</t>
  </si>
  <si>
    <t>我们下周一将对计划投票</t>
  </si>
  <si>
    <t>下周一vote（投票）决定计划，每个人都要表达选择</t>
  </si>
  <si>
    <t>投上一票vote vote vote</t>
  </si>
  <si>
    <t>投票；选票</t>
  </si>
  <si>
    <t>Each person has one vote in the election.</t>
  </si>
  <si>
    <t>选举中每人有一票</t>
  </si>
  <si>
    <t>选举时每人一票vote（选票），简单易记</t>
  </si>
  <si>
    <t>一张选票是vote</t>
  </si>
  <si>
    <t>voyage</t>
  </si>
  <si>
    <t>voy</t>
  </si>
  <si>
    <t>voy(旅行) + age(名词后缀) → 航海长途旅行 → 航行</t>
  </si>
  <si>
    <t>航行；航程</t>
  </si>
  <si>
    <t>/ˈvɔɪɪdʒ/</t>
  </si>
  <si>
    <t>The ship started its voyage to America yesterday.</t>
  </si>
  <si>
    <t>这艘船昨天开始去美国的航行</t>
  </si>
  <si>
    <t>船的voyage（航行）是long trip，voy表旅行age表名词</t>
  </si>
  <si>
    <t>旅行加age，航海voyage</t>
  </si>
  <si>
    <t>voy(旅行) + age(后缀转动词) → 进行航海旅行 → 航行</t>
  </si>
  <si>
    <t>航行；航海</t>
  </si>
  <si>
    <t>They voyaged across the Pacific last year.</t>
  </si>
  <si>
    <t>他们去年横渡太平洋</t>
  </si>
  <si>
    <t>他们voyage（航行）太平洋，voy的旅行变动词</t>
  </si>
  <si>
    <t>航行去旅行，动词voyage</t>
  </si>
  <si>
    <t>wag</t>
  </si>
  <si>
    <t>摇摆；摇动(尾巴)</t>
  </si>
  <si>
    <t>/wæɡ/</t>
  </si>
  <si>
    <t>The puppy wagged its tail happily.</t>
  </si>
  <si>
    <t>小狗开心地摇尾巴</t>
  </si>
  <si>
    <t>小狗wag（摇）尾巴，发音像“哇摇”很形象</t>
  </si>
  <si>
    <t>尾巴摇摆wag wag wag</t>
  </si>
  <si>
    <t>摇摆；摆动</t>
  </si>
  <si>
    <t>The wag of the dog's tail showed it was happy.</t>
  </si>
  <si>
    <t>狗尾巴的摆动表明它很开心</t>
  </si>
  <si>
    <t>狗尾巴的wag（摆动）是开心信号</t>
  </si>
  <si>
    <t>摆动一下是wag</t>
  </si>
  <si>
    <t>wage</t>
  </si>
  <si>
    <t>工资；报酬</t>
  </si>
  <si>
    <t>/weɪdʒ/</t>
  </si>
  <si>
    <t>He earns a high wage every month.</t>
  </si>
  <si>
    <t>他每月挣高薪。</t>
  </si>
  <si>
    <t>每月领 wage（工资）时，我都会仔细规划开支，不浪费一分钱。</t>
  </si>
  <si>
    <t>工资报酬 wage 记</t>
  </si>
  <si>
    <t>进行（战争、斗争等）</t>
  </si>
  <si>
    <t>They waged a fight against unfair treatment.</t>
  </si>
  <si>
    <t>他们开展了一场反对不公平待遇的斗争。</t>
  </si>
  <si>
    <t>人们 wage（开展）反不公斗争，希望获得平等权利。</t>
  </si>
  <si>
    <t>开展斗争 wage 用</t>
  </si>
  <si>
    <t>waist</t>
  </si>
  <si>
    <t>腰；腰部</t>
  </si>
  <si>
    <t>/weɪst/</t>
  </si>
  <si>
    <t>Her skirt is tied around her waist.</t>
  </si>
  <si>
    <t>她的裙子系在腰上。</t>
  </si>
  <si>
    <t>她把丝带系在 waist（腰部），显得更优雅。</t>
  </si>
  <si>
    <t>身体中部是 waist</t>
  </si>
  <si>
    <t>wait</t>
  </si>
  <si>
    <t>等待；等候</t>
  </si>
  <si>
    <t>/weɪt/</t>
  </si>
  <si>
    <t>I wait for my mom at the school gate every day.</t>
  </si>
  <si>
    <t>我每天在学校门口等妈妈。</t>
  </si>
  <si>
    <t>我每天 wait（等待）妈妈接我放学，她总是准时到。</t>
  </si>
  <si>
    <t>耐心等候是 wait</t>
  </si>
  <si>
    <t>等待；等候的时间</t>
  </si>
  <si>
    <t>The wait for the train was about 10 minutes.</t>
  </si>
  <si>
    <t>等火车的时间大约是10分钟。</t>
  </si>
  <si>
    <t>这次 wait（等待）火车的时间不长，很快就来了。</t>
  </si>
  <si>
    <t>等候时间 wait 名</t>
  </si>
  <si>
    <t>waiter</t>
  </si>
  <si>
    <t>wait（等待）+ er（表人）→ 等待服务顾客的人 → 服务员</t>
  </si>
  <si>
    <t>服务员；侍者</t>
  </si>
  <si>
    <t>/ˈweɪtə(r)/</t>
  </si>
  <si>
    <t>The waiter served us a delicious meal.</t>
  </si>
  <si>
    <t>服务员给我们上了美味的饭菜。</t>
  </si>
  <si>
    <t>餐厅里的 waiter（服务员）会 wait（等待）顾客的需求，er 表示做这件事的人。</t>
  </si>
  <si>
    <t>wait加er是 waiter，服务顾客很贴心</t>
  </si>
  <si>
    <t>waiting</t>
  </si>
  <si>
    <t>wait（等待）+ ing（名词后缀）→ 等待的行为 → 等待</t>
  </si>
  <si>
    <t>等待</t>
  </si>
  <si>
    <t>/ˈweɪtɪŋ/</t>
  </si>
  <si>
    <t>The waiting made me feel anxious.</t>
  </si>
  <si>
    <t>等待让我感到焦虑。</t>
  </si>
  <si>
    <t>The waiting（等待）过程中，我不停看表，希望快点结束。</t>
  </si>
  <si>
    <t>wait加ing变等待（名）</t>
  </si>
  <si>
    <t>wait（等待）+ ing（形容词后缀）→ 表示正在等待的 → 等待的</t>
  </si>
  <si>
    <t>等待的</t>
  </si>
  <si>
    <t>We sat in the waiting room for half an hour.</t>
  </si>
  <si>
    <t>我们在候诊室里坐了半小时。</t>
  </si>
  <si>
    <t>候诊室是 waiting room（等待的房间），里面的人都在等医生。</t>
  </si>
  <si>
    <t>wait加ing变等待的（形）</t>
  </si>
  <si>
    <t>waitress</t>
  </si>
  <si>
    <t>wait(等待)+ress(女性后缀)→女性从事等待服务的人→女服务员</t>
  </si>
  <si>
    <t>女服务员</t>
  </si>
  <si>
    <t>/ˈweɪtrəs/</t>
  </si>
  <si>
    <t>The waitress served us delicious food quickly.</t>
  </si>
  <si>
    <t>女服务员很快给我们端来了美味的食物。</t>
  </si>
  <si>
    <t>餐厅里的waitress（女服务员）总是耐心wait（等待）客人点餐，ress标志着她是女性服务者。</t>
  </si>
  <si>
    <t>wait加ress，女服务员就是她</t>
  </si>
  <si>
    <t>醒来；唤醒</t>
  </si>
  <si>
    <t>/weɪk/</t>
  </si>
  <si>
    <t>Please wake me up at 6 tomorrow morning.</t>
  </si>
  <si>
    <t>请明天早上6点叫醒我。</t>
  </si>
  <si>
    <t>早上wake（醒来）时，妈妈会说“喂（谐音wake），该起床啦”，让我快速清醒。</t>
  </si>
  <si>
    <t>醒来唤醒wake，谐音喂你快起床</t>
  </si>
  <si>
    <t>walk</t>
  </si>
  <si>
    <t>走路；步行</t>
  </si>
  <si>
    <t>/wɔːk/</t>
  </si>
  <si>
    <t>We walk to the park every weekend.</t>
  </si>
  <si>
    <t>我们每个周末步行去公园。</t>
  </si>
  <si>
    <t>周末walk（步行）去公园，路上看到小花小草，心情特别舒畅。</t>
  </si>
  <si>
    <t>走路步行walk，一步一步向前跨</t>
  </si>
  <si>
    <t>wall</t>
  </si>
  <si>
    <t>墙；墙壁</t>
  </si>
  <si>
    <t>/wɔːl/</t>
  </si>
  <si>
    <t>There is a big picture on the wall.</t>
  </si>
  <si>
    <t>墙上有一幅大画。</t>
  </si>
  <si>
    <t>墙上wall（墙壁）挂着全家福，每次看到都觉得很温暖。</t>
  </si>
  <si>
    <t>墙壁wall，围住家的边</t>
  </si>
  <si>
    <t>wallet</t>
  </si>
  <si>
    <t>钱包</t>
  </si>
  <si>
    <t>/ˈwɒlɪt/</t>
  </si>
  <si>
    <t>He took out his wallet to pay for the coffee.</t>
  </si>
  <si>
    <t>他拿出钱包付咖啡钱。</t>
  </si>
  <si>
    <t>钱包wallet里装着身份证和零钱，要好好保管别弄丢哦。</t>
  </si>
  <si>
    <t>钱包wallet，装钱的小袋袋</t>
  </si>
  <si>
    <t>walnut</t>
  </si>
  <si>
    <t>核桃</t>
  </si>
  <si>
    <t>/ˈwɔːlnʌt/</t>
  </si>
  <si>
    <t>My grandma often gives me walnuts as snacks.</t>
  </si>
  <si>
    <t>我奶奶经常给我核桃当零食。</t>
  </si>
  <si>
    <t>奶奶给的walnut（核桃）又香又脆，我每次都吃得停不下来。</t>
  </si>
  <si>
    <t>核桃walnut，香脆好入口</t>
  </si>
  <si>
    <t>wander</t>
  </si>
  <si>
    <t>漫步；徘徊</t>
  </si>
  <si>
    <t>/ˈwɒndə(r)/</t>
  </si>
  <si>
    <t>The little boy wandered away from his mother in the mall.</t>
  </si>
  <si>
    <t>小男孩在商场里从妈妈身边走开了（徘徊）。</t>
  </si>
  <si>
    <t>小男孩在商场wander（徘徊），不小心和妈妈走散了，急得哭起来。</t>
  </si>
  <si>
    <t>漫步徘徊wander，走走停停不回头</t>
  </si>
  <si>
    <t>want</t>
  </si>
  <si>
    <t>想要；需要</t>
  </si>
  <si>
    <t>/wɒnt/</t>
  </si>
  <si>
    <t>Do you want some water?</t>
  </si>
  <si>
    <t>你想要些水吗？</t>
  </si>
  <si>
    <t>朋友问我want（想要）水吗？我点头说要，因为真的渴了。</t>
  </si>
  <si>
    <t>想要need就是want，简单好记不用慌</t>
  </si>
  <si>
    <t>war</t>
  </si>
  <si>
    <t>战争；冲突</t>
  </si>
  <si>
    <t>/wɔː(r)/</t>
  </si>
  <si>
    <t>We should work for peace and against war.</t>
  </si>
  <si>
    <t>我们应该为和平努力，反对战争。</t>
  </si>
  <si>
    <t>历史课上老师说war（战争）带来灾难，我们要珍惜现在的和平生活。</t>
  </si>
  <si>
    <t>战争war很可怕，和平生活要珍惜</t>
  </si>
  <si>
    <t>病房；选区</t>
  </si>
  <si>
    <t>/wɔːd/</t>
  </si>
  <si>
    <t>The nurse is taking care of patients in the ward.</t>
  </si>
  <si>
    <t>护士正在病房里照顾病人。</t>
  </si>
  <si>
    <t>奶奶住院时在ward（病房），护士每天都来检查她的身体状况。</t>
  </si>
  <si>
    <t>病房ward，护士照顾忙</t>
  </si>
  <si>
    <t>warehouse</t>
  </si>
  <si>
    <t>ware（商品）+ house（房屋）→ 存放商品的房屋 → 仓库</t>
  </si>
  <si>
    <t>仓库</t>
  </si>
  <si>
    <t>/ˈweəhaʊs/</t>
  </si>
  <si>
    <t>We keep the extra furniture in the warehouse.</t>
  </si>
  <si>
    <t>我们把多余的家具存放在仓库里。</t>
  </si>
  <si>
    <t>这个warehouse（仓库）里，ware（商品）和house（房子）结合，就是存放物品的地方，管理员每天都来查看。</t>
  </si>
  <si>
    <t>ware加house是仓库，存放物品真方便</t>
  </si>
  <si>
    <t>warm</t>
  </si>
  <si>
    <t>温暖的；暖和的</t>
  </si>
  <si>
    <t>/wɔːm/</t>
  </si>
  <si>
    <t>The room is warm and comfortable.</t>
  </si>
  <si>
    <t>房间温暖又舒适。</t>
  </si>
  <si>
    <t>冬天里，warm（暖和的）阳光照进来，让我感觉特别舒服。</t>
  </si>
  <si>
    <t>温暖暖和是warm，阳光照来心不寒</t>
  </si>
  <si>
    <t>warmth</t>
  </si>
  <si>
    <t>warm（温暖的）+ -th（表示状态）→ 温暖的状态 → 温暖；热情</t>
  </si>
  <si>
    <t>温暖；热情</t>
  </si>
  <si>
    <t>/wɔːmθ/</t>
  </si>
  <si>
    <t>His kindness gave me a lot of warmth.</t>
  </si>
  <si>
    <t>他的善良给了我很多温暖。</t>
  </si>
  <si>
    <t>他的warmth（温暖）来自内心的warm（暖和），-th（状态）传递给身边的人。</t>
  </si>
  <si>
    <t>warm加th变warmth，温暖热情都包含</t>
  </si>
  <si>
    <t>warn</t>
  </si>
  <si>
    <t>/wɔːn/</t>
  </si>
  <si>
    <t>The sign warns people not to swim here.</t>
  </si>
  <si>
    <t>这个标志警告人们不要在这里游泳。</t>
  </si>
  <si>
    <t>看到警告牌，我知道它是warn（提醒）我不要靠近危险区域。</t>
  </si>
  <si>
    <t>危险来临要warn告，安全意识要记牢</t>
  </si>
  <si>
    <t>wash</t>
  </si>
  <si>
    <t>洗；洗涤</t>
  </si>
  <si>
    <t>/wɒʃ/</t>
  </si>
  <si>
    <t>She helps her mom wash the dishes every evening.</t>
  </si>
  <si>
    <t>她每天晚上帮妈妈洗碗。</t>
  </si>
  <si>
    <t>饭后要wash（洗）碗，这样才能保持厨房干净整洁。</t>
  </si>
  <si>
    <t>饭后洗碗wash wash，干净卫生人人夸</t>
  </si>
  <si>
    <t>washroom</t>
  </si>
  <si>
    <t>wash(洗)+room(房间)→用于洗漱的房间→洗手间</t>
  </si>
  <si>
    <t>洗手间</t>
  </si>
  <si>
    <t>/ˈwɒʃruːm/</t>
  </si>
  <si>
    <t>Excuse me, could you tell me where the washroom is?</t>
  </si>
  <si>
    <t>打扰一下，你能告诉我洗手间在哪里吗？</t>
  </si>
  <si>
    <t>在外游玩时，我问路人washroom（洗手间）的位置，想到它是wash（洗）的room（房间）就容易记啦。</t>
  </si>
  <si>
    <t>洗的房间washroom</t>
  </si>
  <si>
    <t>waste</t>
  </si>
  <si>
    <t>浪费</t>
  </si>
  <si>
    <t>Don't waste your time on unimportant things.</t>
  </si>
  <si>
    <t>不要把时间浪费在不重要的事情上。</t>
  </si>
  <si>
    <t>妈妈常说：“别waste（浪费）时间啦，要好好学习。”我记住了waste就是浪费的意思。</t>
  </si>
  <si>
    <t>浪费东西是waste</t>
  </si>
  <si>
    <t>Please throw the waste into the dustbin.</t>
  </si>
  <si>
    <t>扔waste（垃圾）时，要分类，让waste（废物）也能回收利用。</t>
  </si>
  <si>
    <t>垃圾废物叫waste</t>
  </si>
  <si>
    <t>watch</t>
  </si>
  <si>
    <t>观看；注视</t>
  </si>
  <si>
    <t>/wɒtʃ/</t>
  </si>
  <si>
    <t>We watch the moon on Mid-Autumn Festival.</t>
  </si>
  <si>
    <t>我们在中秋节赏月。</t>
  </si>
  <si>
    <t>中秋节时，我们watch（观看）月亮，吃月饼，很开心。</t>
  </si>
  <si>
    <t>观看注视用watch</t>
  </si>
  <si>
    <t>手表</t>
  </si>
  <si>
    <t>My father gave me a new watch as a birthday gift.</t>
  </si>
  <si>
    <t>爸爸给我一块新手表作为生日礼物。</t>
  </si>
  <si>
    <t>戴着爸爸送的watch（手表），每天看时间，再也不迟到啦。</t>
  </si>
  <si>
    <t>戴在手上是watch</t>
  </si>
  <si>
    <t>water</t>
  </si>
  <si>
    <t>水</t>
  </si>
  <si>
    <t>/ˈwɔːtə(r)/</t>
  </si>
  <si>
    <t>Plants need water to grow.</t>
  </si>
  <si>
    <t>植物需要水来生长。</t>
  </si>
  <si>
    <t>给植物浇water（水），water（水）让它们长得更茂盛。</t>
  </si>
  <si>
    <t>生命之源是water</t>
  </si>
  <si>
    <t>浇水</t>
  </si>
  <si>
    <t>She waters the garden every afternoon.</t>
  </si>
  <si>
    <t>她每天下午给花园浇水。</t>
  </si>
  <si>
    <t>她water（浇水）花园时，water（水）滋润着每一株植物。</t>
  </si>
  <si>
    <t>浇花浇水用water</t>
  </si>
  <si>
    <t>watermelon</t>
  </si>
  <si>
    <t>water（水）+melon（瓜）→水分充足的瓜→西瓜</t>
  </si>
  <si>
    <t>西瓜</t>
  </si>
  <si>
    <t>/ˈwɔːtəmelən/</t>
  </si>
  <si>
    <t>I bought a big watermelon from the supermarket.</t>
  </si>
  <si>
    <t>我从超市买了一个大西瓜。</t>
  </si>
  <si>
    <t>夏天吃watermelon（西瓜），water（水）分多又甜，超解暑。</t>
  </si>
  <si>
    <t>水分多的瓜watermelon</t>
  </si>
  <si>
    <t>wave</t>
  </si>
  <si>
    <t>挥手；波动</t>
  </si>
  <si>
    <t>/weɪv/</t>
  </si>
  <si>
    <t>She waved to her mother when she saw her.</t>
  </si>
  <si>
    <t>她看到妈妈时向她挥了挥手。</t>
  </si>
  <si>
    <t>看到妈妈时，她wave（挥手）打招呼，手的动作像波浪一样波动，很可爱。</t>
  </si>
  <si>
    <t>挥手波动wave wave</t>
  </si>
  <si>
    <t>波浪；挥手</t>
  </si>
  <si>
    <t>The big wave hit the boat.</t>
  </si>
  <si>
    <t>大浪击中了小船。</t>
  </si>
  <si>
    <t>海边的wave（波浪）很大，爸爸给我一个wave（挥手）让我远离岸边。</t>
  </si>
  <si>
    <t>波浪挥手都是wave</t>
  </si>
  <si>
    <t>wax</t>
  </si>
  <si>
    <t>给...打蜡；（月亮）渐圆</t>
  </si>
  <si>
    <t>/wæks/</t>
  </si>
  <si>
    <t>He waxed his bicycle this morning.</t>
  </si>
  <si>
    <t>他今天早上给自行车打蜡了。</t>
  </si>
  <si>
    <t>他给自行车wax（打蜡），wax的发音像“沃克斯”，打完后车变得很亮。</t>
  </si>
  <si>
    <t>打蜡月圆是wax</t>
  </si>
  <si>
    <t>蜡；蜂蜡</t>
  </si>
  <si>
    <t>The bees make wax to build their hives.</t>
  </si>
  <si>
    <t>蜜蜂造蜡来筑巢。</t>
  </si>
  <si>
    <t>蜜蜂用wax（蜡）筑巢，wax的质地软软的，很有趣。</t>
  </si>
  <si>
    <t>蜂蜡材料是wax</t>
  </si>
  <si>
    <t>道路；方法</t>
  </si>
  <si>
    <t>/weɪ/</t>
  </si>
  <si>
    <t>This is the best way to solve the problem.</t>
  </si>
  <si>
    <t>这是解决问题的最好方法。</t>
  </si>
  <si>
    <t>找解决问题的way（方法），有人说“way就是多思考”，果然有效。</t>
  </si>
  <si>
    <t>道路方法都是way</t>
  </si>
  <si>
    <t>we</t>
  </si>
  <si>
    <t>我们</t>
  </si>
  <si>
    <t>/wiː/</t>
  </si>
  <si>
    <t>We love playing football together.</t>
  </si>
  <si>
    <t>我们喜欢一起踢足球。</t>
  </si>
  <si>
    <t>we（我们）周末常一起踢足球，大家都很享受这个时光。</t>
  </si>
  <si>
    <t>人称代词是we</t>
  </si>
  <si>
    <t>weak</t>
  </si>
  <si>
    <t>虚弱的；弱的</t>
  </si>
  <si>
    <t>/wiːk/</t>
  </si>
  <si>
    <t>The little boy is too weak to carry the box.</t>
  </si>
  <si>
    <t>这个小男孩太弱了，搬不动箱子。</t>
  </si>
  <si>
    <t>小男孩weak（虚弱），搬箱子都费劲，要多吃饭增强体力。</t>
  </si>
  <si>
    <t>虚弱无力是weak</t>
  </si>
  <si>
    <t>weakness</t>
  </si>
  <si>
    <t>weak(弱的)+ness(名词后缀)→表示弱的状态或事物→弱点；虚弱</t>
  </si>
  <si>
    <t>弱点；虚弱</t>
  </si>
  <si>
    <t>/ˈwiːknəs/</t>
  </si>
  <si>
    <t>His greatest weakness is his lack of confidence.</t>
  </si>
  <si>
    <t>他最大的弱点是缺乏自信。</t>
  </si>
  <si>
    <t>他知道自己的 weakness（弱点），因为 weak（弱）的地方加上 ness（名词后缀）就变成了弱点啦。</t>
  </si>
  <si>
    <t>weak加ness，弱点记心中</t>
  </si>
  <si>
    <t>wealth</t>
  </si>
  <si>
    <t>财富；财产</t>
  </si>
  <si>
    <t>/welθ/</t>
  </si>
  <si>
    <t>Health is more important than wealth.</t>
  </si>
  <si>
    <t>健康比财富更重要。</t>
  </si>
  <si>
    <t>有人追求 wealth（财富），但别忘了健康才是人生最大的财富哦。</t>
  </si>
  <si>
    <t>财富wealth，健康更珍贵</t>
  </si>
  <si>
    <t>wealthy</t>
  </si>
  <si>
    <t>wealth(财富)+y(形容词后缀)→有财富的→富有的</t>
  </si>
  <si>
    <t>富有的；富裕的</t>
  </si>
  <si>
    <t>/ˈwelθi/</t>
  </si>
  <si>
    <t>She comes from a wealthy family.</t>
  </si>
  <si>
    <t>她来自一个富裕的家庭。</t>
  </si>
  <si>
    <t>那个 wealthy（富有的）家庭，因为有 wealth（财富）加 y 就变成了形容有钱状态的形容词。</t>
  </si>
  <si>
    <t>财富加y变wealthy，富有的模样</t>
  </si>
  <si>
    <t>穿；戴；磨损</t>
  </si>
  <si>
    <t>/weə(r)/</t>
  </si>
  <si>
    <t>She wears a red dress today.</t>
  </si>
  <si>
    <t>她今天穿了一条红色连衣裙。</t>
  </si>
  <si>
    <t>出门前她 wear（穿）好红色连衣裙，开开心心去参加朋友的聚会啦。</t>
  </si>
  <si>
    <t>穿衣戴帽用wear</t>
  </si>
  <si>
    <t>weather</t>
  </si>
  <si>
    <t>天气；气象</t>
  </si>
  <si>
    <t>/ˈweðə(r)/</t>
  </si>
  <si>
    <t>The weather is nice today.</t>
  </si>
  <si>
    <t>今天天气很好。</t>
  </si>
  <si>
    <t>周末去野餐前，先查 weather（天气）是否晴朗，这样就能安心享受户外时光啦。</t>
  </si>
  <si>
    <t>天气weather，每天要查看</t>
  </si>
  <si>
    <t>web</t>
  </si>
  <si>
    <t>网；网页</t>
  </si>
  <si>
    <t>/web/</t>
  </si>
  <si>
    <t>The spider spins a web to catch insects.</t>
  </si>
  <si>
    <t>蜘蛛结网捕捉昆虫。</t>
  </si>
  <si>
    <t>蜘蛛织web（网）时，丝线交织成漂亮的形状，用来捕捉小虫子。</t>
  </si>
  <si>
    <t>蜘蛛织网是web</t>
  </si>
  <si>
    <t>website</t>
  </si>
  <si>
    <t>web（网）+ site（站点）→ 网络上的站点 → 网站</t>
  </si>
  <si>
    <t>网站</t>
  </si>
  <si>
    <t>/ˈwebsaɪt/</t>
  </si>
  <si>
    <t>My father created a website for his small business.</t>
  </si>
  <si>
    <t>我爸爸为他的小生意创建了一个网站。</t>
  </si>
  <si>
    <t>爸爸的website（网站）是web（网）和site（站点）的结合，能让更多人了解他的生意。</t>
  </si>
  <si>
    <t>网加站点website</t>
  </si>
  <si>
    <t>wedding</t>
  </si>
  <si>
    <t>wed</t>
  </si>
  <si>
    <t>wed（结婚）+ -ing（名词后缀，表示行为）→ 结婚的仪式 → 婚礼</t>
  </si>
  <si>
    <t>婚礼</t>
  </si>
  <si>
    <t>/ˈwedɪŋ/</t>
  </si>
  <si>
    <t>They had a beautiful wedding in the church.</t>
  </si>
  <si>
    <t>他们在教堂举行了一场美丽的婚礼。</t>
  </si>
  <si>
    <t>他们的wedding（婚礼）上，wed（结婚）的誓言让在场的人都感动了。</t>
  </si>
  <si>
    <t>结婚仪式wedding</t>
  </si>
  <si>
    <t>weed</t>
  </si>
  <si>
    <t>杂草</t>
  </si>
  <si>
    <t>/wiːd/</t>
  </si>
  <si>
    <t>We spent an hour pulling weeds from the flower bed.</t>
  </si>
  <si>
    <t>我们花了一小时从花坛里拔杂草。</t>
  </si>
  <si>
    <t>花坛里的weed（杂草）抢走了花的养分，我得把它们都拔掉。</t>
  </si>
  <si>
    <t>花坛杂草是weed</t>
  </si>
  <si>
    <t>week</t>
  </si>
  <si>
    <t>星期；周</t>
  </si>
  <si>
    <t>We have a math test next week.</t>
  </si>
  <si>
    <t>我们下周有一场数学考试。</t>
  </si>
  <si>
    <t>下周（week）的数学考试，我得每天复习一点，争取考好。</t>
  </si>
  <si>
    <t>七天一周是week</t>
  </si>
  <si>
    <t>weekday</t>
  </si>
  <si>
    <t>week-</t>
  </si>
  <si>
    <t>week(周) + day(天) → 周内的日子 → 工作日</t>
  </si>
  <si>
    <t>工作日</t>
  </si>
  <si>
    <t>/ˈwiːkdeɪ/</t>
  </si>
  <si>
    <t>I go to school every weekday except Sunday.</t>
  </si>
  <si>
    <t>除了周日，我每个工作日都去上学。</t>
  </si>
  <si>
    <t>每个weekday（工作日），我都背着书包赶去学校，week是周，day是天，周内的日子就是忙碌的上学日。</t>
  </si>
  <si>
    <t>周内日子weekday</t>
  </si>
  <si>
    <t>weekend</t>
  </si>
  <si>
    <t>week(周) + end(末尾) → 周的末尾 → 周末</t>
  </si>
  <si>
    <t>周末</t>
  </si>
  <si>
    <t>/ˈwiːkend/</t>
  </si>
  <si>
    <t>We plan to visit the zoo this weekend.</t>
  </si>
  <si>
    <t>我们计划这周末去动物园游玩。</t>
  </si>
  <si>
    <t>终于到了weekend（周末），week的end，不用早起上学，可以和家人一起去动物园啦。</t>
  </si>
  <si>
    <t>周的末尾weekend</t>
  </si>
  <si>
    <t>weekly</t>
  </si>
  <si>
    <t>week(周) + ly(表频率后缀) → 每周的</t>
  </si>
  <si>
    <t>每周的；每周一次的</t>
  </si>
  <si>
    <t>/ˈwiːkli/</t>
  </si>
  <si>
    <t>Our class has a weekly English test on Friday.</t>
  </si>
  <si>
    <t>我们班每周五有一次英语测试。</t>
  </si>
  <si>
    <t>每周的weekly测试，week加ly，大家每周五都要认真准备，争取好成绩。</t>
  </si>
  <si>
    <t>周加ly是weekly</t>
  </si>
  <si>
    <t>weep</t>
  </si>
  <si>
    <t>哭泣；流泪</t>
  </si>
  <si>
    <t>/wiːp/</t>
  </si>
  <si>
    <t>The little boy wept when he fell down.</t>
  </si>
  <si>
    <t>小男孩摔倒后哭了起来。</t>
  </si>
  <si>
    <t>小男孩摔倒后weep（哭泣），眼泪像水（谐音weep）一样往下流，妈妈赶紧过来安慰他。</t>
  </si>
  <si>
    <t>流泪哭泣就是weep</t>
  </si>
  <si>
    <t>weigh</t>
  </si>
  <si>
    <t>称……的重量；重（多少）</t>
  </si>
  <si>
    <t>Can you weigh this watermelon for me?</t>
  </si>
  <si>
    <t>你能帮我称一下这个西瓜的重量吗？</t>
  </si>
  <si>
    <t>买西瓜时，老板会weigh（称）它的重量，谐音“喂”，好像在问西瓜“喂，你多重呀？”</t>
  </si>
  <si>
    <t>称重问重是weigh</t>
  </si>
  <si>
    <t>重量；体重</t>
  </si>
  <si>
    <t>My weight is 50 kilograms.</t>
  </si>
  <si>
    <t>我的体重是50公斤。</t>
  </si>
  <si>
    <t>每次称weight（体重）时，我都希望数字不要再增加啦。</t>
  </si>
  <si>
    <t>体重重量weight</t>
  </si>
  <si>
    <t>welcome</t>
  </si>
  <si>
    <t>wel-</t>
  </si>
  <si>
    <t>wel(好)+come(来)→对到来的人表示友好→欢迎</t>
  </si>
  <si>
    <t>欢迎</t>
  </si>
  <si>
    <t>/ˈwelkəm/</t>
  </si>
  <si>
    <t>We welcome our new classmates.</t>
  </si>
  <si>
    <t>我们欢迎新同学。</t>
  </si>
  <si>
    <t>看到新同学来，我们大声说welcome（欢迎），wel（好）come（来）的氛围真热闹。</t>
  </si>
  <si>
    <t>好的到来welcome</t>
  </si>
  <si>
    <t>welfare</t>
  </si>
  <si>
    <t>wel(好)+fare(生活)→让人生活得好的保障→福利</t>
  </si>
  <si>
    <t>福利；幸福</t>
  </si>
  <si>
    <t>/ˈwelfeə(r)/</t>
  </si>
  <si>
    <t>The government cares about people's welfare.</t>
  </si>
  <si>
    <t>政府关心人们的福利。</t>
  </si>
  <si>
    <t>政府的welfare（福利）政策，让大家wel（好）fare（生活）得更舒心。</t>
  </si>
  <si>
    <t>好生活是welfare</t>
  </si>
  <si>
    <t>well</t>
  </si>
  <si>
    <t>好；很好地</t>
  </si>
  <si>
    <t>/wel/</t>
  </si>
  <si>
    <t>He plays basketball well.</t>
  </si>
  <si>
    <t>他篮球打得很好。</t>
  </si>
  <si>
    <t>他篮球打得well（好），每次比赛都能得分。</t>
  </si>
  <si>
    <t>做得好是well</t>
  </si>
  <si>
    <t>井</t>
  </si>
  <si>
    <t>The villagers get water from the well.</t>
  </si>
  <si>
    <t>村民们从井里打水。</t>
  </si>
  <si>
    <t>村子里的well（井）水很清，大家都爱用它做饭。</t>
  </si>
  <si>
    <t>地下取水是well</t>
  </si>
  <si>
    <t>west</t>
  </si>
  <si>
    <t>西方；西边</t>
  </si>
  <si>
    <t>/west/</t>
  </si>
  <si>
    <t>The wind blows from the west.</t>
  </si>
  <si>
    <t>风从西边吹来。</t>
  </si>
  <si>
    <t>风从west（西方）吹来，带来了凉爽的感觉。</t>
  </si>
  <si>
    <t>太阳落西是west</t>
  </si>
  <si>
    <t>western</t>
  </si>
  <si>
    <t>west(西) + ern(形容词后缀，表示...方向的) → 表示西方的；西部的</t>
  </si>
  <si>
    <t>西方的；西部的</t>
  </si>
  <si>
    <t>/ˈwestən/</t>
  </si>
  <si>
    <t>She enjoys watching western movies.</t>
  </si>
  <si>
    <t>她喜欢看西部电影。</t>
  </si>
  <si>
    <t>周末在家看 western（西部）电影，画面里west（西）部的牛仔骑着马，ern风格的场景很有代入感。</t>
  </si>
  <si>
    <t>west加ern变western，西方西部都能用</t>
  </si>
  <si>
    <t>westwards</t>
  </si>
  <si>
    <t>wards</t>
  </si>
  <si>
    <t>west(西) + wards(副词后缀，表示向...方向) → 向西</t>
  </si>
  <si>
    <t>向西</t>
  </si>
  <si>
    <t>/ˈwestwədz/</t>
  </si>
  <si>
    <t>The plane flew westwards across the ocean.</t>
  </si>
  <si>
    <t>飞机向西飞越海洋。</t>
  </si>
  <si>
    <t>飞机 westwards（向西）飞行时，朝着west（西）的方向，wards指引着前进的路。</t>
  </si>
  <si>
    <t>west加wards向西去，westwards记心里</t>
  </si>
  <si>
    <t>wet</t>
  </si>
  <si>
    <t>湿的；潮湿的</t>
  </si>
  <si>
    <t>/wet/</t>
  </si>
  <si>
    <t>My shoes got wet in the rain.</t>
  </si>
  <si>
    <t>我的鞋子在雨中淋湿了。</t>
  </si>
  <si>
    <t>下雨天出门没带伞，鞋子 wet（湿的）了，脚感觉凉凉的。</t>
  </si>
  <si>
    <t>下雨淋湿是wet，湿湿的wet要记牢</t>
  </si>
  <si>
    <t>弄湿；使潮湿</t>
  </si>
  <si>
    <t>Don't wet the carpet with water.</t>
  </si>
  <si>
    <t>别用水弄湿地毯。</t>
  </si>
  <si>
    <t>小朋友玩水时不小心 wet（弄湿）了地毯，妈妈赶紧过来擦干净。</t>
  </si>
  <si>
    <t>弄湿东西是wet，动词wet要分清</t>
  </si>
  <si>
    <t>whale</t>
  </si>
  <si>
    <t>鲸鱼</t>
  </si>
  <si>
    <t>/weɪl/</t>
  </si>
  <si>
    <t>We saw a big whale swimming in the sea.</t>
  </si>
  <si>
    <t>我们看到一条大鲸鱼在海里游泳。</t>
  </si>
  <si>
    <t>去海洋馆参观，看到 whale（鲸鱼）庞大的身躯在水里游动，大家都发出惊叹声。</t>
  </si>
  <si>
    <t>大海里的whale，鲸鱼真可爱</t>
  </si>
  <si>
    <t>what</t>
  </si>
  <si>
    <t>什么</t>
  </si>
  <si>
    <t>/wɒt/</t>
  </si>
  <si>
    <t>What did you eat for breakfast?</t>
  </si>
  <si>
    <t>你早餐吃了什么？</t>
  </si>
  <si>
    <t>早上妈妈问“What did you eat？”，就是在问“什么”早餐，简单易记。</t>
  </si>
  <si>
    <t>疑问代词what，什么什么就用它</t>
  </si>
  <si>
    <t>什么；怎样的</t>
  </si>
  <si>
    <t>What color is your new bag?</t>
  </si>
  <si>
    <t>你的新包是什么颜色的？</t>
  </si>
  <si>
    <t>朋友问“What color”时，就是在问什么颜色，what作为adj.修饰color很自然。</t>
  </si>
  <si>
    <t>修饰名词what当adj，什么样子它来提</t>
  </si>
  <si>
    <t>whatever</t>
  </si>
  <si>
    <t>what（什么）+ever（无论）→无论什么</t>
  </si>
  <si>
    <t>无论什么</t>
  </si>
  <si>
    <t>/wɒtˈevə(r)/</t>
  </si>
  <si>
    <t>Whatever you choose, I will support you.</t>
  </si>
  <si>
    <t>无论你选择什么，我都会支持你。</t>
  </si>
  <si>
    <t>面对选择时，朋友说whatever（无论什么）都支持我，what（什么）ever（无论）结果都一起承担。</t>
  </si>
  <si>
    <t>什么加无论，就是whatever</t>
  </si>
  <si>
    <t>wheat</t>
  </si>
  <si>
    <t>小麦</t>
  </si>
  <si>
    <t>/wiːt/</t>
  </si>
  <si>
    <t>Farmers harvest wheat in autumn.</t>
  </si>
  <si>
    <t>农民们在秋天收割小麦。</t>
  </si>
  <si>
    <t>秋天的田野里，金黄的wheat（小麦）随风舞动，仿佛在说“wheat（小麦）成熟啦！”</t>
  </si>
  <si>
    <t>金黄谷物wheat小麦</t>
  </si>
  <si>
    <t>wheel</t>
  </si>
  <si>
    <t>轮子</t>
  </si>
  <si>
    <t>/wiːl/</t>
  </si>
  <si>
    <t>The wheel of the bike is broken.</t>
  </si>
  <si>
    <t>自行车的轮子坏了。</t>
  </si>
  <si>
    <t>弟弟骑车时不小心摔了，wheel（轮子）歪了，他摸着wheel（轮子）说下次要小心。</t>
  </si>
  <si>
    <t>圆形转动是wheel轮子</t>
  </si>
  <si>
    <t>when</t>
  </si>
  <si>
    <t>什么时候</t>
  </si>
  <si>
    <t>/wen/</t>
  </si>
  <si>
    <t>When is your birthday?</t>
  </si>
  <si>
    <t>你的生日是什么时候？</t>
  </si>
  <si>
    <t>妈妈问我when（什么时候）过生日，我笑着说when（何时）收到礼物就知道啦。</t>
  </si>
  <si>
    <t>询问时间用when</t>
  </si>
  <si>
    <t>whenever</t>
  </si>
  <si>
    <t>when（何时）+ever（无论）→无论何时</t>
  </si>
  <si>
    <t>无论何时</t>
  </si>
  <si>
    <t>/wenˈevə(r)/</t>
  </si>
  <si>
    <t>You can visit me whenever you are free.</t>
  </si>
  <si>
    <t>你有空时无论何时都可以来看我。</t>
  </si>
  <si>
    <t>whenever（无论何时）有空，when（何时）ever（无论）都欢迎来我家玩，随时招待。</t>
  </si>
  <si>
    <t>何时加无论，就是whenever</t>
  </si>
  <si>
    <t>在哪里；到哪里</t>
  </si>
  <si>
    <t>/weər/</t>
  </si>
  <si>
    <t>Where is my pencil?</t>
  </si>
  <si>
    <t>我的铅笔在哪里？</t>
  </si>
  <si>
    <t>我找不到铅笔，着急地问where（在哪里）它跑去哪里了？</t>
  </si>
  <si>
    <t>疑问哪里用where</t>
  </si>
  <si>
    <t>在…的地方</t>
  </si>
  <si>
    <t>This is where I live.</t>
  </si>
  <si>
    <t>这就是我住的地方。</t>
  </si>
  <si>
    <t>指着家门口，我说这里是where（我住的地方），充满了温暖的回忆。</t>
  </si>
  <si>
    <t>表地点where连词</t>
  </si>
  <si>
    <t>wherever</t>
  </si>
  <si>
    <t>无论哪里；不管在哪里</t>
  </si>
  <si>
    <t>/weərˈevə(r)/</t>
  </si>
  <si>
    <t>Go wherever you want to go.</t>
  </si>
  <si>
    <t>去你想去的任何地方。</t>
  </si>
  <si>
    <t>周末计划出游，朋友说wherever（无论哪里）都行，只要能远离城市喧嚣。</t>
  </si>
  <si>
    <t>无论哪里wherever</t>
  </si>
  <si>
    <t>不管在哪里</t>
  </si>
  <si>
    <t>Wherever you go, I will be right here waiting.</t>
  </si>
  <si>
    <t>不管你去哪里，我都会在这里等你。</t>
  </si>
  <si>
    <t>恋人之间的承诺：wherever（不管在哪里），我的心都跟着你。</t>
  </si>
  <si>
    <t>不管哪里wherever conj.</t>
  </si>
  <si>
    <t>whether</t>
  </si>
  <si>
    <t>是否；不管</t>
  </si>
  <si>
    <t>I wonder whether it will rain tomorrow.</t>
  </si>
  <si>
    <t>我想知道明天是否会下雨。</t>
  </si>
  <si>
    <t>早上出门前，纠结whether（是否）带伞，妈妈说还是带上以防万一。</t>
  </si>
  <si>
    <t>是否疑问用whether</t>
  </si>
  <si>
    <t>which</t>
  </si>
  <si>
    <t>哪一个；哪一些</t>
  </si>
  <si>
    <t>/wɪtʃ/</t>
  </si>
  <si>
    <t>Which one is your favorite?</t>
  </si>
  <si>
    <t>哪一个是你最喜欢的？</t>
  </si>
  <si>
    <t>面对一堆糖果，我问妈妈which（哪一个）是草莓味的？</t>
  </si>
  <si>
    <t>哪一个是which</t>
  </si>
  <si>
    <t>哪一个的；哪一些的</t>
  </si>
  <si>
    <t>Which book do you need for class?</t>
  </si>
  <si>
    <t>你上课需要哪本书？</t>
  </si>
  <si>
    <t>图书馆找书时，我问管理员which（哪本）是数学教材？</t>
  </si>
  <si>
    <t>哪本哪些which adj.</t>
  </si>
  <si>
    <t>whichever</t>
  </si>
  <si>
    <t>无论哪个；随便哪个</t>
  </si>
  <si>
    <t>/wɪtʃˈevə(r)/</t>
  </si>
  <si>
    <t>Take whichever you like best.</t>
  </si>
  <si>
    <t>拿你最喜欢的任何一个。</t>
  </si>
  <si>
    <t>商店里的玩具任选，whichever（无论哪个）我都想带回家！</t>
  </si>
  <si>
    <t>无论哪个whichever</t>
  </si>
  <si>
    <t>无论哪个的；随便哪个的</t>
  </si>
  <si>
    <t>Choose whichever dress suits you.</t>
  </si>
  <si>
    <t>选适合你的任何一条裙子。</t>
  </si>
  <si>
    <t>试穿裙子时，导购说whichever（随便哪个）都好看，让我更纠结了。</t>
  </si>
  <si>
    <t>随便哪个whichever adj.</t>
  </si>
  <si>
    <t>while</t>
  </si>
  <si>
    <t>当...时候；然而</t>
  </si>
  <si>
    <t>/waɪl/</t>
  </si>
  <si>
    <t>While I was reading, he came in.</t>
  </si>
  <si>
    <t>我读书的时候他进来了。</t>
  </si>
  <si>
    <t>我while（当...时候）专注读书时，他突然闯入打断了思绪。</t>
  </si>
  <si>
    <t>当...时候用while</t>
  </si>
  <si>
    <t>whisper</t>
  </si>
  <si>
    <t>小声说；低语</t>
  </si>
  <si>
    <t>/ˈwɪspə(r)/</t>
  </si>
  <si>
    <t>She whispered a secret to her friend.</t>
  </si>
  <si>
    <t>她对朋友小声说了个秘密。</t>
  </si>
  <si>
    <t>她whisper（小声说）秘密时，声音轻得像羽毛拂过耳朵。</t>
  </si>
  <si>
    <t>小声说话whisper</t>
  </si>
  <si>
    <t>white</t>
  </si>
  <si>
    <t>白色的</t>
  </si>
  <si>
    <t>/waɪt/</t>
  </si>
  <si>
    <t>Her dress is bright white.</t>
  </si>
  <si>
    <t>她的裙子是亮白色的。</t>
  </si>
  <si>
    <t>她穿的white（白色）裙子，纯净得像冬日的雪。</t>
  </si>
  <si>
    <t>白色white记心间</t>
  </si>
  <si>
    <t>who</t>
  </si>
  <si>
    <t>谁</t>
  </si>
  <si>
    <t>/huː/</t>
  </si>
  <si>
    <t>Who is your best friend?</t>
  </si>
  <si>
    <t>谁是你最好的朋友？</t>
  </si>
  <si>
    <t>有人问“who（谁）”是我挚友，我立刻说出了小明的名字。</t>
  </si>
  <si>
    <t>疑问谁用who</t>
  </si>
  <si>
    <t>whole</t>
  </si>
  <si>
    <t>I ate the whole apple this morning.</t>
  </si>
  <si>
    <t>今天早上我吃了整个苹果。</t>
  </si>
  <si>
    <t>今天早上我吃了whole（整个的）苹果，一点都没剩下，妈妈夸我胃口好。</t>
  </si>
  <si>
    <t>整个全部是whole</t>
  </si>
  <si>
    <t>whom</t>
  </si>
  <si>
    <t>谁（宾格）</t>
  </si>
  <si>
    <t>/hʊm/</t>
  </si>
  <si>
    <t>Whom did you talk to just now?</t>
  </si>
  <si>
    <t>你刚才和谁说话了？</t>
  </si>
  <si>
    <t>你刚才和whom（谁）说话了？我没听清对方的名字呢。</t>
  </si>
  <si>
    <t>宾格疑问用whom</t>
  </si>
  <si>
    <t>whose</t>
  </si>
  <si>
    <t>谁的</t>
  </si>
  <si>
    <t>/huːz/</t>
  </si>
  <si>
    <t>Whose bag is this on the chair?</t>
  </si>
  <si>
    <t>椅子上的包是谁的？</t>
  </si>
  <si>
    <t>椅子上的包是谁的？我问'whose（谁的）bag is this?'，旁边的同学说是她的。</t>
  </si>
  <si>
    <t>谁的所有用whose</t>
  </si>
  <si>
    <t>why</t>
  </si>
  <si>
    <t>为什么</t>
  </si>
  <si>
    <t>/waɪ/</t>
  </si>
  <si>
    <t>Why are you late for class?</t>
  </si>
  <si>
    <t>你为什么上课迟到了？</t>
  </si>
  <si>
    <t>老师问'why（为什么）迟到？'，我说是因为路上堵车了。</t>
  </si>
  <si>
    <t>疑问原因why</t>
  </si>
  <si>
    <t>wide</t>
  </si>
  <si>
    <t>宽的；宽阔的</t>
  </si>
  <si>
    <t>/waɪd/</t>
  </si>
  <si>
    <t>The river is too wide for me to swim across.</t>
  </si>
  <si>
    <t>这条河太宽了，我游不过去。</t>
  </si>
  <si>
    <t>这条wide（宽的）河两边都是绿树，景色特别漂亮。</t>
  </si>
  <si>
    <t>宽阔宽敞是wide</t>
  </si>
  <si>
    <t>widespread</t>
  </si>
  <si>
    <t>wide(广泛的) + spread(散布) → 广泛散布的 → 普遍的；广泛的</t>
  </si>
  <si>
    <t>广泛的；普遍的</t>
  </si>
  <si>
    <t>/ˈwaɪdspred/</t>
  </si>
  <si>
    <t>The widespread use of smartphones changes our daily life.</t>
  </si>
  <si>
    <t>智能手机的广泛使用改变了我们的日常生活。</t>
  </si>
  <si>
    <t>智能手机 widespread（广泛的）使用，wide（宽） spread（散布）到各个角落，连爷爷奶奶都在刷视频。</t>
  </si>
  <si>
    <t>宽散布开widespread</t>
  </si>
  <si>
    <t>widow</t>
  </si>
  <si>
    <t>寡妇</t>
  </si>
  <si>
    <t>/ˈwɪdəʊ/</t>
  </si>
  <si>
    <t>The kind widow often helps her neighbors.</t>
  </si>
  <si>
    <t>那位善良的寡妇经常帮助邻居。</t>
  </si>
  <si>
    <t>那位 widow（寡妇）每天坐在院子里织毛衣，脸上带着温和的笑容。</t>
  </si>
  <si>
    <t>widow是寡妇，独居也从容</t>
  </si>
  <si>
    <t>wife</t>
  </si>
  <si>
    <t>妻子</t>
  </si>
  <si>
    <t>/waɪf/</t>
  </si>
  <si>
    <t>His wife is a teacher who loves her students.</t>
  </si>
  <si>
    <t>他的妻子是一位爱学生的老师。</t>
  </si>
  <si>
    <t>他的 wife（妻子）每天下班回家，都会给家人做香喷喷的饭菜。</t>
  </si>
  <si>
    <t>wife妻子，家中好伴侣</t>
  </si>
  <si>
    <t>wild</t>
  </si>
  <si>
    <t>野生的；狂野的</t>
  </si>
  <si>
    <t>/waɪld/</t>
  </si>
  <si>
    <t>We saw a wild rabbit in the grass yesterday.</t>
  </si>
  <si>
    <t>昨天我们在草丛里看到一只野生兔子。</t>
  </si>
  <si>
    <t>草丛里的 wild（野生）兔子，动作很狂野，一下子就跳走了。</t>
  </si>
  <si>
    <t>野生狂野都是wild</t>
  </si>
  <si>
    <t>wildlife</t>
  </si>
  <si>
    <t>wild(野生的) + life(生命) → 野生的生命 → 野生动物</t>
  </si>
  <si>
    <t>野生动物</t>
  </si>
  <si>
    <t>/ˈwaɪldlaɪf/</t>
  </si>
  <si>
    <t>The zoo is a good place to learn about wildlife.</t>
  </si>
  <si>
    <t>动物园是了解野生动物的好地方。</t>
  </si>
  <si>
    <t>动物园里的 wildlife（野生动物），wild（野生）的 life（生命）丰富多彩，吸引了很多小朋友。</t>
  </si>
  <si>
    <t>野生生命wildlife</t>
  </si>
  <si>
    <t>will</t>
  </si>
  <si>
    <t>/wɪl/</t>
  </si>
  <si>
    <t>I will go to school tomorrow.</t>
  </si>
  <si>
    <t>我明天将要去上学。</t>
  </si>
  <si>
    <t>我明天will（将要）去学校，心里想着要好好学习新知识。</t>
  </si>
  <si>
    <t>将要做车用will</t>
  </si>
  <si>
    <t>意志；决心</t>
  </si>
  <si>
    <t>He has a strong will.</t>
  </si>
  <si>
    <t>他有坚强的意志。</t>
  </si>
  <si>
    <t>他有strong will（意志），面对困难从不轻易放弃。</t>
  </si>
  <si>
    <t>内心决心是will</t>
  </si>
  <si>
    <t>will（意愿）+ -ing（形容词后缀）→有意愿的→乐意的</t>
  </si>
  <si>
    <t>乐意的；愿意的</t>
  </si>
  <si>
    <t>/ˈwɪlɪŋ/</t>
  </si>
  <si>
    <t>She is willing to help others.</t>
  </si>
  <si>
    <t>她乐意帮助别人。</t>
  </si>
  <si>
    <t>她总是willing（乐意）帮忙，因为心里有will（意愿）去做善事。</t>
  </si>
  <si>
    <t>有意愿的是willing</t>
  </si>
  <si>
    <t>win</t>
  </si>
  <si>
    <t>赢；获胜</t>
  </si>
  <si>
    <t>/wɪn/</t>
  </si>
  <si>
    <t>He won the game yesterday.</t>
  </si>
  <si>
    <t>他昨天赢了比赛。</t>
  </si>
  <si>
    <t>比赛中他努力拼搏，最终win（赢）得了冠军奖杯。</t>
  </si>
  <si>
    <t>比赛获胜就是win</t>
  </si>
  <si>
    <t>胜利</t>
  </si>
  <si>
    <t>It's a big win for our team.</t>
  </si>
  <si>
    <t>这是我们队的一场大胜。</t>
  </si>
  <si>
    <t>球队取得win（胜利）后，队员们都欢呼庆祝。</t>
  </si>
  <si>
    <t>胜利成果是win</t>
  </si>
  <si>
    <t>风</t>
  </si>
  <si>
    <t>/wɪnd/</t>
  </si>
  <si>
    <t>The wind is blowing strongly.</t>
  </si>
  <si>
    <t>风刮得很大。</t>
  </si>
  <si>
    <t>外面wind（风）很大，吹得树枝不停摇晃。</t>
  </si>
  <si>
    <t>自然气流是wind</t>
  </si>
  <si>
    <t>缠绕；卷绕</t>
  </si>
  <si>
    <t>She wound the rope around the tree.</t>
  </si>
  <si>
    <t>她把绳子缠绕在树上。</t>
  </si>
  <si>
    <t>她wind（缠绕）绳子时，一圈圈仔细绕在树干上。</t>
  </si>
  <si>
    <t>卷绕绳子用wind</t>
  </si>
  <si>
    <t>window</t>
  </si>
  <si>
    <t>窗户</t>
  </si>
  <si>
    <t>/ˈwɪndəʊ/</t>
  </si>
  <si>
    <t>There is a window in the wall.</t>
  </si>
  <si>
    <t>墙上有一扇窗户。</t>
  </si>
  <si>
    <t>打开window（窗户），就能看到外面的wind（风）吹进来。</t>
  </si>
  <si>
    <t>墙上开口是window</t>
  </si>
  <si>
    <t>windy</t>
  </si>
  <si>
    <t>wind(风) + y(形容词后缀) → 有风的；多风的</t>
  </si>
  <si>
    <t>有风的；多风的</t>
  </si>
  <si>
    <t>/ˈwɪndi/</t>
  </si>
  <si>
    <t>It's windy today, so we can't fly kites.</t>
  </si>
  <si>
    <t>今天有风，所以我们不能放风筝。</t>
  </si>
  <si>
    <t>今天windy（有风），wind（风）吹得树摇，y（呀）好冷，只好待在家里。</t>
  </si>
  <si>
    <t>有风加y是windy</t>
  </si>
  <si>
    <t>wine</t>
  </si>
  <si>
    <t>葡萄酒</t>
  </si>
  <si>
    <t>/waɪn/</t>
  </si>
  <si>
    <t>She enjoys a glass of wine with her meal.</t>
  </si>
  <si>
    <t>她吃饭时喜欢喝一杯葡萄酒。</t>
  </si>
  <si>
    <t>晚餐时她喝wine（葡萄酒），味道像win（赢）来的奖励，ne（呢）甜滋滋的。</t>
  </si>
  <si>
    <t>杯中佳酿是wine</t>
  </si>
  <si>
    <t>wing</t>
  </si>
  <si>
    <t>翅膀；翼</t>
  </si>
  <si>
    <t>/wɪŋ/</t>
  </si>
  <si>
    <t>The butterfly has colorful wings.</t>
  </si>
  <si>
    <t>这只蝴蝶有彩色的翅膀。</t>
  </si>
  <si>
    <t>蝴蝶的wing（翅膀）很漂亮，wing（呜嘤）扇动时，像在跳着轻盈的舞。</t>
  </si>
  <si>
    <t>鸟儿翅膀是wing</t>
  </si>
  <si>
    <t>winner</t>
  </si>
  <si>
    <t>win(赢) + er(表人) → 赢得比赛的人 → 获胜者</t>
  </si>
  <si>
    <t>获胜者；赢家</t>
  </si>
  <si>
    <t>/ˈwɪnə(r)/</t>
  </si>
  <si>
    <t>He became the winner of the singing competition.</t>
  </si>
  <si>
    <t>他成了歌唱比赛的获胜者。</t>
  </si>
  <si>
    <t>歌唱比赛中他win（赢）了，er（儿）成为winner（获胜者），台下掌声雷动。</t>
  </si>
  <si>
    <t>赢者加er是winner</t>
  </si>
  <si>
    <t>winter</t>
  </si>
  <si>
    <t>冬天；冬季</t>
  </si>
  <si>
    <t>/ˈwɪntə(r)/</t>
  </si>
  <si>
    <t>We love playing in the snow in winter.</t>
  </si>
  <si>
    <t>我们喜欢冬天在雪地里玩。</t>
  </si>
  <si>
    <t>winter（冬天）来了，win（温）度骤降，ter（特）别冷，大家都穿上了羽绒服。</t>
  </si>
  <si>
    <t>寒冷季节是winter</t>
  </si>
  <si>
    <t>wipe</t>
  </si>
  <si>
    <t>擦；抹；消除</t>
  </si>
  <si>
    <t>/waɪp/</t>
  </si>
  <si>
    <t>She wiped her tears with a tissue.</t>
  </si>
  <si>
    <t>她用纸巾擦了擦眼泪。</t>
  </si>
  <si>
    <t>她不小心打翻了水，赶紧 wipe (擦) 桌子，生怕妈妈发现。</t>
  </si>
  <si>
    <t>擦抹消除是wipe</t>
  </si>
  <si>
    <t>擦；抹；抹布</t>
  </si>
  <si>
    <t>Give the table a quick wipe with this cloth.</t>
  </si>
  <si>
    <t>用这块布快速擦一下桌子。</t>
  </si>
  <si>
    <t>妈妈让我拿 wipe (抹布) 擦桌子，我赶紧去拿。</t>
  </si>
  <si>
    <t>擦布动作都wipe</t>
  </si>
  <si>
    <t>wire</t>
  </si>
  <si>
    <t>接线；用电线连接</t>
  </si>
  <si>
    <t>/ˈwaɪər/</t>
  </si>
  <si>
    <t>He wired the new lamp to the ceiling.</t>
  </si>
  <si>
    <t>他把新灯接到天花板的电线上。</t>
  </si>
  <si>
    <t>电工 wire (接线) 时，手里拿着 wire (电线)，动作熟练。</t>
  </si>
  <si>
    <t>电线接线都wire</t>
  </si>
  <si>
    <t>电线；金属丝</t>
  </si>
  <si>
    <t>The wire is broken, so the light won't turn on.</t>
  </si>
  <si>
    <t>电线断了，所以灯不亮。</t>
  </si>
  <si>
    <t>花园里的围栏用 wire (金属丝) 围起来，防止小兔子跑出去。</t>
  </si>
  <si>
    <t>金属电线是wire</t>
  </si>
  <si>
    <t>wisdom</t>
  </si>
  <si>
    <t>wise</t>
  </si>
  <si>
    <t>wise(智慧的)+dom(状态)→智慧的状态→智慧；明智</t>
  </si>
  <si>
    <t>智慧；明智</t>
  </si>
  <si>
    <t>/ˈwɪzdəm/</t>
  </si>
  <si>
    <t>His wisdom helped solve the problem.</t>
  </si>
  <si>
    <t>他的智慧帮助解决了这个问题。</t>
  </si>
  <si>
    <t>爷爷的 wisdom (智慧) 来自多年积累，他常说 wise (明智的) 选择能少走弯路。</t>
  </si>
  <si>
    <t>wise加dom变wisdom，智慧明智记心间</t>
  </si>
  <si>
    <t>明智的；聪明的</t>
  </si>
  <si>
    <t>/waɪz/</t>
  </si>
  <si>
    <t>It's wise to study hard for exams.</t>
  </si>
  <si>
    <t>为考试努力学习是明智的。</t>
  </si>
  <si>
    <t>遇到选择时，做出 wise (明智的) 决定，会让你更接近成功。</t>
  </si>
  <si>
    <t>明智聪明是wise</t>
  </si>
  <si>
    <t>wish</t>
  </si>
  <si>
    <t>希望；愿望；祝愿</t>
  </si>
  <si>
    <t>/wɪʃ/</t>
  </si>
  <si>
    <t>I wish you a happy birthday.</t>
  </si>
  <si>
    <t>祝你生日快乐。</t>
  </si>
  <si>
    <t>生日聚会上，朋友对我说 wish (祝愿)，希望我每天都开心。</t>
  </si>
  <si>
    <t>希望祝愿是wish</t>
  </si>
  <si>
    <t>愿望；心愿</t>
  </si>
  <si>
    <t>My wish is to travel around the world.</t>
  </si>
  <si>
    <t>我的愿望是环游世界。</t>
  </si>
  <si>
    <t>我的 wish (心愿) 是去看极光，妈妈说等我长大就带我去。</t>
  </si>
  <si>
    <t>心中心愿是wish</t>
  </si>
  <si>
    <t>withdraw</t>
  </si>
  <si>
    <t>with-</t>
  </si>
  <si>
    <t>with(向后)+draw(拉)→向后拉走资金或自身→撤回；提取</t>
  </si>
  <si>
    <t>撤回；提取（钱）</t>
  </si>
  <si>
    <t>/wɪðˈdrɔː/</t>
  </si>
  <si>
    <t>He withdrew 500 yuan from the bank yesterday.</t>
  </si>
  <si>
    <t>他昨天从银行提取了500元。</t>
  </si>
  <si>
    <t>去银行 withdraw（提取）钱时，with（向后）draw（拉）出银行卡，顺利拿到现金。</t>
  </si>
  <si>
    <t>向后拉走是withdraw</t>
  </si>
  <si>
    <t>within</t>
  </si>
  <si>
    <t>with(接近)+in(在里面)→在某物的范围里面→在...之内</t>
  </si>
  <si>
    <t>在...之内</t>
  </si>
  <si>
    <t>/wɪˈðɪn/</t>
  </si>
  <si>
    <t>You must finish the work within three days.</t>
  </si>
  <si>
    <t>你必须在三天内完成工作。</t>
  </si>
  <si>
    <t>任务要 within（在...内）完成，with（带着）in（里面）的时间限制，大家赶紧行动。</t>
  </si>
  <si>
    <t>with加in是within，范围之内记心间</t>
  </si>
  <si>
    <t>without</t>
  </si>
  <si>
    <t>with(无)+out(外面)→没有某物在身边→没有；不使用</t>
  </si>
  <si>
    <t>没有；不使用</t>
  </si>
  <si>
    <t>/wɪˈðaʊt/</t>
  </si>
  <si>
    <t>She went to school without breakfast.</t>
  </si>
  <si>
    <t>她没吃早饭就去上学了。</t>
  </si>
  <si>
    <t>她without（没吃）早饭出门，with（无）out（外）的食物，肚子饿得咕咕叫。</t>
  </si>
  <si>
    <t>with加out是without，没有某物记清楚</t>
  </si>
  <si>
    <t>witness</t>
  </si>
  <si>
    <t>wit</t>
  </si>
  <si>
    <t>wit(看)+ness(表状态)→看到事件的人→目击者；证人</t>
  </si>
  <si>
    <t>目击者；证人</t>
  </si>
  <si>
    <t>/ˈwɪtnəs/</t>
  </si>
  <si>
    <t>He was a witness to the car accident.</t>
  </si>
  <si>
    <t>他是那场车祸的目击者。</t>
  </si>
  <si>
    <t>车祸现场，witness（目击者）wit（看）到全过程，ness（状态）让他记清细节。</t>
  </si>
  <si>
    <t>看到事件是witness，证人目击记分明</t>
  </si>
  <si>
    <t>wolf</t>
  </si>
  <si>
    <t>狼</t>
  </si>
  <si>
    <t>/wʊlf/</t>
  </si>
  <si>
    <t>The wolf is a wild animal.</t>
  </si>
  <si>
    <t>狼是一种野生动物。</t>
  </si>
  <si>
    <t>森林里的wolf（狼）发出wū wū的叫声，吓得小动物们纷纷躲起来。</t>
  </si>
  <si>
    <t>wū wū叫的是wolf</t>
  </si>
  <si>
    <t>wonder</t>
  </si>
  <si>
    <t>想知道；疑惑</t>
  </si>
  <si>
    <t>/ˈwʌndə(r)/</t>
  </si>
  <si>
    <t>I wonder what time the movie starts.</t>
  </si>
  <si>
    <t>我想知道电影什么时候开始。</t>
  </si>
  <si>
    <t>我总是wonder（想知道）明天的安排，wèn dē（谐音问的）自己要不要去公园。</t>
  </si>
  <si>
    <t>想知道就用wonder</t>
  </si>
  <si>
    <t>奇迹；奇观</t>
  </si>
  <si>
    <t>The Grand Canyon is a natural wonder.</t>
  </si>
  <si>
    <t>大峡谷是一处自然奇观。</t>
  </si>
  <si>
    <t>大峡谷作为wonder（奇迹），让每个游客都惊叹wō dē（谐音我的）天啊！</t>
  </si>
  <si>
    <t>自然奇观是wonder</t>
  </si>
  <si>
    <t>wonderful</t>
  </si>
  <si>
    <t>wonder（奇迹）+ ful（充满...的）→ 充满奇迹的 → 精彩的；极好的</t>
  </si>
  <si>
    <t>精彩的；极好的</t>
  </si>
  <si>
    <t>/ˈwʌndəfl/</t>
  </si>
  <si>
    <t>We had a wonderful holiday in Beijing.</t>
  </si>
  <si>
    <t>我们在北京度过了一个精彩的假期。</t>
  </si>
  <si>
    <t>北京之旅wonderful（精彩），因为每天都有wonder（奇迹）般的发现。</t>
  </si>
  <si>
    <t>充满奇迹wonderful</t>
  </si>
  <si>
    <t>wood</t>
  </si>
  <si>
    <t>木头；木材；树林</t>
  </si>
  <si>
    <t>/wʊd/</t>
  </si>
  <si>
    <t>The table is made of solid wood.</t>
  </si>
  <si>
    <t>这张桌子是实木做的。</t>
  </si>
  <si>
    <t>实木桌子的wood（木头）纹理清晰，摸起来wū dǔ（谐音）的很厚实。</t>
  </si>
  <si>
    <t>木头木材是wood</t>
  </si>
  <si>
    <t>wool</t>
  </si>
  <si>
    <t>羊毛；毛线</t>
  </si>
  <si>
    <t>/wʊl/</t>
  </si>
  <si>
    <t>My grandma knits sweaters with wool.</t>
  </si>
  <si>
    <t>奶奶用毛线织毛衣。</t>
  </si>
  <si>
    <t>奶奶织的wool（毛线）毛衣，穿在身上wū lǔ（谐音）的温暖极了。</t>
  </si>
  <si>
    <t>羊毛毛线叫wool</t>
  </si>
  <si>
    <t>woolen</t>
  </si>
  <si>
    <t>wool(羊毛)+en(使…的)→羊毛制成的→羊毛制的</t>
  </si>
  <si>
    <t>羊毛制的</t>
  </si>
  <si>
    <t>/ˈwʊlən/</t>
  </si>
  <si>
    <t>She bought a warm woolen scarf for winter.</t>
  </si>
  <si>
    <t>她为冬天买了一条暖和的羊毛围巾。</t>
  </si>
  <si>
    <t>冬天戴woolen围巾，wool是羊毛，en让它变成形容词，保暖又时尚。</t>
  </si>
  <si>
    <t>羊毛加en woolen</t>
  </si>
  <si>
    <t>word</t>
  </si>
  <si>
    <t>单词；话</t>
  </si>
  <si>
    <t>/wɜːd/</t>
  </si>
  <si>
    <t>Can you say that in one word?</t>
  </si>
  <si>
    <t>你能用一个词说出来吗？</t>
  </si>
  <si>
    <t>老师问‘用一个word表达’，我立刻想到了合适的单词。</t>
  </si>
  <si>
    <t>简单词汇是word</t>
  </si>
  <si>
    <t>工作；劳动</t>
  </si>
  <si>
    <t>/wɜːk/</t>
  </si>
  <si>
    <t>My father works in a hospital as a doctor.</t>
  </si>
  <si>
    <t>我爸爸在医院当医生工作。</t>
  </si>
  <si>
    <t>爸爸每天work（工作）救死扶伤，是个很棒的医生。</t>
  </si>
  <si>
    <t>劳动干活是work</t>
  </si>
  <si>
    <t>工作；活</t>
  </si>
  <si>
    <t>I have to finish my work before dinner.</t>
  </si>
  <si>
    <t>我必须在晚饭前完成我的工作。</t>
  </si>
  <si>
    <t>晚饭前要做完所有work（活），不然妈妈会担心。</t>
  </si>
  <si>
    <t>名词work指工作</t>
  </si>
  <si>
    <t>worker</t>
  </si>
  <si>
    <t>work(工作)+er(表示人)→工作的人→工人</t>
  </si>
  <si>
    <t>工人</t>
  </si>
  <si>
    <t>/ˈwɜːkə(r)/</t>
  </si>
  <si>
    <t>The workers are repairing the road.</t>
  </si>
  <si>
    <t>工人们正在修路。</t>
  </si>
  <si>
    <t>修路的worker（工人）每天work（工作），er表示人，很好记。</t>
  </si>
  <si>
    <t>工作的人加er是worker</t>
  </si>
  <si>
    <t>world</t>
  </si>
  <si>
    <t>世界</t>
  </si>
  <si>
    <t>/wɜːld/</t>
  </si>
  <si>
    <t>We should protect the world we live in.</t>
  </si>
  <si>
    <t>我们应该保护我们生活的世界。</t>
  </si>
  <si>
    <t>我们都住在beautiful world里，要一起爱护它。</t>
  </si>
  <si>
    <t>地球家园是world</t>
  </si>
  <si>
    <t>worldwide</t>
  </si>
  <si>
    <t>world(世界)+wide(广泛的)→覆盖全世界广泛的区域→全世界的</t>
  </si>
  <si>
    <t>全世界的；遍及全球的</t>
  </si>
  <si>
    <t>/ˈwɜːldwaɪd/</t>
  </si>
  <si>
    <t>English is a worldwide language.</t>
  </si>
  <si>
    <t>英语是一门全世界的语言。</t>
  </si>
  <si>
    <t>旅行时发现English是worldwide（全世界的）语言，world（世界）wide（广泛）使用，走到哪都能沟通。</t>
  </si>
  <si>
    <t>世界广泛worldwide</t>
  </si>
  <si>
    <t>worm</t>
  </si>
  <si>
    <t>蠕虫；虫子</t>
  </si>
  <si>
    <t>/wɜːm/</t>
  </si>
  <si>
    <t>A worm is crawling on the ground.</t>
  </si>
  <si>
    <t>一条虫子在地上爬。</t>
  </si>
  <si>
    <t>花园里看到一只worm（虫子），慢慢爬过草地，样子有点可爱。</t>
  </si>
  <si>
    <t>小小蠕虫叫worm</t>
  </si>
  <si>
    <t>worried</t>
  </si>
  <si>
    <t>worry</t>
  </si>
  <si>
    <t>worry(担心)+ed(形容词后缀)→处于担心的状态→担心的</t>
  </si>
  <si>
    <t>担心的；焦虑的</t>
  </si>
  <si>
    <t>/ˈwʌrid/</t>
  </si>
  <si>
    <t>She looked worried when she heard the news.</t>
  </si>
  <si>
    <t>她听到消息时看起来很担心。</t>
  </si>
  <si>
    <t>听到坏消息，她显得worried（担心的），worry加ed变成形容词，表达情绪状态。</t>
  </si>
  <si>
    <t>worry加ed，担心表情现</t>
  </si>
  <si>
    <t>担心；担忧</t>
  </si>
  <si>
    <t>/ˈwʌri/</t>
  </si>
  <si>
    <t>Don't worry about your homework.</t>
  </si>
  <si>
    <t>别担心你的作业。</t>
  </si>
  <si>
    <t>妈妈说“别worry（担心）作业啦，先休息一下”，让我很暖心。</t>
  </si>
  <si>
    <t>心里担忧就worry</t>
  </si>
  <si>
    <t>worth</t>
  </si>
  <si>
    <t>值得的；有价值的</t>
  </si>
  <si>
    <t>/wɜːθ/</t>
  </si>
  <si>
    <t>The book is worth reading.</t>
  </si>
  <si>
    <t>这本书值得一读。</t>
  </si>
  <si>
    <t>这本book worth（值得）读，里面的故事很有价值。</t>
  </si>
  <si>
    <t>有价值的是worth</t>
  </si>
  <si>
    <t>worthwhile</t>
  </si>
  <si>
    <t>worth(价值)+while(时间)→值得花时间的→值得的</t>
  </si>
  <si>
    <t>值得的；值得做的</t>
  </si>
  <si>
    <t>/ˈwɜːθwaɪl/</t>
  </si>
  <si>
    <t>It's worthwhile to visit the museum.</t>
  </si>
  <si>
    <t>参观这个博物馆是值得的。</t>
  </si>
  <si>
    <t>我们花时间（while）去看有价值（worth）的展览，真是worthwhile（值得的）。</t>
  </si>
  <si>
    <t>worth加while，值得把事办。</t>
  </si>
  <si>
    <t>worthy</t>
  </si>
  <si>
    <t>worth(价值)+y(形容词后缀)→有价值的→值得的；配得上的</t>
  </si>
  <si>
    <t>值得的；配得上的</t>
  </si>
  <si>
    <t>/ˈwɜːði/</t>
  </si>
  <si>
    <t>She is worthy of the prize.</t>
  </si>
  <si>
    <t>她配得上这个奖项。</t>
  </si>
  <si>
    <t>她有价值（worth），加y变worthy（配得上的），所以获奖实至名归。</t>
  </si>
  <si>
    <t>worth加y，配得上奖励。</t>
  </si>
  <si>
    <t>would</t>
  </si>
  <si>
    <t>会；将（will的过去式）；愿意</t>
  </si>
  <si>
    <t>I would like a cup of tea.</t>
  </si>
  <si>
    <t>我想要一杯茶。</t>
  </si>
  <si>
    <t>我would（想要）一杯茶，这是will的过去式哦。</t>
  </si>
  <si>
    <t>will过去式，would要记死。</t>
  </si>
  <si>
    <t>wound</t>
  </si>
  <si>
    <t>受伤；伤害</t>
  </si>
  <si>
    <t>/wuːnd/</t>
  </si>
  <si>
    <t>The soldier was wounded in battle.</t>
  </si>
  <si>
    <t>这个士兵在战斗中受伤了。</t>
  </si>
  <si>
    <t>士兵在战斗中wound（受伤），需要及时救治。</t>
  </si>
  <si>
    <t>战斗受伤wound，动词读wuːnd。</t>
  </si>
  <si>
    <t>伤口；创伤</t>
  </si>
  <si>
    <t>/waʊnd/</t>
  </si>
  <si>
    <t>The doctor bandaged his wound.</t>
  </si>
  <si>
    <t>医生包扎了他的伤口。</t>
  </si>
  <si>
    <t>医生处理他的wound（伤口），小心又仔细。</t>
  </si>
  <si>
    <t>身体有伤口，名词读waʊnd。</t>
  </si>
  <si>
    <t>wrestle</t>
  </si>
  <si>
    <t>wrest</t>
  </si>
  <si>
    <t>wrest(扭，拧)+le(动词后缀)→扭打；摔跤</t>
  </si>
  <si>
    <t>摔跤；搏斗；努力解决</t>
  </si>
  <si>
    <t>/ˈresl/</t>
  </si>
  <si>
    <t>He likes to wrestle with his friends.</t>
  </si>
  <si>
    <t>他喜欢和朋友们摔跤。</t>
  </si>
  <si>
    <t>朋友们一起wrestle（摔跤），扭（wrest）来扭去真开心。</t>
  </si>
  <si>
    <t>wrest加le，摔跤又扭捏。</t>
  </si>
  <si>
    <t>wrinkle</t>
  </si>
  <si>
    <t>起皱纹；皱起</t>
  </si>
  <si>
    <t>/ˈrɪŋkl/</t>
  </si>
  <si>
    <t>Her face wrinkled when she smiled.</t>
  </si>
  <si>
    <t>她笑的时候脸上起了皱纹。</t>
  </si>
  <si>
    <t>奶奶笑的时候face wrinkled（起皱纹），眼角的纹路像小波浪在跳动。</t>
  </si>
  <si>
    <t>脸皱起来wrinkle</t>
  </si>
  <si>
    <t>皱纹</t>
  </si>
  <si>
    <t>There are wrinkles around her eyes.</t>
  </si>
  <si>
    <t>她眼角有皱纹。</t>
  </si>
  <si>
    <t>奶奶眼角的wrinkles（皱纹）是岁月留下的温柔痕迹。</t>
  </si>
  <si>
    <t>眼角纹路wrinkle</t>
  </si>
  <si>
    <t>wrist</t>
  </si>
  <si>
    <t>手腕</t>
  </si>
  <si>
    <t>/rɪst/</t>
  </si>
  <si>
    <t>She wore a colorful bracelet on her wrist.</t>
  </si>
  <si>
    <t>她手腕上戴着一个彩色手链。</t>
  </si>
  <si>
    <t>我wrist（手腕）上的手链是好朋友送的生日礼物，每次看到都很开心。</t>
  </si>
  <si>
    <t>手腕就是wrist</t>
  </si>
  <si>
    <t>write</t>
  </si>
  <si>
    <t>写；写作</t>
  </si>
  <si>
    <t>I write a short story every weekend.</t>
  </si>
  <si>
    <t>我每个周末写一篇短篇小说。</t>
  </si>
  <si>
    <t>我喜欢write（写）故事，把想象的世界都记录下来。</t>
  </si>
  <si>
    <t>拿笔书写是write</t>
  </si>
  <si>
    <t>wrong</t>
  </si>
  <si>
    <t>错误的；不对的</t>
  </si>
  <si>
    <t>/rɔːŋ/</t>
  </si>
  <si>
    <t>Your answer to this question is wrong.</t>
  </si>
  <si>
    <t>你这道题的答案是错误的。</t>
  </si>
  <si>
    <t>老师指出我这道题wrong（错误的），我赶紧订正过来。</t>
  </si>
  <si>
    <t>不对错误是wrong</t>
  </si>
  <si>
    <t>yard</t>
  </si>
  <si>
    <t>院子；码</t>
  </si>
  <si>
    <t>/jɑːrd/</t>
  </si>
  <si>
    <t>We play football in the yard every afternoon.</t>
  </si>
  <si>
    <t>我们每天下午在院子里踢足球。</t>
  </si>
  <si>
    <t>院子yard里种着果树，爸爸说这块地有十yard（码）长。</t>
  </si>
  <si>
    <t>院子码数都yard</t>
  </si>
  <si>
    <t>yawn</t>
  </si>
  <si>
    <t>打哈欠</t>
  </si>
  <si>
    <t>/jɔːn/</t>
  </si>
  <si>
    <t>She yawned when she was tired.</t>
  </si>
  <si>
    <t>她累的时候打哈欠。</t>
  </si>
  <si>
    <t>累的时候，她忍不住yawn（打哈欠），眼睛都眯成一条缝了。</t>
  </si>
  <si>
    <t>困了张嘴yawn yawn yawn</t>
  </si>
  <si>
    <t>yell</t>
  </si>
  <si>
    <t>喊叫；呼喊</t>
  </si>
  <si>
    <t>/jel/</t>
  </si>
  <si>
    <t>He yelled at the dog to stop.</t>
  </si>
  <si>
    <t>他朝狗大喊让它停下。</t>
  </si>
  <si>
    <t>看到狗跑远，他yell（大喊）着追，声音传遍了整条街。</t>
  </si>
  <si>
    <t>大声呼喊yell yell yell</t>
  </si>
  <si>
    <t>year</t>
  </si>
  <si>
    <t>年；年份</t>
  </si>
  <si>
    <t>/jɪə(r)/</t>
  </si>
  <si>
    <t>We went to Shanghai last year.</t>
  </si>
  <si>
    <t>去年我们去了上海。</t>
  </si>
  <si>
    <t>每过一个year（年），我们都会留下许多美好的回忆。</t>
  </si>
  <si>
    <t>时间单位year year year</t>
  </si>
  <si>
    <t>yellow</t>
  </si>
  <si>
    <t>黄色的</t>
  </si>
  <si>
    <t>/ˈjeləʊ/</t>
  </si>
  <si>
    <t>The banana is yellow and sweet.</t>
  </si>
  <si>
    <t>这根香蕉又黄又甜。</t>
  </si>
  <si>
    <t>香蕉的yellow（黄色）特别鲜艳，一看就很诱人。</t>
  </si>
  <si>
    <t>香蕉颜色yellow yellow</t>
  </si>
  <si>
    <t>yes</t>
  </si>
  <si>
    <t>是；对</t>
  </si>
  <si>
    <t>/jes/</t>
  </si>
  <si>
    <t>I said yes to his invitation.</t>
  </si>
  <si>
    <t>我接受了他的邀请（回答“是”）。</t>
  </si>
  <si>
    <t>当朋友邀请我玩时，我立刻说yes（是）。</t>
  </si>
  <si>
    <t>肯定回答yes yes yes</t>
  </si>
  <si>
    <t>yesterday</t>
  </si>
  <si>
    <t>昨天</t>
  </si>
  <si>
    <t>/ˈjestədeɪ/</t>
  </si>
  <si>
    <t>I went to the park yesterday.</t>
  </si>
  <si>
    <t>我昨天去了公园。</t>
  </si>
  <si>
    <t>昨天yesterday我在公园玩了一下午，真开心呀！</t>
  </si>
  <si>
    <t>昨日时光yesterday</t>
  </si>
  <si>
    <t>yet</t>
  </si>
  <si>
    <t>还；仍然；已经（用于否定句或疑问句）</t>
  </si>
  <si>
    <t>/jet/</t>
  </si>
  <si>
    <t>Have you finished your homework yet?</t>
  </si>
  <si>
    <t>你完成作业了吗？</t>
  </si>
  <si>
    <t>妈妈问我作业做完没，我说yet（还）没呢，得再写会儿。</t>
  </si>
  <si>
    <t>还没完成用yet</t>
  </si>
  <si>
    <t>He is tired yet happy after the game.</t>
  </si>
  <si>
    <t>比赛后他很累但是很开心。</t>
  </si>
  <si>
    <t>比赛赢了，他累yet（但是）心里甜，脸上笑开了花。</t>
  </si>
  <si>
    <t>转折连词yet</t>
  </si>
  <si>
    <t>yoghurt</t>
  </si>
  <si>
    <t>酸奶</t>
  </si>
  <si>
    <t>/ˈjəʊɡərt/</t>
  </si>
  <si>
    <t>I drink a cup of yoghurt every morning.</t>
  </si>
  <si>
    <t>我每天早上喝一杯酸奶。</t>
  </si>
  <si>
    <t>早上喝yoghurt（酸奶），酸甜可口，肠胃也舒服。</t>
  </si>
  <si>
    <t>酸甜酸奶yoghurt</t>
  </si>
  <si>
    <t>you</t>
  </si>
  <si>
    <t>你；你们</t>
  </si>
  <si>
    <t>/juː/</t>
  </si>
  <si>
    <t>You are my best friend.</t>
  </si>
  <si>
    <t>你是我最好的朋友。</t>
  </si>
  <si>
    <t>you（你）是我最好的伙伴，一起学习一起玩。</t>
  </si>
  <si>
    <t>人称代词就是you</t>
  </si>
  <si>
    <t>young</t>
  </si>
  <si>
    <t>年轻的；年幼的</t>
  </si>
  <si>
    <t>/jʌŋ/</t>
  </si>
  <si>
    <t>The young girl likes singing very much.</t>
  </si>
  <si>
    <t>这个年轻的女孩非常喜欢唱歌。</t>
  </si>
  <si>
    <t>那个young（年轻的）女孩站在舞台上，歌声动听极了。</t>
  </si>
  <si>
    <t>年轻活力是young</t>
  </si>
  <si>
    <t>your</t>
  </si>
  <si>
    <t>你的；你们的</t>
  </si>
  <si>
    <t>/jɔː(r)/</t>
  </si>
  <si>
    <t>Is this your pencil?</t>
  </si>
  <si>
    <t>这是你的铅笔吗？</t>
  </si>
  <si>
    <t>同桌问：'Is this your（你的）pencil？'我指了指桌上的笔说是的。</t>
  </si>
  <si>
    <t>your形物代，你的你们它都在</t>
  </si>
  <si>
    <t>yours</t>
  </si>
  <si>
    <t>你的（东西）；你们的（东西）</t>
  </si>
  <si>
    <t>/jɔːz/</t>
  </si>
  <si>
    <t>This bag is yours, not mine.</t>
  </si>
  <si>
    <t>这个包是你的，不是我的。</t>
  </si>
  <si>
    <t>朋友说这个包是mine？我摇摇头：'It's yours（你的东西）呀'。</t>
  </si>
  <si>
    <t>yours名词代，你的东西不用猜</t>
  </si>
  <si>
    <t>yourself</t>
  </si>
  <si>
    <t>your（你的）+ self（自己）→ 指代你自己</t>
  </si>
  <si>
    <t>你自己</t>
  </si>
  <si>
    <t>/jɔːˈself/</t>
  </si>
  <si>
    <t>You can do it by yourself.</t>
  </si>
  <si>
    <t>你可以自己做这件事。</t>
  </si>
  <si>
    <t>妈妈鼓励我：'You can do it by yourself（你自己）'，我尝试后成功了。</t>
  </si>
  <si>
    <t>your加self，你自己搞定没问题</t>
  </si>
  <si>
    <t>yourselves</t>
  </si>
  <si>
    <t>your（你们的）+ selves（self的复数）→ 指代你们自己</t>
  </si>
  <si>
    <t>你们自己</t>
  </si>
  <si>
    <t>/jɔːˈselvz/</t>
  </si>
  <si>
    <t>Help yourselves to some fruit, kids.</t>
  </si>
  <si>
    <t>孩子们，随便吃点水果吧。</t>
  </si>
  <si>
    <t>阿姨笑着说：'Help yourselves（你们自己）吃水果'，孩子们开心地拿起苹果。</t>
  </si>
  <si>
    <t>yours加elves，你们自己别客气</t>
  </si>
  <si>
    <t>es</t>
  </si>
  <si>
    <t>youth</t>
  </si>
  <si>
    <t>青年；青春</t>
  </si>
  <si>
    <t>/juːθ/</t>
  </si>
  <si>
    <t>The youth are the future of the country.</t>
  </si>
  <si>
    <t>青年是国家的未来。</t>
  </si>
  <si>
    <t>校园里，一群youth（青年）在讨论梦想，他们的青春（youth）闪闪发光。</t>
  </si>
  <si>
    <t>youth青年青春，活力满满向前奔</t>
  </si>
  <si>
    <t>yummy</t>
  </si>
  <si>
    <t>美味的；好吃的</t>
  </si>
  <si>
    <t>/ˈjʌmi/</t>
  </si>
  <si>
    <t>I think this ice cream is yummy.</t>
  </si>
  <si>
    <t>我觉得这个冰淇淋很好吃。</t>
  </si>
  <si>
    <t>夏天吃冰淇淋yummy（美味的），甜滋滋的味道让人停不下来。</t>
  </si>
  <si>
    <t>yummy yummy 味道好</t>
  </si>
  <si>
    <t>zebra</t>
  </si>
  <si>
    <t>斑马</t>
  </si>
  <si>
    <t>/ˈzebrə/</t>
  </si>
  <si>
    <t>We saw a zebra at the zoo yesterday.</t>
  </si>
  <si>
    <t>我们昨天在动物园看到了一只斑马。</t>
  </si>
  <si>
    <t>动物园里的zebra（斑马），黑白条纹像穿了花衣服，特别可爱。</t>
  </si>
  <si>
    <t>黑白条纹叫zebra</t>
  </si>
  <si>
    <t>zero</t>
  </si>
  <si>
    <t>零；数字0</t>
  </si>
  <si>
    <t>/ˈzɪərəʊ/</t>
  </si>
  <si>
    <t>The temperature today is zero degrees Celsius.</t>
  </si>
  <si>
    <t>今天的气温是零摄氏度。</t>
  </si>
  <si>
    <t>今天气温zero（零）度，出门要穿厚外套才不会冷。</t>
  </si>
  <si>
    <t>数字零就是zero</t>
  </si>
  <si>
    <t>zip code</t>
  </si>
  <si>
    <t>/ˈzɪp kəʊd/</t>
  </si>
  <si>
    <t>You need to write your zip code on the envelope.</t>
  </si>
  <si>
    <t>你需要在信封上写上你的邮政编码。</t>
  </si>
  <si>
    <t>寄信时别忘了写zip code（邮政编码），这样信件才能准确送到。</t>
  </si>
  <si>
    <t>zip加code是邮编</t>
  </si>
  <si>
    <t>zipper</t>
  </si>
  <si>
    <t>拉链</t>
  </si>
  <si>
    <t>/ˈzɪpə(r)/</t>
  </si>
  <si>
    <t>My jacket's zipper is broken, so I need to fix it.</t>
  </si>
  <si>
    <t>我的夹克拉链坏了，所以我得修一下。</t>
  </si>
  <si>
    <t>早上穿夹克时发现zipper（拉链）卡住了，我用力拉终于拉开，不然就要迟到啦。</t>
  </si>
  <si>
    <t>拉链拉链 zipper</t>
  </si>
  <si>
    <t>zone</t>
  </si>
  <si>
    <t>区域；地带</t>
  </si>
  <si>
    <t>/zəʊn/</t>
  </si>
  <si>
    <t>The park has a special play zone for children.</t>
  </si>
  <si>
    <t>这个公园有一个儿童专用游乐区域。</t>
  </si>
  <si>
    <t>周末去公园，我和朋友在play zone（游乐区域）里玩滑梯，zone里充满了欢声笑语。</t>
  </si>
  <si>
    <t>区域地带 zone zone</t>
  </si>
  <si>
    <t>zoo</t>
  </si>
  <si>
    <t>动物园</t>
  </si>
  <si>
    <t>/zuː/</t>
  </si>
  <si>
    <t>We visited the zoo and saw pandas yesterday.</t>
  </si>
  <si>
    <t>我们昨天参观了动物园，看到了熊猫。</t>
  </si>
  <si>
    <t>周末和家人去zoo（动物园）看动物，zoo里的熊猫圆滚滚的，可爱极了。</t>
  </si>
  <si>
    <t>动物园就是 zoo</t>
  </si>
  <si>
    <t>zoom</t>
  </si>
  <si>
    <t>快速移动；（相机）变焦</t>
  </si>
  <si>
    <t>/zuːm/</t>
  </si>
  <si>
    <t>You can zoom in to see the details of the picture.</t>
  </si>
  <si>
    <t>你可以放大看图片的细节。</t>
  </si>
  <si>
    <t>拍照时，我用zoom（变焦）功能放大远处的花朵，花朵的纹理清晰可见，zoom真好用。</t>
  </si>
  <si>
    <t>快速变焦 zoom zoom</t>
  </si>
  <si>
    <t>according</t>
  </si>
  <si>
    <t>ac（向）+ cord（心）+ ing（后缀）→ 与...心一致 → 根据</t>
  </si>
  <si>
    <t>根据（常与to连用）</t>
  </si>
  <si>
    <t>/əˈkɔːdɪŋ/</t>
  </si>
  <si>
    <t>According to the teacher, we have a test next week.</t>
  </si>
  <si>
    <t>根据老师说的，我们下周有考试。</t>
  </si>
  <si>
    <t>according to（根据）老师的通知，下周要考试，ac（向）cord（心）一致的信息让我提前开始复习。</t>
  </si>
  <si>
    <t>accord加ing，根据信息准</t>
  </si>
  <si>
    <t>absorbed</t>
  </si>
  <si>
    <t>v./adj.</t>
  </si>
  <si>
    <t>ab(离开)+sorb(吸收)→吸收掉使离开原状态→吸收；全神贯注的</t>
  </si>
  <si>
    <t>吸收（过去式/过去分词）；全神贯注的</t>
  </si>
  <si>
    <t>/əbˈsɔːbd/</t>
  </si>
  <si>
    <t>She was absorbed in her homework and didn't hear me.</t>
  </si>
  <si>
    <t>她全神贯注地做作业，没听见我说话。</t>
  </si>
  <si>
    <t>她absorbed(全神贯注)写作业时，ab(离开)sorb(吸收)了所有注意力，连我叫她都没反应。</t>
  </si>
  <si>
    <t>离开吸收absorbed，专注状态忘不了</t>
  </si>
  <si>
    <t>真实的；正确的</t>
  </si>
  <si>
    <t>The story he told is true.</t>
  </si>
  <si>
    <t>他讲的故事是真实的。</t>
  </si>
  <si>
    <t>听他讲的故事时，我发现每个细节都是true（真实的），没有一点虚假成分。</t>
  </si>
  <si>
    <t>真实正确就是true</t>
  </si>
  <si>
    <t>cleaning</t>
  </si>
  <si>
    <t>clean（清洁）+ing（名词后缀）→ 清洁的行为或过程→清洁</t>
  </si>
  <si>
    <t>清洁；打扫</t>
  </si>
  <si>
    <t>/ˈkliːnɪŋ/</t>
  </si>
  <si>
    <t>I help my mom with the cleaning every weekend.</t>
  </si>
  <si>
    <t>我每个周末帮妈妈打扫卫生。</t>
  </si>
  <si>
    <t>周末帮妈妈做cleaning（清洁），clean（打扫）完屋子，ing（的过程）里满是温馨。</t>
  </si>
  <si>
    <t>clean加ing是清洁，家务小能手必备</t>
  </si>
  <si>
    <t>dozens</t>
  </si>
  <si>
    <t>dozen（十二）+s（复数）→ 多个十二→几十</t>
  </si>
  <si>
    <t>几十；许多</t>
  </si>
  <si>
    <t>/ˈdʌznz/</t>
  </si>
  <si>
    <t>There are dozens of birds in the tree.</t>
  </si>
  <si>
    <t>树上有几十只鸟。</t>
  </si>
  <si>
    <t>树上dozens（几十）只鸟，dozen（十二）的复数s，凑成热闹的小群体。</t>
  </si>
  <si>
    <t>dozen变s是几十，数量多了用dozens</t>
  </si>
  <si>
    <t>living</t>
  </si>
  <si>
    <t>live（活的）+ing（形容词后缀）→ 活着的；现存的</t>
  </si>
  <si>
    <t>活着的；活的</t>
  </si>
  <si>
    <t>/ˈlɪvɪŋ/</t>
  </si>
  <si>
    <t>The living room is very bright.</t>
  </si>
  <si>
    <t>客厅很明亮。</t>
  </si>
  <si>
    <t>living（活着的）植物摆在客厅，live（活）力满满，ing（的状态）让空间更温馨。</t>
  </si>
  <si>
    <t>live加ing表活着，living状态真鲜活</t>
  </si>
  <si>
    <t>Though it's cold, she wears a skirt.</t>
  </si>
  <si>
    <t>虽然天冷，她还是穿了裙子。</t>
  </si>
  <si>
    <t>though（虽然）天冷，她依旧爱美穿裙子，这种坚持很可爱。</t>
  </si>
  <si>
    <t>转折连词though，虽然尽管记心头</t>
  </si>
  <si>
    <t>a（处于...状态）+sleep（睡觉）→ 处于睡觉的状态→睡着的</t>
  </si>
  <si>
    <t>The baby fell asleep soon after feeding.</t>
  </si>
  <si>
    <t>宝宝喂完奶很快就睡着了。</t>
  </si>
  <si>
    <t>宝宝a（处于）sleep（睡觉）状态，就是asleep（睡着的），安静得像小天使。</t>
  </si>
  <si>
    <t>a加sleep是睡着，梦乡里面乐陶陶</t>
  </si>
  <si>
    <t>first</t>
  </si>
  <si>
    <t>第一的；首先的</t>
  </si>
  <si>
    <t>/fɜːrst/</t>
  </si>
  <si>
    <t>I'm the first student to arrive at school today.</t>
  </si>
  <si>
    <t>我是今天第一个到学校的学生。</t>
  </si>
  <si>
    <t>今天我第一个到学校，开心地说‘I'm first’，这个词的发音像‘弗斯特’，轻松记住它是第一的意思。</t>
  </si>
  <si>
    <t>第一就是first，争先时候它最棒</t>
  </si>
  <si>
    <t>from</t>
  </si>
  <si>
    <t>从；来自；由</t>
  </si>
  <si>
    <t>/frəm/</t>
  </si>
  <si>
    <t>She comes from a small town.</t>
  </si>
  <si>
    <t>她来自一个小镇。</t>
  </si>
  <si>
    <t>新朋友告诉我‘She comes from a small town’，from的发音像‘弗让’，弗让我忘记她的家乡是小镇。</t>
  </si>
  <si>
    <t>来自哪里用from，简单介词要记牢</t>
  </si>
  <si>
    <t>fishing</t>
  </si>
  <si>
    <t>fish（鱼；钓鱼）+ing（名词后缀）→ 表示钓鱼的行为 → 钓鱼</t>
  </si>
  <si>
    <t>钓鱼；捕鱼</t>
  </si>
  <si>
    <t>/ˈfɪʃɪŋ/</t>
  </si>
  <si>
    <t>We went fishing by the lake last Sunday.</t>
  </si>
  <si>
    <t>我们上周日去湖边钓鱼了。</t>
  </si>
  <si>
    <t>周末和爷爷去fishing（钓鱼），看着fish（鱼）在湖里游，ing是持续的动作，钓了一条大鱼很兴奋。</t>
  </si>
  <si>
    <t>fish加ing变fishing，钓鱼乐趣多又多</t>
  </si>
  <si>
    <t>skating</t>
  </si>
  <si>
    <t>skate（滑冰）+ing（名词后缀）→ 表示滑冰的行为 → 滑冰</t>
  </si>
  <si>
    <t>滑冰；溜冰</t>
  </si>
  <si>
    <t>/ˈskeɪtɪŋ/</t>
  </si>
  <si>
    <t>Children like skating on the ice in winter.</t>
  </si>
  <si>
    <t>孩子们冬天喜欢在冰上滑冰。</t>
  </si>
  <si>
    <t>冬天到了，孩子们都去skating（滑冰），skate的发音像‘斯凯特’，穿着冰鞋斯凯特地滑，ing是正在滑的状态。</t>
  </si>
  <si>
    <t>skate加ing是skating，冰上滑行真畅快</t>
  </si>
  <si>
    <t>had</t>
  </si>
  <si>
    <t>有；吃；进行（have的过去式）</t>
  </si>
  <si>
    <t>/hæd/</t>
  </si>
  <si>
    <t>He had a good time at the party yesterday.</t>
  </si>
  <si>
    <t>他昨天在派对上玩得很开心。</t>
  </si>
  <si>
    <t>昨天派对结束后，他说‘I had a good time’，had是have的过去式，轻松记住它表示过去的经历。</t>
  </si>
  <si>
    <t>have过去是had，过去动作就用它</t>
  </si>
  <si>
    <t>better</t>
  </si>
  <si>
    <t>更好的；较好的</t>
  </si>
  <si>
    <t>/ˈbetə(r)/</t>
  </si>
  <si>
    <t>My English is better than before.</t>
  </si>
  <si>
    <t>我的英语比以前更好了。</t>
  </si>
  <si>
    <t>我努力练习口语后，English变得better（更好的），老师都夸我进步大。</t>
  </si>
  <si>
    <t>good比较级是better</t>
  </si>
  <si>
    <t>改善；使更好</t>
  </si>
  <si>
    <t>I try to better my grades every term.</t>
  </si>
  <si>
    <t>我每学期都努力改善我的成绩。</t>
  </si>
  <si>
    <t>为了better（改善）数学成绩，我每天都花一小时做练习题。</t>
  </si>
  <si>
    <t>让变好就是better(v.)</t>
  </si>
  <si>
    <t>班级；课</t>
  </si>
  <si>
    <t>We have a PE class this afternoon.</t>
  </si>
  <si>
    <t>我们今天下午有一节体育课。</t>
  </si>
  <si>
    <t>下午的PE class（课）上，我们一起跑步和跳绳，很开心。</t>
  </si>
  <si>
    <t>班级上课用class</t>
  </si>
  <si>
    <t>got</t>
  </si>
  <si>
    <t>得到；变得（get的过去式）</t>
  </si>
  <si>
    <t>/ɡɒt/</t>
  </si>
  <si>
    <t>She got a gift from her mother yesterday.</t>
  </si>
  <si>
    <t>她昨天从妈妈那里得到了一份礼物。</t>
  </si>
  <si>
    <t>昨天她got（得到）了妈妈送的玩具熊，高兴得跳起来。</t>
  </si>
  <si>
    <t>get过去式是got</t>
  </si>
  <si>
    <t>with</t>
  </si>
  <si>
    <t>和...一起；用</t>
  </si>
  <si>
    <t>/wɪð/</t>
  </si>
  <si>
    <t>He plays basketball with his friends every weekend.</t>
  </si>
  <si>
    <t>他每个周末都和朋友一起打篮球。</t>
  </si>
  <si>
    <t>他with（和）朋友一起打篮球时，总是笑得很开心。</t>
  </si>
  <si>
    <t>和谁一起用with</t>
  </si>
  <si>
    <t>hundred</t>
  </si>
  <si>
    <t>百；一百</t>
  </si>
  <si>
    <t>/ˈhʌndrəd/</t>
  </si>
  <si>
    <t>There are two hundred students in our grade.</t>
  </si>
  <si>
    <t>我们年级有两百名学生。</t>
  </si>
  <si>
    <t>我们年级有hundred（百）名学生，其中两百人参加了运动会。</t>
  </si>
  <si>
    <t>数字一百hundred</t>
  </si>
  <si>
    <t>daylight</t>
  </si>
  <si>
    <t>day(白天)+light(光)→白天的光→日光</t>
  </si>
  <si>
    <t>日光</t>
  </si>
  <si>
    <t>/ˈdeɪlaɪt/</t>
  </si>
  <si>
    <t>We can see things clearly in daylight.</t>
  </si>
  <si>
    <t>我们在日光下能清楚地看到东西。</t>
  </si>
  <si>
    <t>白天的daylight（日光）很明亮，day（天）有light（光），让世界变得清晰可见。</t>
  </si>
  <si>
    <t>day加light是daylight，日光之下万物明</t>
  </si>
  <si>
    <t>words</t>
  </si>
  <si>
    <t>word的复数形式→许多单词；话语</t>
  </si>
  <si>
    <t>单词；话语</t>
  </si>
  <si>
    <t>/wɜːdz/</t>
  </si>
  <si>
    <t>She memorized ten new words every day.</t>
  </si>
  <si>
    <t>她每天记十个新单词。</t>
  </si>
  <si>
    <t>每天记new words（新单词），每个word都要读准，这样话语才流利。</t>
  </si>
  <si>
    <t>word加s变words，单词话语都能说</t>
  </si>
  <si>
    <t>lost</t>
  </si>
  <si>
    <t>t</t>
  </si>
  <si>
    <t>lose的过去式/过去分词→丢失；失去</t>
  </si>
  <si>
    <t>丢失；失去</t>
  </si>
  <si>
    <t>/lɒst/</t>
  </si>
  <si>
    <t>He lost his wallet on the bus yesterday.</t>
  </si>
  <si>
    <t>他昨天在公交车上丢了钱包。</t>
  </si>
  <si>
    <t>昨天他lost（丢了）钱包，lose的过去式就是lost，下次要小心保管。</t>
  </si>
  <si>
    <t>lose过去是lost，丢失东西真糟糕</t>
  </si>
  <si>
    <t>lose的过去分词作形容词→迷路的；丢失的</t>
  </si>
  <si>
    <t>迷路的；丢失的</t>
  </si>
  <si>
    <t>The lost child was found by a policeman.</t>
  </si>
  <si>
    <t>那个迷路的孩子被警察找到了。</t>
  </si>
  <si>
    <t>迷路的lost（孩子）哭着找妈妈，警察叔叔帮他找到了家。</t>
  </si>
  <si>
    <t>lost作形容词，迷路丢失都能用</t>
  </si>
  <si>
    <t>lots</t>
  </si>
  <si>
    <t>lot的复数形式→许多；大量</t>
  </si>
  <si>
    <t>许多；大量</t>
  </si>
  <si>
    <t>/lɒts/</t>
  </si>
  <si>
    <t>There are lots of apples in the basket.</t>
  </si>
  <si>
    <t>篮子里有很多苹果。</t>
  </si>
  <si>
    <t>篮子里lots（很多）苹果，lot加s表示大量，吃起来真开心。</t>
  </si>
  <si>
    <t>lot加s变lots，许多东西都能用</t>
  </si>
  <si>
    <t>friends</t>
  </si>
  <si>
    <t>friend（朋友）+ s（复数后缀）→ 多个朋友 → friends</t>
  </si>
  <si>
    <t>朋友（复数）</t>
  </si>
  <si>
    <t>/frendz/</t>
  </si>
  <si>
    <t>I have many friends in my class.</t>
  </si>
  <si>
    <t>我班上有很多朋友。</t>
  </si>
  <si>
    <t>我班上有很多 friends，每天一起上课玩耍，我们都是好朋友。</t>
  </si>
  <si>
    <t>朋友复数加s，friends朋友一大群</t>
  </si>
  <si>
    <t>millions</t>
  </si>
  <si>
    <t>mille</t>
  </si>
  <si>
    <t>mille（千）+ ion（名词后缀）→ 千个千 → 百万；加s → 数百万</t>
  </si>
  <si>
    <t>数百万</t>
  </si>
  <si>
    <t>/ˈmɪljənz/</t>
  </si>
  <si>
    <t>Millions of stars are shining in the sky.</t>
  </si>
  <si>
    <t>天空中闪烁着数百万颗星星。</t>
  </si>
  <si>
    <t>夜晚天空中 millions 的星星，mille（千）ion（后缀）代表千个千，就是百万，加s变成数百万。</t>
  </si>
  <si>
    <t>千个千是million，加s变成millions</t>
  </si>
  <si>
    <t>adj./adv.</t>
  </si>
  <si>
    <t>更少的；较少地</t>
  </si>
  <si>
    <t>/les/</t>
  </si>
  <si>
    <t>Eating less junk food is good for health.</t>
  </si>
  <si>
    <t>少吃垃圾食品对健康有益。</t>
  </si>
  <si>
    <t>医生说 eating less 垃圾食品有益健康，less 就是更少的意思，记住啦。</t>
  </si>
  <si>
    <t>更少less记清楚，little比较级就是它</t>
  </si>
  <si>
    <t>longer</t>
  </si>
  <si>
    <t>long（长）+ er（比较级后缀）→ 比原来更长 → longer</t>
  </si>
  <si>
    <t>更长的；更长地</t>
  </si>
  <si>
    <t>/ˈlɒŋɡə(r)/</t>
  </si>
  <si>
    <t>This river is longer than that one.</t>
  </si>
  <si>
    <t>这条河比那条更长。</t>
  </si>
  <si>
    <t>这条河 longer，因为 long 加 er 变成比较级，比那条河长得多。</t>
  </si>
  <si>
    <t>long加er变longer，更长更长很容易</t>
  </si>
  <si>
    <t>propose</t>
  </si>
  <si>
    <t>pro（向前）+ pose（放置）→ 向前放置想法 → 提议；向前放置求婚请求 → 求婚</t>
  </si>
  <si>
    <t>提议；建议；求婚</t>
  </si>
  <si>
    <t>/prəˈpəʊz/</t>
  </si>
  <si>
    <t>She proposed a trip to the park this weekend.</t>
  </si>
  <si>
    <t>她提议这周末去公园旅行。</t>
  </si>
  <si>
    <t>她 propose（提议）周末去公园，pro（向前）pose（放置）她的想法，大家都同意了。</t>
  </si>
  <si>
    <t>向前放置propose，提议求婚都用它</t>
  </si>
  <si>
    <t>scores</t>
  </si>
  <si>
    <t>分数；得分</t>
  </si>
  <si>
    <t>/skɔːz/</t>
  </si>
  <si>
    <t>She got high scores in the math exam.</t>
  </si>
  <si>
    <t>她数学考试得了高分。</t>
  </si>
  <si>
    <t>看到试卷上的scores（分数），她开心地笑了，因为这段时间的努力终于有了回报。</t>
  </si>
  <si>
    <t>考试得分scores，努力就能拿到手</t>
  </si>
  <si>
    <t>sooner</t>
  </si>
  <si>
    <t>soon（快） + -er（比较级后缀）→ 比原来更快 → 更早；更快</t>
  </si>
  <si>
    <t>更早；更快</t>
  </si>
  <si>
    <t>/ˈsuːnə(r)/</t>
  </si>
  <si>
    <t>We need to leave sooner to catch the early bus.</t>
  </si>
  <si>
    <t>我们需要更早出发去赶早班车。</t>
  </si>
  <si>
    <t>为了赶上早班车，我们得sooner（更早）出门，soon加er就是更快的意思呀。</t>
  </si>
  <si>
    <t>soon加er变sooner，更早出发不迟到</t>
  </si>
  <si>
    <t>later</t>
  </si>
  <si>
    <t>late（晚的） + -er（比较级后缀）→ 比原来更晚 → 稍后；更晚</t>
  </si>
  <si>
    <t>稍后；更晚</t>
  </si>
  <si>
    <t>/ˈleɪtə(r)/</t>
  </si>
  <si>
    <t>I will call you back later this afternoon.</t>
  </si>
  <si>
    <t>今天下午我稍后会给你回电话。</t>
  </si>
  <si>
    <t>妈妈说“later（稍后）再看电视”，让我先把作业认真写完才行。</t>
  </si>
  <si>
    <t>late加er是later，稍后做事别着急</t>
  </si>
  <si>
    <t>measures</t>
  </si>
  <si>
    <t>meas（测量） + -ure（名词后缀）→ 测量得出的行动方案 → 措施；方法</t>
  </si>
  <si>
    <t>措施；方法</t>
  </si>
  <si>
    <t>/ˈmeʒəz/</t>
  </si>
  <si>
    <t>The city took measures to reduce traffic jams.</t>
  </si>
  <si>
    <t>这座城市采取了措施缓解交通堵塞。</t>
  </si>
  <si>
    <t>城市采取measures（措施），通过meas（测量）交通流量，ure（方法）有效减少了拥堵问题。</t>
  </si>
  <si>
    <t>测量方法成measure，复数加s measures</t>
  </si>
  <si>
    <t>arms</t>
  </si>
  <si>
    <t>/ɑːmz/</t>
  </si>
  <si>
    <t>He raised his arms to wave at us.</t>
  </si>
  <si>
    <t>他举起手臂向我们挥手。</t>
  </si>
  <si>
    <t>看到远处的朋友，他举起 arms (手臂) 挥舞，旁边的 arms (武器模型) 还放在桌上呢。</t>
  </si>
  <si>
    <t>手臂武器都是arms</t>
  </si>
  <si>
    <t>talking</t>
  </si>
  <si>
    <t>谈话；谈论（现在分词）</t>
  </si>
  <si>
    <t>/ˈtɔːkɪŋ/</t>
  </si>
  <si>
    <t>They are talking about their favorite books.</t>
  </si>
  <si>
    <t>他们正在谈论最喜欢的书。</t>
  </si>
  <si>
    <t>课间，同学们 talking (谈论) 着漫画书里的情节，笑得前仰后合。</t>
  </si>
  <si>
    <t>talk加ing是talking，聊天谈话轻松记</t>
  </si>
  <si>
    <t>thousands</t>
  </si>
  <si>
    <t>数千；成千上万</t>
  </si>
  <si>
    <t>/ˈθaʊzəndz/</t>
  </si>
  <si>
    <t>Thousands of birds fly south in winter.</t>
  </si>
  <si>
    <t>成千上万的鸟在冬天飞往南方。</t>
  </si>
  <si>
    <t>冬天来了，thousands (数千) 只鸟儿排成队，飞向温暖的南方。</t>
  </si>
  <si>
    <t>千的复数thousands，数量多多记心上</t>
  </si>
  <si>
    <t>worn</t>
  </si>
  <si>
    <t>磨损的；用旧的</t>
  </si>
  <si>
    <t>Her jeans are worn at the knees.</t>
  </si>
  <si>
    <t>她的牛仔裤膝盖处磨损了。</t>
  </si>
  <si>
    <t>妹妹的牛仔裤膝盖处 worn (磨损) 了，但她还是天天穿，说舒服。</t>
  </si>
  <si>
    <t>wear过去分词worn，磨损旧了记心中</t>
  </si>
  <si>
    <t>wrap</t>
  </si>
  <si>
    <t>包裹；缠绕</t>
  </si>
  <si>
    <t>/ræp/</t>
  </si>
  <si>
    <t>She helped wrap the presents for Christmas.</t>
  </si>
  <si>
    <t>她帮忙包裹圣诞礼物。</t>
  </si>
  <si>
    <t>圣诞前夕，她 wrap (包裹) 礼物时，用了金色的丝带，特别漂亮。</t>
  </si>
  <si>
    <t>包裹缠绕是wrap，简单动作轻松记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</si>
</sst>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34"/>
  <sheetViews>
    <sheetView tabSelected="1" workbookViewId="0">
      <pane ySplit="1" topLeftCell="A4072" activePane="bottomLeft" state="frozen"/>
      <selection/>
      <selection pane="bottomLeft" activeCell="G4072" sqref="G4072"/>
    </sheetView>
  </sheetViews>
  <sheetFormatPr defaultColWidth="8.43362831858407" defaultRowHeight="13.5"/>
  <cols>
    <col min="1" max="1" width="5.24778761061947" customWidth="1"/>
    <col min="2" max="2" width="11.0973451327434" customWidth="1"/>
    <col min="3" max="3" width="13.4778761061947" customWidth="1"/>
    <col min="4" max="5" width="6.15044247787611" customWidth="1"/>
    <col min="6" max="6" width="9.82300884955752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ht="165.75" spans="1:15">
      <c r="A2" s="1" t="s">
        <v>15</v>
      </c>
      <c r="B2" s="3" t="s">
        <v>16</v>
      </c>
      <c r="C2" s="3" t="s">
        <v>17</v>
      </c>
      <c r="D2" s="3" t="s">
        <v>18</v>
      </c>
      <c r="E2" s="4"/>
      <c r="F2" s="3" t="s">
        <v>19</v>
      </c>
      <c r="G2" s="4"/>
      <c r="H2" s="4"/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</row>
    <row r="3" s="1" customFormat="1" ht="89.25" spans="1:15">
      <c r="A3" s="1" t="s">
        <v>15</v>
      </c>
      <c r="B3" s="3" t="s">
        <v>16</v>
      </c>
      <c r="C3" s="3" t="s">
        <v>27</v>
      </c>
      <c r="D3" s="3" t="s">
        <v>18</v>
      </c>
      <c r="E3" s="4"/>
      <c r="F3" s="3" t="s">
        <v>19</v>
      </c>
      <c r="G3" s="4"/>
      <c r="H3" s="4"/>
      <c r="I3" s="3" t="s">
        <v>28</v>
      </c>
      <c r="J3" s="3" t="s">
        <v>29</v>
      </c>
      <c r="K3" s="3" t="s">
        <v>22</v>
      </c>
      <c r="L3" s="3" t="s">
        <v>30</v>
      </c>
      <c r="M3" s="3" t="s">
        <v>31</v>
      </c>
      <c r="N3" s="3" t="s">
        <v>32</v>
      </c>
      <c r="O3" s="3" t="s">
        <v>33</v>
      </c>
    </row>
    <row r="4" s="1" customFormat="1" ht="165.75" spans="1:15">
      <c r="A4" s="1" t="s">
        <v>15</v>
      </c>
      <c r="B4" s="3" t="s">
        <v>34</v>
      </c>
      <c r="C4" s="3" t="s">
        <v>27</v>
      </c>
      <c r="D4" s="4"/>
      <c r="E4" s="4"/>
      <c r="F4" s="3" t="s">
        <v>35</v>
      </c>
      <c r="G4" s="3" t="s">
        <v>36</v>
      </c>
      <c r="H4" s="4"/>
      <c r="I4" s="3" t="s">
        <v>37</v>
      </c>
      <c r="J4" s="3" t="s">
        <v>38</v>
      </c>
      <c r="K4" s="3" t="s">
        <v>39</v>
      </c>
      <c r="L4" s="3" t="s">
        <v>40</v>
      </c>
      <c r="M4" s="3" t="s">
        <v>41</v>
      </c>
      <c r="N4" s="3" t="s">
        <v>42</v>
      </c>
      <c r="O4" s="3" t="s">
        <v>43</v>
      </c>
    </row>
    <row r="5" s="1" customFormat="1" ht="153" spans="1:15">
      <c r="A5" s="1" t="s">
        <v>15</v>
      </c>
      <c r="B5" s="3" t="s">
        <v>44</v>
      </c>
      <c r="C5" s="3" t="s">
        <v>45</v>
      </c>
      <c r="D5" s="4"/>
      <c r="E5" s="4"/>
      <c r="F5" s="3" t="s">
        <v>35</v>
      </c>
      <c r="G5" s="3" t="s">
        <v>46</v>
      </c>
      <c r="H5" s="4"/>
      <c r="I5" s="3" t="s">
        <v>47</v>
      </c>
      <c r="J5" s="3" t="s">
        <v>48</v>
      </c>
      <c r="K5" s="3" t="s">
        <v>49</v>
      </c>
      <c r="L5" s="3" t="s">
        <v>50</v>
      </c>
      <c r="M5" s="3" t="s">
        <v>51</v>
      </c>
      <c r="N5" s="3" t="s">
        <v>52</v>
      </c>
      <c r="O5" s="3" t="s">
        <v>53</v>
      </c>
    </row>
    <row r="6" s="1" customFormat="1" ht="153" spans="1:15">
      <c r="A6" s="1" t="s">
        <v>15</v>
      </c>
      <c r="B6" s="3" t="s">
        <v>54</v>
      </c>
      <c r="C6" s="3" t="s">
        <v>45</v>
      </c>
      <c r="D6" s="3" t="s">
        <v>18</v>
      </c>
      <c r="E6" s="4"/>
      <c r="F6" s="3" t="s">
        <v>55</v>
      </c>
      <c r="G6" s="3" t="s">
        <v>56</v>
      </c>
      <c r="H6" s="4"/>
      <c r="I6" s="3" t="s">
        <v>57</v>
      </c>
      <c r="J6" s="3" t="s">
        <v>58</v>
      </c>
      <c r="K6" s="3" t="s">
        <v>59</v>
      </c>
      <c r="L6" s="3" t="s">
        <v>60</v>
      </c>
      <c r="M6" s="3" t="s">
        <v>61</v>
      </c>
      <c r="N6" s="3" t="s">
        <v>62</v>
      </c>
      <c r="O6" s="3" t="s">
        <v>63</v>
      </c>
    </row>
    <row r="7" s="1" customFormat="1" spans="1:15">
      <c r="A7" s="1" t="s">
        <v>15</v>
      </c>
      <c r="B7" s="1" t="s">
        <v>64</v>
      </c>
      <c r="C7" s="1" t="s">
        <v>65</v>
      </c>
      <c r="D7" s="1" t="s">
        <v>66</v>
      </c>
      <c r="F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</row>
    <row r="8" s="1" customFormat="1" spans="1:15">
      <c r="A8" s="1" t="s">
        <v>15</v>
      </c>
      <c r="B8" s="1" t="s">
        <v>64</v>
      </c>
      <c r="C8" s="1" t="s">
        <v>75</v>
      </c>
      <c r="D8" s="1" t="s">
        <v>66</v>
      </c>
      <c r="F8" s="1" t="s">
        <v>67</v>
      </c>
      <c r="I8" s="1" t="s">
        <v>76</v>
      </c>
      <c r="J8" s="1" t="s">
        <v>77</v>
      </c>
      <c r="K8" s="1" t="s">
        <v>70</v>
      </c>
      <c r="L8" s="1" t="s">
        <v>78</v>
      </c>
      <c r="M8" s="1" t="s">
        <v>79</v>
      </c>
      <c r="N8" s="1" t="s">
        <v>80</v>
      </c>
      <c r="O8" s="1" t="s">
        <v>81</v>
      </c>
    </row>
    <row r="9" s="1" customFormat="1" spans="1:15">
      <c r="A9" s="1" t="s">
        <v>15</v>
      </c>
      <c r="B9" s="1" t="s">
        <v>82</v>
      </c>
      <c r="C9" s="1" t="s">
        <v>17</v>
      </c>
      <c r="F9" s="1" t="s">
        <v>83</v>
      </c>
      <c r="G9" s="1" t="e">
        <f>-ish</f>
        <v>#NAME?</v>
      </c>
      <c r="I9" s="1" t="s">
        <v>84</v>
      </c>
      <c r="J9" s="1" t="s">
        <v>85</v>
      </c>
      <c r="K9" s="1" t="s">
        <v>86</v>
      </c>
      <c r="L9" s="1" t="s">
        <v>87</v>
      </c>
      <c r="M9" s="1" t="s">
        <v>88</v>
      </c>
      <c r="N9" s="1" t="s">
        <v>89</v>
      </c>
      <c r="O9" s="1" t="s">
        <v>90</v>
      </c>
    </row>
    <row r="10" s="1" customFormat="1" spans="1:15">
      <c r="A10" s="1" t="s">
        <v>15</v>
      </c>
      <c r="B10" s="1" t="s">
        <v>91</v>
      </c>
      <c r="C10" s="1" t="s">
        <v>27</v>
      </c>
      <c r="D10" s="1" t="s">
        <v>18</v>
      </c>
      <c r="F10" s="1" t="s">
        <v>92</v>
      </c>
      <c r="G10" s="1" t="e">
        <f>-ion</f>
        <v>#NAME?</v>
      </c>
      <c r="I10" s="1" t="s">
        <v>93</v>
      </c>
      <c r="J10" s="1" t="s">
        <v>94</v>
      </c>
      <c r="K10" s="1" t="s">
        <v>95</v>
      </c>
      <c r="L10" s="1" t="s">
        <v>96</v>
      </c>
      <c r="M10" s="1" t="s">
        <v>97</v>
      </c>
      <c r="N10" s="1" t="s">
        <v>98</v>
      </c>
      <c r="O10" s="1" t="s">
        <v>99</v>
      </c>
    </row>
    <row r="11" s="1" customFormat="1" spans="1:15">
      <c r="A11" s="1" t="s">
        <v>15</v>
      </c>
      <c r="B11" s="1" t="s">
        <v>100</v>
      </c>
      <c r="C11" s="1" t="s">
        <v>65</v>
      </c>
      <c r="J11" s="1" t="s">
        <v>101</v>
      </c>
      <c r="K11" s="1" t="s">
        <v>102</v>
      </c>
      <c r="L11" s="1" t="s">
        <v>103</v>
      </c>
      <c r="M11" s="1" t="s">
        <v>104</v>
      </c>
      <c r="N11" s="1" t="s">
        <v>105</v>
      </c>
      <c r="O11" s="1" t="s">
        <v>106</v>
      </c>
    </row>
    <row r="12" s="1" customFormat="1" spans="1:15">
      <c r="A12" s="1" t="s">
        <v>15</v>
      </c>
      <c r="B12" s="1" t="s">
        <v>100</v>
      </c>
      <c r="C12" s="1" t="s">
        <v>75</v>
      </c>
      <c r="J12" s="1" t="s">
        <v>107</v>
      </c>
      <c r="K12" s="1" t="s">
        <v>102</v>
      </c>
      <c r="L12" s="1" t="s">
        <v>108</v>
      </c>
      <c r="M12" s="1" t="s">
        <v>109</v>
      </c>
      <c r="N12" s="1" t="s">
        <v>110</v>
      </c>
      <c r="O12" s="1" t="s">
        <v>111</v>
      </c>
    </row>
    <row r="13" s="1" customFormat="1" spans="1:15">
      <c r="A13" s="1" t="s">
        <v>15</v>
      </c>
      <c r="B13" s="1" t="s">
        <v>112</v>
      </c>
      <c r="C13" s="1" t="s">
        <v>65</v>
      </c>
      <c r="D13" s="1" t="s">
        <v>66</v>
      </c>
      <c r="F13" s="1" t="s">
        <v>113</v>
      </c>
      <c r="I13" s="1" t="s">
        <v>114</v>
      </c>
      <c r="J13" s="1" t="s">
        <v>115</v>
      </c>
      <c r="K13" s="1" t="s">
        <v>116</v>
      </c>
      <c r="L13" s="1" t="s">
        <v>117</v>
      </c>
      <c r="M13" s="1" t="s">
        <v>118</v>
      </c>
      <c r="N13" s="1" t="s">
        <v>119</v>
      </c>
      <c r="O13" s="1" t="s">
        <v>120</v>
      </c>
    </row>
    <row r="14" s="1" customFormat="1" spans="1:15">
      <c r="A14" s="1" t="s">
        <v>15</v>
      </c>
      <c r="B14" s="1" t="s">
        <v>112</v>
      </c>
      <c r="C14" s="1" t="s">
        <v>75</v>
      </c>
      <c r="D14" s="1" t="s">
        <v>66</v>
      </c>
      <c r="F14" s="1" t="s">
        <v>113</v>
      </c>
      <c r="I14" s="1" t="s">
        <v>121</v>
      </c>
      <c r="J14" s="1" t="s">
        <v>122</v>
      </c>
      <c r="K14" s="1" t="s">
        <v>116</v>
      </c>
      <c r="L14" s="1" t="s">
        <v>123</v>
      </c>
      <c r="M14" s="1" t="s">
        <v>124</v>
      </c>
      <c r="N14" s="1" t="s">
        <v>125</v>
      </c>
      <c r="O14" s="1" t="s">
        <v>126</v>
      </c>
    </row>
    <row r="15" s="1" customFormat="1" spans="1:15">
      <c r="A15" s="1" t="s">
        <v>15</v>
      </c>
      <c r="B15" s="1" t="s">
        <v>112</v>
      </c>
      <c r="C15" s="1" t="s">
        <v>45</v>
      </c>
      <c r="D15" s="1" t="s">
        <v>66</v>
      </c>
      <c r="F15" s="1" t="s">
        <v>113</v>
      </c>
      <c r="I15" s="1" t="s">
        <v>127</v>
      </c>
      <c r="J15" s="1" t="s">
        <v>128</v>
      </c>
      <c r="K15" s="1" t="s">
        <v>116</v>
      </c>
      <c r="L15" s="1" t="s">
        <v>129</v>
      </c>
      <c r="M15" s="1" t="s">
        <v>130</v>
      </c>
      <c r="N15" s="1" t="s">
        <v>131</v>
      </c>
      <c r="O15" s="1" t="s">
        <v>132</v>
      </c>
    </row>
    <row r="16" s="1" customFormat="1" spans="1:15">
      <c r="A16" s="1" t="s">
        <v>15</v>
      </c>
      <c r="B16" s="1" t="s">
        <v>133</v>
      </c>
      <c r="C16" s="1" t="s">
        <v>75</v>
      </c>
      <c r="D16" s="1" t="s">
        <v>66</v>
      </c>
      <c r="F16" s="1" t="s">
        <v>134</v>
      </c>
      <c r="I16" s="1" t="s">
        <v>135</v>
      </c>
      <c r="J16" s="1" t="s">
        <v>136</v>
      </c>
      <c r="K16" s="1" t="s">
        <v>137</v>
      </c>
      <c r="L16" s="1" t="s">
        <v>138</v>
      </c>
      <c r="M16" s="1" t="s">
        <v>139</v>
      </c>
      <c r="N16" s="1" t="s">
        <v>140</v>
      </c>
      <c r="O16" s="1" t="s">
        <v>141</v>
      </c>
    </row>
    <row r="17" s="1" customFormat="1" spans="1:15">
      <c r="A17" s="1" t="s">
        <v>15</v>
      </c>
      <c r="B17" s="1" t="s">
        <v>142</v>
      </c>
      <c r="C17" s="1" t="s">
        <v>45</v>
      </c>
      <c r="D17" s="1" t="s">
        <v>18</v>
      </c>
      <c r="F17" s="1" t="s">
        <v>143</v>
      </c>
      <c r="I17" s="1" t="s">
        <v>144</v>
      </c>
      <c r="J17" s="1" t="s">
        <v>145</v>
      </c>
      <c r="K17" s="1" t="s">
        <v>146</v>
      </c>
      <c r="L17" s="1" t="s">
        <v>147</v>
      </c>
      <c r="M17" s="1" t="s">
        <v>148</v>
      </c>
      <c r="N17" s="1" t="s">
        <v>149</v>
      </c>
      <c r="O17" s="1" t="s">
        <v>150</v>
      </c>
    </row>
    <row r="18" s="1" customFormat="1" spans="1:15">
      <c r="A18" s="1" t="s">
        <v>15</v>
      </c>
      <c r="B18" s="1" t="s">
        <v>151</v>
      </c>
      <c r="C18" s="1" t="s">
        <v>27</v>
      </c>
      <c r="D18" s="1" t="s">
        <v>18</v>
      </c>
      <c r="F18" s="1" t="s">
        <v>152</v>
      </c>
      <c r="I18" s="1" t="s">
        <v>153</v>
      </c>
      <c r="J18" s="1" t="s">
        <v>154</v>
      </c>
      <c r="K18" s="1" t="s">
        <v>155</v>
      </c>
      <c r="L18" s="1" t="s">
        <v>156</v>
      </c>
      <c r="M18" s="1" t="s">
        <v>157</v>
      </c>
      <c r="N18" s="1" t="s">
        <v>158</v>
      </c>
      <c r="O18" s="1" t="s">
        <v>159</v>
      </c>
    </row>
    <row r="19" s="1" customFormat="1" spans="1:15">
      <c r="A19" s="1" t="s">
        <v>15</v>
      </c>
      <c r="B19" s="1" t="s">
        <v>160</v>
      </c>
      <c r="C19" s="1" t="s">
        <v>45</v>
      </c>
      <c r="D19" s="1" t="s">
        <v>18</v>
      </c>
      <c r="F19" s="1" t="s">
        <v>161</v>
      </c>
      <c r="I19" s="1" t="s">
        <v>162</v>
      </c>
      <c r="J19" s="1" t="s">
        <v>163</v>
      </c>
      <c r="K19" s="1" t="s">
        <v>164</v>
      </c>
      <c r="L19" s="1" t="s">
        <v>165</v>
      </c>
      <c r="M19" s="1" t="s">
        <v>166</v>
      </c>
      <c r="N19" s="1" t="s">
        <v>167</v>
      </c>
      <c r="O19" s="1" t="s">
        <v>168</v>
      </c>
    </row>
    <row r="20" s="1" customFormat="1" spans="1:15">
      <c r="A20" s="1" t="s">
        <v>15</v>
      </c>
      <c r="B20" s="1" t="s">
        <v>169</v>
      </c>
      <c r="C20" s="1" t="s">
        <v>45</v>
      </c>
      <c r="D20" s="1" t="s">
        <v>18</v>
      </c>
      <c r="F20" s="1" t="s">
        <v>170</v>
      </c>
      <c r="G20" s="1" t="s">
        <v>171</v>
      </c>
      <c r="I20" s="1" t="s">
        <v>172</v>
      </c>
      <c r="J20" s="1" t="s">
        <v>173</v>
      </c>
      <c r="K20" s="1" t="s">
        <v>174</v>
      </c>
      <c r="L20" s="1" t="s">
        <v>175</v>
      </c>
      <c r="M20" s="1" t="s">
        <v>176</v>
      </c>
      <c r="N20" s="1" t="s">
        <v>177</v>
      </c>
      <c r="O20" s="1" t="s">
        <v>178</v>
      </c>
    </row>
    <row r="21" s="1" customFormat="1" spans="1:15">
      <c r="A21" s="1" t="s">
        <v>15</v>
      </c>
      <c r="B21" s="1" t="s">
        <v>179</v>
      </c>
      <c r="C21" s="1" t="s">
        <v>17</v>
      </c>
      <c r="D21" s="1" t="s">
        <v>18</v>
      </c>
      <c r="F21" s="1" t="s">
        <v>180</v>
      </c>
      <c r="I21" s="1" t="s">
        <v>181</v>
      </c>
      <c r="J21" s="1" t="s">
        <v>182</v>
      </c>
      <c r="K21" s="1" t="s">
        <v>183</v>
      </c>
      <c r="L21" s="1" t="s">
        <v>184</v>
      </c>
      <c r="M21" s="1" t="s">
        <v>185</v>
      </c>
      <c r="N21" s="1" t="s">
        <v>186</v>
      </c>
      <c r="O21" s="1" t="s">
        <v>187</v>
      </c>
    </row>
    <row r="22" s="1" customFormat="1" spans="1:15">
      <c r="A22" s="1" t="s">
        <v>15</v>
      </c>
      <c r="B22" s="1" t="s">
        <v>188</v>
      </c>
      <c r="C22" s="1" t="s">
        <v>45</v>
      </c>
      <c r="D22" s="1" t="s">
        <v>18</v>
      </c>
      <c r="F22" s="1" t="s">
        <v>189</v>
      </c>
      <c r="I22" s="1" t="s">
        <v>190</v>
      </c>
      <c r="J22" s="1" t="s">
        <v>191</v>
      </c>
      <c r="K22" s="1" t="s">
        <v>192</v>
      </c>
      <c r="L22" s="1" t="s">
        <v>193</v>
      </c>
      <c r="M22" s="1" t="s">
        <v>194</v>
      </c>
      <c r="N22" s="1" t="s">
        <v>195</v>
      </c>
      <c r="O22" s="1" t="s">
        <v>196</v>
      </c>
    </row>
    <row r="23" s="1" customFormat="1" spans="1:15">
      <c r="A23" s="1" t="s">
        <v>15</v>
      </c>
      <c r="B23" s="1" t="s">
        <v>197</v>
      </c>
      <c r="C23" s="1" t="s">
        <v>45</v>
      </c>
      <c r="D23" s="1" t="s">
        <v>18</v>
      </c>
      <c r="F23" s="1" t="s">
        <v>198</v>
      </c>
      <c r="I23" s="1" t="s">
        <v>199</v>
      </c>
      <c r="J23" s="1" t="s">
        <v>200</v>
      </c>
      <c r="K23" s="1" t="s">
        <v>201</v>
      </c>
      <c r="L23" s="1" t="s">
        <v>202</v>
      </c>
      <c r="M23" s="1" t="s">
        <v>203</v>
      </c>
      <c r="N23" s="1" t="s">
        <v>204</v>
      </c>
      <c r="O23" s="1" t="s">
        <v>205</v>
      </c>
    </row>
    <row r="24" s="1" customFormat="1" spans="1:15">
      <c r="A24" s="1" t="s">
        <v>15</v>
      </c>
      <c r="B24" s="1" t="s">
        <v>206</v>
      </c>
      <c r="C24" s="1" t="s">
        <v>45</v>
      </c>
      <c r="D24" s="1" t="s">
        <v>18</v>
      </c>
      <c r="F24" s="1" t="s">
        <v>207</v>
      </c>
      <c r="G24" s="1" t="s">
        <v>208</v>
      </c>
      <c r="I24" s="1" t="s">
        <v>209</v>
      </c>
      <c r="J24" s="1" t="s">
        <v>210</v>
      </c>
      <c r="K24" s="1" t="s">
        <v>211</v>
      </c>
      <c r="L24" s="1" t="s">
        <v>212</v>
      </c>
      <c r="M24" s="1" t="s">
        <v>213</v>
      </c>
      <c r="N24" s="1" t="s">
        <v>214</v>
      </c>
      <c r="O24" s="1" t="s">
        <v>215</v>
      </c>
    </row>
    <row r="25" s="1" customFormat="1" spans="1:15">
      <c r="A25" s="1" t="s">
        <v>15</v>
      </c>
      <c r="B25" s="1" t="s">
        <v>216</v>
      </c>
      <c r="C25" s="1" t="s">
        <v>17</v>
      </c>
      <c r="D25" s="1" t="s">
        <v>18</v>
      </c>
      <c r="F25" s="1" t="s">
        <v>217</v>
      </c>
      <c r="I25" s="1" t="s">
        <v>218</v>
      </c>
      <c r="J25" s="1" t="s">
        <v>219</v>
      </c>
      <c r="K25" s="1" t="s">
        <v>220</v>
      </c>
      <c r="L25" s="1" t="s">
        <v>221</v>
      </c>
      <c r="M25" s="1" t="s">
        <v>222</v>
      </c>
      <c r="N25" s="1" t="s">
        <v>223</v>
      </c>
      <c r="O25" s="1" t="s">
        <v>224</v>
      </c>
    </row>
    <row r="26" s="1" customFormat="1" spans="1:15">
      <c r="A26" s="1" t="s">
        <v>15</v>
      </c>
      <c r="B26" s="1" t="s">
        <v>225</v>
      </c>
      <c r="C26" s="1" t="s">
        <v>45</v>
      </c>
      <c r="F26" s="1" t="s">
        <v>226</v>
      </c>
      <c r="G26" s="1" t="e">
        <f>-ic</f>
        <v>#NAME?</v>
      </c>
      <c r="I26" s="1" t="s">
        <v>227</v>
      </c>
      <c r="J26" s="1" t="s">
        <v>228</v>
      </c>
      <c r="K26" s="1" t="s">
        <v>229</v>
      </c>
      <c r="L26" s="1" t="s">
        <v>230</v>
      </c>
      <c r="M26" s="1" t="s">
        <v>231</v>
      </c>
      <c r="N26" s="1" t="s">
        <v>232</v>
      </c>
      <c r="O26" s="1" t="s">
        <v>233</v>
      </c>
    </row>
    <row r="27" s="1" customFormat="1" spans="1:15">
      <c r="A27" s="1" t="s">
        <v>15</v>
      </c>
      <c r="B27" s="1" t="s">
        <v>225</v>
      </c>
      <c r="C27" s="1" t="s">
        <v>27</v>
      </c>
      <c r="F27" s="1" t="s">
        <v>226</v>
      </c>
      <c r="G27" s="1" t="e">
        <f>-ic</f>
        <v>#NAME?</v>
      </c>
      <c r="I27" s="1" t="s">
        <v>234</v>
      </c>
      <c r="J27" s="1" t="s">
        <v>235</v>
      </c>
      <c r="K27" s="1" t="s">
        <v>229</v>
      </c>
      <c r="L27" s="1" t="s">
        <v>236</v>
      </c>
      <c r="M27" s="1" t="s">
        <v>237</v>
      </c>
      <c r="N27" s="1" t="s">
        <v>238</v>
      </c>
      <c r="O27" s="1" t="s">
        <v>239</v>
      </c>
    </row>
    <row r="28" s="1" customFormat="1" spans="1:15">
      <c r="A28" s="1" t="s">
        <v>15</v>
      </c>
      <c r="B28" s="1" t="s">
        <v>240</v>
      </c>
      <c r="C28" s="1" t="s">
        <v>27</v>
      </c>
      <c r="F28" s="1" t="s">
        <v>226</v>
      </c>
      <c r="G28" s="1" t="e">
        <f>-y</f>
        <v>#NAME?</v>
      </c>
      <c r="I28" s="1" t="s">
        <v>241</v>
      </c>
      <c r="J28" s="1" t="s">
        <v>242</v>
      </c>
      <c r="K28" s="1" t="s">
        <v>243</v>
      </c>
      <c r="L28" s="1" t="s">
        <v>244</v>
      </c>
      <c r="M28" s="1" t="s">
        <v>245</v>
      </c>
      <c r="N28" s="1" t="s">
        <v>246</v>
      </c>
      <c r="O28" s="1" t="s">
        <v>247</v>
      </c>
    </row>
    <row r="29" s="1" customFormat="1" spans="1:15">
      <c r="A29" s="1" t="s">
        <v>15</v>
      </c>
      <c r="B29" s="1" t="s">
        <v>248</v>
      </c>
      <c r="C29" s="1" t="s">
        <v>17</v>
      </c>
      <c r="D29" s="1" t="s">
        <v>249</v>
      </c>
      <c r="F29" s="1" t="s">
        <v>250</v>
      </c>
      <c r="G29" s="1" t="e">
        <f>-ate</f>
        <v>#NAME?</v>
      </c>
      <c r="I29" s="1" t="s">
        <v>251</v>
      </c>
      <c r="J29" s="1" t="s">
        <v>252</v>
      </c>
      <c r="K29" s="1" t="s">
        <v>253</v>
      </c>
      <c r="L29" s="1" t="s">
        <v>254</v>
      </c>
      <c r="M29" s="1" t="s">
        <v>255</v>
      </c>
      <c r="N29" s="1" t="s">
        <v>256</v>
      </c>
      <c r="O29" s="1" t="s">
        <v>257</v>
      </c>
    </row>
    <row r="30" s="1" customFormat="1" spans="1:15">
      <c r="A30" s="1" t="s">
        <v>15</v>
      </c>
      <c r="B30" s="1" t="s">
        <v>258</v>
      </c>
      <c r="C30" s="1" t="s">
        <v>27</v>
      </c>
      <c r="D30" s="1" t="s">
        <v>249</v>
      </c>
      <c r="F30" s="1" t="s">
        <v>259</v>
      </c>
      <c r="I30" s="1" t="s">
        <v>260</v>
      </c>
      <c r="J30" s="1" t="s">
        <v>261</v>
      </c>
      <c r="K30" s="1" t="s">
        <v>262</v>
      </c>
      <c r="L30" s="1" t="s">
        <v>263</v>
      </c>
      <c r="M30" s="1" t="s">
        <v>264</v>
      </c>
      <c r="N30" s="1" t="s">
        <v>265</v>
      </c>
      <c r="O30" s="1" t="s">
        <v>266</v>
      </c>
    </row>
    <row r="31" s="1" customFormat="1" spans="1:15">
      <c r="A31" s="1" t="s">
        <v>15</v>
      </c>
      <c r="B31" s="1" t="s">
        <v>258</v>
      </c>
      <c r="C31" s="1" t="s">
        <v>17</v>
      </c>
      <c r="D31" s="1" t="s">
        <v>249</v>
      </c>
      <c r="F31" s="1" t="s">
        <v>259</v>
      </c>
      <c r="I31" s="1" t="s">
        <v>267</v>
      </c>
      <c r="J31" s="1" t="s">
        <v>268</v>
      </c>
      <c r="K31" s="1" t="s">
        <v>269</v>
      </c>
      <c r="L31" s="1" t="s">
        <v>270</v>
      </c>
      <c r="M31" s="1" t="s">
        <v>271</v>
      </c>
      <c r="N31" s="1" t="s">
        <v>272</v>
      </c>
      <c r="O31" s="1" t="s">
        <v>273</v>
      </c>
    </row>
    <row r="32" s="1" customFormat="1" spans="1:15">
      <c r="A32" s="1" t="s">
        <v>15</v>
      </c>
      <c r="B32" s="1" t="s">
        <v>274</v>
      </c>
      <c r="C32" s="1" t="s">
        <v>17</v>
      </c>
      <c r="D32" s="1" t="s">
        <v>249</v>
      </c>
      <c r="F32" s="1" t="s">
        <v>275</v>
      </c>
      <c r="I32" s="1" t="s">
        <v>276</v>
      </c>
      <c r="J32" s="1" t="s">
        <v>277</v>
      </c>
      <c r="K32" s="1" t="s">
        <v>278</v>
      </c>
      <c r="L32" s="1" t="s">
        <v>279</v>
      </c>
      <c r="M32" s="1" t="s">
        <v>280</v>
      </c>
      <c r="N32" s="1" t="s">
        <v>281</v>
      </c>
      <c r="O32" s="1" t="s">
        <v>282</v>
      </c>
    </row>
    <row r="33" s="1" customFormat="1" spans="1:15">
      <c r="A33" s="1" t="s">
        <v>15</v>
      </c>
      <c r="B33" s="1" t="s">
        <v>283</v>
      </c>
      <c r="C33" s="1" t="s">
        <v>17</v>
      </c>
      <c r="D33" s="1" t="s">
        <v>249</v>
      </c>
      <c r="F33" s="1" t="s">
        <v>284</v>
      </c>
      <c r="I33" s="1" t="s">
        <v>285</v>
      </c>
      <c r="J33" s="1" t="s">
        <v>286</v>
      </c>
      <c r="K33" s="1" t="s">
        <v>287</v>
      </c>
      <c r="L33" s="1" t="s">
        <v>288</v>
      </c>
      <c r="M33" s="1" t="s">
        <v>289</v>
      </c>
      <c r="N33" s="1" t="s">
        <v>290</v>
      </c>
      <c r="O33" s="1" t="s">
        <v>291</v>
      </c>
    </row>
    <row r="34" s="1" customFormat="1" spans="1:15">
      <c r="A34" s="1" t="s">
        <v>15</v>
      </c>
      <c r="B34" s="1" t="s">
        <v>292</v>
      </c>
      <c r="C34" s="1" t="s">
        <v>27</v>
      </c>
      <c r="D34" s="1" t="s">
        <v>249</v>
      </c>
      <c r="F34" s="1" t="s">
        <v>293</v>
      </c>
      <c r="G34" s="1" t="s">
        <v>294</v>
      </c>
      <c r="I34" s="1" t="s">
        <v>295</v>
      </c>
      <c r="J34" s="1" t="s">
        <v>296</v>
      </c>
      <c r="K34" s="1" t="s">
        <v>297</v>
      </c>
      <c r="L34" s="1" t="s">
        <v>298</v>
      </c>
      <c r="M34" s="1" t="s">
        <v>299</v>
      </c>
      <c r="N34" s="1" t="s">
        <v>300</v>
      </c>
      <c r="O34" s="1" t="s">
        <v>301</v>
      </c>
    </row>
    <row r="35" s="1" customFormat="1" spans="1:15">
      <c r="A35" s="1" t="s">
        <v>15</v>
      </c>
      <c r="B35" s="1" t="s">
        <v>302</v>
      </c>
      <c r="C35" s="1" t="s">
        <v>27</v>
      </c>
      <c r="D35" s="1" t="s">
        <v>249</v>
      </c>
      <c r="F35" s="1" t="s">
        <v>303</v>
      </c>
      <c r="G35" s="1" t="s">
        <v>304</v>
      </c>
      <c r="I35" s="1" t="s">
        <v>305</v>
      </c>
      <c r="J35" s="1" t="s">
        <v>306</v>
      </c>
      <c r="K35" s="1" t="s">
        <v>307</v>
      </c>
      <c r="L35" s="1" t="s">
        <v>308</v>
      </c>
      <c r="M35" s="1" t="s">
        <v>309</v>
      </c>
      <c r="N35" s="1" t="s">
        <v>310</v>
      </c>
      <c r="O35" s="1" t="s">
        <v>311</v>
      </c>
    </row>
    <row r="36" s="1" customFormat="1" spans="1:15">
      <c r="A36" s="1" t="s">
        <v>15</v>
      </c>
      <c r="B36" s="1" t="s">
        <v>312</v>
      </c>
      <c r="C36" s="1" t="s">
        <v>17</v>
      </c>
      <c r="D36" s="1" t="s">
        <v>249</v>
      </c>
      <c r="F36" s="1" t="s">
        <v>313</v>
      </c>
      <c r="I36" s="1" t="s">
        <v>314</v>
      </c>
      <c r="J36" s="1" t="s">
        <v>315</v>
      </c>
      <c r="K36" s="1" t="s">
        <v>316</v>
      </c>
      <c r="L36" s="1" t="s">
        <v>317</v>
      </c>
      <c r="M36" s="1" t="s">
        <v>318</v>
      </c>
      <c r="N36" s="1" t="s">
        <v>319</v>
      </c>
      <c r="O36" s="1" t="s">
        <v>320</v>
      </c>
    </row>
    <row r="37" s="1" customFormat="1" spans="1:15">
      <c r="A37" s="1" t="s">
        <v>15</v>
      </c>
      <c r="B37" s="1" t="s">
        <v>321</v>
      </c>
      <c r="C37" s="1" t="s">
        <v>17</v>
      </c>
      <c r="D37" s="1" t="s">
        <v>249</v>
      </c>
      <c r="F37" s="1" t="s">
        <v>322</v>
      </c>
      <c r="G37" s="1" t="s">
        <v>323</v>
      </c>
      <c r="I37" s="1" t="s">
        <v>324</v>
      </c>
      <c r="J37" s="1" t="s">
        <v>325</v>
      </c>
      <c r="K37" s="1" t="s">
        <v>326</v>
      </c>
      <c r="L37" s="1" t="s">
        <v>327</v>
      </c>
      <c r="M37" s="1" t="s">
        <v>328</v>
      </c>
      <c r="N37" s="1" t="s">
        <v>329</v>
      </c>
      <c r="O37" s="1" t="s">
        <v>330</v>
      </c>
    </row>
    <row r="38" s="1" customFormat="1" spans="1:15">
      <c r="A38" s="1" t="s">
        <v>15</v>
      </c>
      <c r="B38" s="1" t="s">
        <v>331</v>
      </c>
      <c r="C38" s="1" t="s">
        <v>27</v>
      </c>
      <c r="D38" s="1" t="s">
        <v>249</v>
      </c>
      <c r="F38" s="1" t="s">
        <v>332</v>
      </c>
      <c r="I38" s="1" t="s">
        <v>333</v>
      </c>
      <c r="J38" s="1" t="s">
        <v>334</v>
      </c>
      <c r="K38" s="1" t="s">
        <v>335</v>
      </c>
      <c r="L38" s="1" t="s">
        <v>336</v>
      </c>
      <c r="M38" s="1" t="s">
        <v>337</v>
      </c>
      <c r="N38" s="1" t="s">
        <v>338</v>
      </c>
      <c r="O38" s="1" t="s">
        <v>339</v>
      </c>
    </row>
    <row r="39" s="1" customFormat="1" spans="1:15">
      <c r="A39" s="1" t="s">
        <v>15</v>
      </c>
      <c r="B39" s="1" t="s">
        <v>331</v>
      </c>
      <c r="C39" s="1" t="s">
        <v>17</v>
      </c>
      <c r="D39" s="1" t="s">
        <v>249</v>
      </c>
      <c r="F39" s="1" t="s">
        <v>332</v>
      </c>
      <c r="I39" s="1" t="s">
        <v>340</v>
      </c>
      <c r="J39" s="1" t="s">
        <v>341</v>
      </c>
      <c r="K39" s="1" t="s">
        <v>335</v>
      </c>
      <c r="L39" s="1" t="s">
        <v>342</v>
      </c>
      <c r="M39" s="1" t="s">
        <v>343</v>
      </c>
      <c r="N39" s="1" t="s">
        <v>344</v>
      </c>
      <c r="O39" s="1" t="s">
        <v>345</v>
      </c>
    </row>
    <row r="40" s="1" customFormat="1" spans="1:15">
      <c r="A40" s="1" t="s">
        <v>15</v>
      </c>
      <c r="B40" s="1" t="s">
        <v>346</v>
      </c>
      <c r="C40" s="1" t="s">
        <v>27</v>
      </c>
      <c r="F40" s="1" t="s">
        <v>331</v>
      </c>
      <c r="G40" s="1" t="s">
        <v>208</v>
      </c>
      <c r="I40" s="1" t="s">
        <v>347</v>
      </c>
      <c r="J40" s="1" t="s">
        <v>348</v>
      </c>
      <c r="K40" s="1" t="s">
        <v>349</v>
      </c>
      <c r="L40" s="1" t="s">
        <v>350</v>
      </c>
      <c r="M40" s="1" t="s">
        <v>351</v>
      </c>
      <c r="N40" s="1" t="s">
        <v>352</v>
      </c>
      <c r="O40" s="1" t="s">
        <v>353</v>
      </c>
    </row>
    <row r="41" s="1" customFormat="1" spans="1:15">
      <c r="A41" s="1" t="s">
        <v>15</v>
      </c>
      <c r="B41" s="1" t="s">
        <v>354</v>
      </c>
      <c r="C41" s="1" t="s">
        <v>17</v>
      </c>
      <c r="D41" s="1" t="s">
        <v>249</v>
      </c>
      <c r="F41" s="1" t="s">
        <v>355</v>
      </c>
      <c r="G41" s="1" t="s">
        <v>356</v>
      </c>
      <c r="I41" s="1" t="s">
        <v>357</v>
      </c>
      <c r="J41" s="1" t="s">
        <v>358</v>
      </c>
      <c r="K41" s="1" t="s">
        <v>359</v>
      </c>
      <c r="L41" s="1" t="s">
        <v>360</v>
      </c>
      <c r="M41" s="1" t="s">
        <v>361</v>
      </c>
      <c r="N41" s="1" t="s">
        <v>362</v>
      </c>
      <c r="O41" s="1" t="s">
        <v>363</v>
      </c>
    </row>
    <row r="42" s="1" customFormat="1" spans="1:15">
      <c r="A42" s="1" t="s">
        <v>15</v>
      </c>
      <c r="B42" s="1" t="s">
        <v>364</v>
      </c>
      <c r="C42" s="1" t="s">
        <v>27</v>
      </c>
      <c r="D42" s="1" t="s">
        <v>249</v>
      </c>
      <c r="F42" s="1" t="s">
        <v>365</v>
      </c>
      <c r="G42" s="1" t="s">
        <v>366</v>
      </c>
      <c r="I42" s="1" t="s">
        <v>367</v>
      </c>
      <c r="J42" s="1" t="s">
        <v>368</v>
      </c>
      <c r="K42" s="1" t="s">
        <v>369</v>
      </c>
      <c r="L42" s="1" t="s">
        <v>370</v>
      </c>
      <c r="M42" s="1" t="s">
        <v>371</v>
      </c>
      <c r="N42" s="1" t="s">
        <v>372</v>
      </c>
      <c r="O42" s="1" t="s">
        <v>373</v>
      </c>
    </row>
    <row r="43" s="1" customFormat="1" spans="1:15">
      <c r="A43" s="1" t="s">
        <v>15</v>
      </c>
      <c r="B43" s="1" t="s">
        <v>374</v>
      </c>
      <c r="C43" s="1" t="s">
        <v>45</v>
      </c>
      <c r="D43" s="1" t="s">
        <v>249</v>
      </c>
      <c r="F43" s="1" t="s">
        <v>365</v>
      </c>
      <c r="G43" s="1" t="s">
        <v>356</v>
      </c>
      <c r="I43" s="1" t="s">
        <v>375</v>
      </c>
      <c r="J43" s="1" t="s">
        <v>376</v>
      </c>
      <c r="K43" s="1" t="s">
        <v>377</v>
      </c>
      <c r="L43" s="1" t="s">
        <v>378</v>
      </c>
      <c r="M43" s="1" t="s">
        <v>379</v>
      </c>
      <c r="N43" s="1" t="s">
        <v>380</v>
      </c>
      <c r="O43" s="1" t="s">
        <v>381</v>
      </c>
    </row>
    <row r="44" s="1" customFormat="1" spans="1:15">
      <c r="A44" s="1" t="s">
        <v>15</v>
      </c>
      <c r="B44" s="1" t="s">
        <v>382</v>
      </c>
      <c r="C44" s="1" t="s">
        <v>17</v>
      </c>
      <c r="D44" s="1" t="s">
        <v>249</v>
      </c>
      <c r="F44" s="1" t="s">
        <v>383</v>
      </c>
      <c r="I44" s="1" t="s">
        <v>384</v>
      </c>
      <c r="J44" s="1" t="s">
        <v>385</v>
      </c>
      <c r="K44" s="1" t="s">
        <v>386</v>
      </c>
      <c r="L44" s="1" t="s">
        <v>387</v>
      </c>
      <c r="M44" s="1" t="s">
        <v>388</v>
      </c>
      <c r="N44" s="1" t="s">
        <v>389</v>
      </c>
      <c r="O44" s="1" t="s">
        <v>390</v>
      </c>
    </row>
    <row r="45" s="1" customFormat="1" spans="1:15">
      <c r="A45" s="1" t="s">
        <v>15</v>
      </c>
      <c r="B45" s="1" t="s">
        <v>391</v>
      </c>
      <c r="C45" s="1" t="s">
        <v>45</v>
      </c>
      <c r="D45" s="1" t="s">
        <v>249</v>
      </c>
      <c r="F45" s="1" t="s">
        <v>392</v>
      </c>
      <c r="G45" s="1" t="s">
        <v>393</v>
      </c>
      <c r="I45" s="1" t="s">
        <v>394</v>
      </c>
      <c r="J45" s="1" t="s">
        <v>395</v>
      </c>
      <c r="K45" s="1" t="s">
        <v>396</v>
      </c>
      <c r="L45" s="1" t="s">
        <v>397</v>
      </c>
      <c r="M45" s="1" t="s">
        <v>398</v>
      </c>
      <c r="N45" s="1" t="s">
        <v>399</v>
      </c>
      <c r="O45" s="1" t="s">
        <v>400</v>
      </c>
    </row>
    <row r="46" s="1" customFormat="1" spans="1:15">
      <c r="A46" s="1" t="s">
        <v>15</v>
      </c>
      <c r="B46" s="1" t="s">
        <v>401</v>
      </c>
      <c r="C46" s="1" t="s">
        <v>17</v>
      </c>
      <c r="J46" s="1" t="s">
        <v>402</v>
      </c>
      <c r="K46" s="1" t="s">
        <v>403</v>
      </c>
      <c r="L46" s="1" t="s">
        <v>404</v>
      </c>
      <c r="M46" s="1" t="s">
        <v>405</v>
      </c>
      <c r="N46" s="1" t="s">
        <v>406</v>
      </c>
      <c r="O46" s="1" t="s">
        <v>407</v>
      </c>
    </row>
    <row r="47" s="1" customFormat="1" spans="1:15">
      <c r="A47" s="1" t="s">
        <v>15</v>
      </c>
      <c r="B47" s="1" t="s">
        <v>401</v>
      </c>
      <c r="C47" s="1" t="s">
        <v>27</v>
      </c>
      <c r="J47" s="1" t="s">
        <v>402</v>
      </c>
      <c r="K47" s="1" t="s">
        <v>403</v>
      </c>
      <c r="L47" s="1" t="s">
        <v>408</v>
      </c>
      <c r="M47" s="1" t="s">
        <v>409</v>
      </c>
      <c r="N47" s="1" t="s">
        <v>410</v>
      </c>
      <c r="O47" s="1" t="s">
        <v>411</v>
      </c>
    </row>
    <row r="48" s="1" customFormat="1" spans="1:15">
      <c r="A48" s="1" t="s">
        <v>15</v>
      </c>
      <c r="B48" s="1" t="s">
        <v>412</v>
      </c>
      <c r="C48" s="1" t="s">
        <v>17</v>
      </c>
      <c r="D48" s="1" t="s">
        <v>66</v>
      </c>
      <c r="F48" s="1" t="s">
        <v>413</v>
      </c>
      <c r="I48" s="1" t="s">
        <v>414</v>
      </c>
      <c r="J48" s="1" t="s">
        <v>415</v>
      </c>
      <c r="K48" s="1" t="s">
        <v>416</v>
      </c>
      <c r="L48" s="1" t="s">
        <v>417</v>
      </c>
      <c r="M48" s="1" t="s">
        <v>418</v>
      </c>
      <c r="N48" s="1" t="s">
        <v>419</v>
      </c>
      <c r="O48" s="1" t="s">
        <v>420</v>
      </c>
    </row>
    <row r="49" s="1" customFormat="1" spans="1:18">
      <c r="A49" s="1" t="s">
        <v>15</v>
      </c>
      <c r="B49" s="1" t="s">
        <v>421</v>
      </c>
      <c r="C49" s="1" t="s">
        <v>27</v>
      </c>
      <c r="D49" s="1" t="s">
        <v>66</v>
      </c>
      <c r="F49" s="1" t="s">
        <v>413</v>
      </c>
      <c r="G49" s="1" t="s">
        <v>422</v>
      </c>
      <c r="I49" s="1" t="s">
        <v>423</v>
      </c>
      <c r="J49" s="1" t="s">
        <v>424</v>
      </c>
      <c r="K49" s="1" t="s">
        <v>425</v>
      </c>
      <c r="L49" s="1" t="s">
        <v>426</v>
      </c>
      <c r="M49" s="1" t="s">
        <v>427</v>
      </c>
      <c r="N49" s="1" t="s">
        <v>428</v>
      </c>
      <c r="O49" s="1" t="s">
        <v>429</v>
      </c>
    </row>
    <row r="50" s="1" customFormat="1" spans="1:18">
      <c r="A50" s="1" t="s">
        <v>15</v>
      </c>
      <c r="B50" s="1" t="s">
        <v>430</v>
      </c>
      <c r="C50" s="1" t="s">
        <v>45</v>
      </c>
      <c r="J50" s="1" t="s">
        <v>431</v>
      </c>
      <c r="K50" s="1" t="s">
        <v>432</v>
      </c>
      <c r="L50" s="1" t="s">
        <v>433</v>
      </c>
      <c r="M50" s="1" t="s">
        <v>434</v>
      </c>
      <c r="N50" s="1" t="s">
        <v>435</v>
      </c>
      <c r="O50" s="1" t="s">
        <v>436</v>
      </c>
    </row>
    <row r="51" s="1" customFormat="1" spans="1:18">
      <c r="A51" s="1" t="s">
        <v>15</v>
      </c>
      <c r="B51" s="1" t="s">
        <v>430</v>
      </c>
      <c r="C51" s="1" t="s">
        <v>27</v>
      </c>
      <c r="J51" s="1" t="s">
        <v>437</v>
      </c>
      <c r="K51" s="1" t="s">
        <v>432</v>
      </c>
      <c r="L51" s="1" t="s">
        <v>438</v>
      </c>
      <c r="M51" s="1" t="s">
        <v>439</v>
      </c>
      <c r="N51" s="1" t="s">
        <v>440</v>
      </c>
      <c r="O51" s="1" t="s">
        <v>441</v>
      </c>
    </row>
    <row r="52" s="1" customFormat="1" spans="1:18">
      <c r="A52" s="1" t="s">
        <v>15</v>
      </c>
      <c r="B52" s="1" t="s">
        <v>442</v>
      </c>
      <c r="C52" s="1" t="s">
        <v>17</v>
      </c>
      <c r="D52" s="1" t="s">
        <v>249</v>
      </c>
      <c r="F52" s="1" t="s">
        <v>443</v>
      </c>
      <c r="G52" s="1" t="e">
        <f>-ledge</f>
        <v>#NAME?</v>
      </c>
      <c r="I52" s="1" t="s">
        <v>444</v>
      </c>
      <c r="J52" s="1" t="s">
        <v>445</v>
      </c>
      <c r="K52" s="1" t="s">
        <v>446</v>
      </c>
      <c r="L52" s="1" t="s">
        <v>447</v>
      </c>
      <c r="M52" s="1" t="s">
        <v>448</v>
      </c>
      <c r="N52" s="1" t="s">
        <v>449</v>
      </c>
      <c r="O52" s="1" t="s">
        <v>450</v>
      </c>
    </row>
    <row r="53" s="1" customFormat="1" spans="1:18">
      <c r="A53" s="1" t="s">
        <v>15</v>
      </c>
      <c r="B53" s="1" t="s">
        <v>451</v>
      </c>
      <c r="C53" s="1" t="s">
        <v>27</v>
      </c>
      <c r="D53" s="1" t="s">
        <v>249</v>
      </c>
      <c r="F53" s="1" t="s">
        <v>452</v>
      </c>
      <c r="G53" s="1" t="e">
        <f>-ance</f>
        <v>#NAME?</v>
      </c>
      <c r="I53" s="1" t="s">
        <v>453</v>
      </c>
      <c r="J53" s="1" t="s">
        <v>454</v>
      </c>
      <c r="K53" s="1" t="s">
        <v>455</v>
      </c>
      <c r="L53" s="1" t="s">
        <v>456</v>
      </c>
      <c r="M53" s="1" t="s">
        <v>457</v>
      </c>
      <c r="N53" s="1" t="s">
        <v>458</v>
      </c>
      <c r="O53" s="1" t="s">
        <v>459</v>
      </c>
    </row>
    <row r="54" s="1" customFormat="1" spans="1:18">
      <c r="A54" s="1" t="s">
        <v>15</v>
      </c>
      <c r="B54" s="1" t="s">
        <v>460</v>
      </c>
      <c r="C54" s="1" t="s">
        <v>17</v>
      </c>
      <c r="D54" s="1" t="s">
        <v>249</v>
      </c>
      <c r="F54" s="1" t="s">
        <v>461</v>
      </c>
      <c r="G54" s="1" t="e">
        <f>-e</f>
        <v>#NAME?</v>
      </c>
      <c r="I54" s="1" t="s">
        <v>462</v>
      </c>
      <c r="J54" s="1" t="s">
        <v>463</v>
      </c>
      <c r="K54" s="1" t="s">
        <v>464</v>
      </c>
      <c r="L54" s="1" t="s">
        <v>465</v>
      </c>
      <c r="M54" s="1" t="s">
        <v>466</v>
      </c>
      <c r="N54" s="1" t="s">
        <v>467</v>
      </c>
      <c r="O54" s="1" t="s">
        <v>468</v>
      </c>
    </row>
    <row r="55" s="1" customFormat="1" spans="1:18">
      <c r="A55" s="1" t="s">
        <v>15</v>
      </c>
      <c r="B55" s="1" t="s">
        <v>469</v>
      </c>
      <c r="C55" s="1" t="s">
        <v>27</v>
      </c>
      <c r="D55" s="1" t="s">
        <v>249</v>
      </c>
      <c r="F55" s="1" t="s">
        <v>470</v>
      </c>
      <c r="G55" s="1" t="e">
        <f>-ion</f>
        <v>#NAME?</v>
      </c>
      <c r="I55" s="1" t="s">
        <v>471</v>
      </c>
      <c r="J55" s="1" t="s">
        <v>472</v>
      </c>
      <c r="K55" s="1" t="s">
        <v>473</v>
      </c>
      <c r="L55" s="1" t="s">
        <v>474</v>
      </c>
      <c r="M55" s="1" t="s">
        <v>475</v>
      </c>
      <c r="N55" s="1" t="s">
        <v>476</v>
      </c>
      <c r="O55" s="1" t="s">
        <v>477</v>
      </c>
    </row>
    <row r="56" s="1" customFormat="1" spans="1:18">
      <c r="A56" s="1" t="s">
        <v>15</v>
      </c>
      <c r="B56" s="1" t="s">
        <v>478</v>
      </c>
      <c r="C56" s="1" t="s">
        <v>27</v>
      </c>
      <c r="J56" s="1" t="s">
        <v>479</v>
      </c>
      <c r="K56" s="1" t="s">
        <v>480</v>
      </c>
      <c r="L56" s="1" t="s">
        <v>481</v>
      </c>
      <c r="M56" s="1" t="s">
        <v>482</v>
      </c>
      <c r="N56" s="1" t="s">
        <v>483</v>
      </c>
      <c r="O56" s="1" t="s">
        <v>484</v>
      </c>
    </row>
    <row r="57" s="1" customFormat="1" spans="1:18">
      <c r="A57" s="1" t="s">
        <v>15</v>
      </c>
      <c r="B57" s="1" t="s">
        <v>485</v>
      </c>
      <c r="C57" s="1" t="s">
        <v>65</v>
      </c>
      <c r="F57" s="1" t="s">
        <v>486</v>
      </c>
      <c r="I57" s="1" t="s">
        <v>487</v>
      </c>
      <c r="J57" s="1" t="s">
        <v>488</v>
      </c>
      <c r="K57" s="1" t="s">
        <v>489</v>
      </c>
      <c r="L57" s="1" t="s">
        <v>490</v>
      </c>
      <c r="M57" s="1" t="s">
        <v>491</v>
      </c>
      <c r="N57" s="1" t="s">
        <v>492</v>
      </c>
      <c r="O57" s="1" t="s">
        <v>493</v>
      </c>
      <c r="P57" s="1" t="s">
        <v>66</v>
      </c>
    </row>
    <row r="58" s="1" customFormat="1" spans="1:18">
      <c r="A58" s="1" t="s">
        <v>15</v>
      </c>
      <c r="B58" s="1" t="s">
        <v>494</v>
      </c>
      <c r="C58" s="1" t="s">
        <v>17</v>
      </c>
      <c r="F58" s="1" t="s">
        <v>494</v>
      </c>
      <c r="J58" s="1" t="s">
        <v>495</v>
      </c>
      <c r="K58" s="1" t="s">
        <v>496</v>
      </c>
      <c r="L58" s="1" t="s">
        <v>497</v>
      </c>
      <c r="M58" s="1" t="s">
        <v>498</v>
      </c>
      <c r="N58" s="1" t="s">
        <v>499</v>
      </c>
      <c r="O58" s="1" t="s">
        <v>500</v>
      </c>
    </row>
    <row r="59" s="1" customFormat="1" spans="1:18">
      <c r="A59" s="1" t="s">
        <v>15</v>
      </c>
      <c r="B59" s="1" t="s">
        <v>494</v>
      </c>
      <c r="C59" s="1" t="s">
        <v>27</v>
      </c>
      <c r="F59" s="1" t="s">
        <v>494</v>
      </c>
      <c r="J59" s="1" t="s">
        <v>501</v>
      </c>
      <c r="K59" s="1" t="s">
        <v>496</v>
      </c>
      <c r="L59" s="1" t="s">
        <v>502</v>
      </c>
      <c r="M59" s="1" t="s">
        <v>503</v>
      </c>
      <c r="N59" s="1" t="s">
        <v>504</v>
      </c>
      <c r="O59" s="1" t="s">
        <v>505</v>
      </c>
    </row>
    <row r="60" s="1" customFormat="1" spans="1:18">
      <c r="A60" s="1" t="s">
        <v>15</v>
      </c>
      <c r="B60" s="1" t="s">
        <v>506</v>
      </c>
      <c r="C60" s="1" t="s">
        <v>27</v>
      </c>
      <c r="F60" s="1" t="s">
        <v>494</v>
      </c>
      <c r="I60" s="1" t="s">
        <v>507</v>
      </c>
      <c r="J60" s="1" t="s">
        <v>508</v>
      </c>
      <c r="K60" s="1" t="s">
        <v>509</v>
      </c>
      <c r="L60" s="1" t="s">
        <v>510</v>
      </c>
      <c r="M60" s="1" t="s">
        <v>511</v>
      </c>
      <c r="N60" s="1" t="s">
        <v>512</v>
      </c>
      <c r="O60" s="1" t="s">
        <v>513</v>
      </c>
      <c r="R60" s="1" t="e">
        <f>-ion</f>
        <v>#NAME?</v>
      </c>
    </row>
    <row r="61" s="1" customFormat="1" spans="1:18">
      <c r="A61" s="1" t="s">
        <v>15</v>
      </c>
      <c r="B61" s="1" t="s">
        <v>514</v>
      </c>
      <c r="C61" s="1" t="s">
        <v>45</v>
      </c>
      <c r="F61" s="1" t="s">
        <v>494</v>
      </c>
      <c r="I61" s="1" t="s">
        <v>515</v>
      </c>
      <c r="J61" s="1" t="s">
        <v>516</v>
      </c>
      <c r="K61" s="1" t="s">
        <v>517</v>
      </c>
      <c r="L61" s="1" t="s">
        <v>518</v>
      </c>
      <c r="M61" s="1" t="s">
        <v>519</v>
      </c>
      <c r="N61" s="1" t="s">
        <v>520</v>
      </c>
      <c r="O61" s="1" t="s">
        <v>521</v>
      </c>
      <c r="R61" s="1" t="e">
        <f>-ive</f>
        <v>#NAME?</v>
      </c>
    </row>
    <row r="62" s="1" customFormat="1" spans="1:18">
      <c r="A62" s="1" t="s">
        <v>15</v>
      </c>
      <c r="B62" s="1" t="s">
        <v>522</v>
      </c>
      <c r="C62" s="1" t="s">
        <v>27</v>
      </c>
      <c r="F62" s="1" t="s">
        <v>494</v>
      </c>
      <c r="G62" s="1" t="s">
        <v>523</v>
      </c>
      <c r="I62" s="1" t="s">
        <v>524</v>
      </c>
      <c r="J62" s="1" t="s">
        <v>525</v>
      </c>
      <c r="K62" s="1" t="s">
        <v>526</v>
      </c>
      <c r="L62" s="1" t="s">
        <v>527</v>
      </c>
      <c r="M62" s="1" t="s">
        <v>528</v>
      </c>
      <c r="N62" s="1" t="s">
        <v>529</v>
      </c>
      <c r="O62" s="1" t="s">
        <v>530</v>
      </c>
    </row>
    <row r="63" s="1" customFormat="1" spans="1:18">
      <c r="A63" s="1" t="s">
        <v>15</v>
      </c>
      <c r="B63" s="1" t="s">
        <v>531</v>
      </c>
      <c r="C63" s="1" t="s">
        <v>27</v>
      </c>
      <c r="F63" s="1" t="s">
        <v>494</v>
      </c>
      <c r="G63" s="1" t="s">
        <v>532</v>
      </c>
      <c r="I63" s="1" t="s">
        <v>533</v>
      </c>
      <c r="J63" s="1" t="s">
        <v>534</v>
      </c>
      <c r="K63" s="1" t="s">
        <v>535</v>
      </c>
      <c r="L63" s="1" t="s">
        <v>536</v>
      </c>
      <c r="M63" s="1" t="s">
        <v>537</v>
      </c>
      <c r="N63" s="1" t="s">
        <v>538</v>
      </c>
      <c r="O63" s="1" t="s">
        <v>539</v>
      </c>
    </row>
    <row r="64" s="1" customFormat="1" spans="1:18">
      <c r="A64" s="1" t="s">
        <v>15</v>
      </c>
      <c r="B64" s="1" t="s">
        <v>540</v>
      </c>
      <c r="C64" s="1" t="s">
        <v>27</v>
      </c>
      <c r="F64" s="1" t="s">
        <v>494</v>
      </c>
      <c r="G64" s="1" t="s">
        <v>541</v>
      </c>
      <c r="I64" s="1" t="s">
        <v>542</v>
      </c>
      <c r="J64" s="1" t="s">
        <v>543</v>
      </c>
      <c r="K64" s="1" t="s">
        <v>544</v>
      </c>
      <c r="L64" s="1" t="s">
        <v>545</v>
      </c>
      <c r="M64" s="1" t="s">
        <v>546</v>
      </c>
      <c r="N64" s="1" t="s">
        <v>547</v>
      </c>
      <c r="O64" s="1" t="s">
        <v>548</v>
      </c>
    </row>
    <row r="65" s="1" customFormat="1" spans="1:18">
      <c r="A65" s="1" t="s">
        <v>15</v>
      </c>
      <c r="B65" s="1" t="s">
        <v>549</v>
      </c>
      <c r="C65" s="1" t="s">
        <v>45</v>
      </c>
      <c r="F65" s="1" t="s">
        <v>494</v>
      </c>
      <c r="G65" s="1" t="s">
        <v>550</v>
      </c>
      <c r="I65" s="1" t="s">
        <v>551</v>
      </c>
      <c r="J65" s="1" t="s">
        <v>552</v>
      </c>
      <c r="K65" s="1" t="s">
        <v>553</v>
      </c>
      <c r="L65" s="1" t="s">
        <v>554</v>
      </c>
      <c r="M65" s="1" t="s">
        <v>555</v>
      </c>
      <c r="N65" s="1" t="s">
        <v>556</v>
      </c>
      <c r="O65" s="1" t="s">
        <v>557</v>
      </c>
    </row>
    <row r="66" s="1" customFormat="1" spans="1:18">
      <c r="A66" s="1" t="s">
        <v>15</v>
      </c>
      <c r="B66" s="1" t="s">
        <v>558</v>
      </c>
      <c r="C66" s="1" t="s">
        <v>45</v>
      </c>
      <c r="F66" s="1" t="s">
        <v>559</v>
      </c>
      <c r="G66" s="1" t="s">
        <v>560</v>
      </c>
      <c r="I66" s="1" t="s">
        <v>561</v>
      </c>
      <c r="J66" s="1" t="s">
        <v>562</v>
      </c>
      <c r="K66" s="1" t="s">
        <v>563</v>
      </c>
      <c r="L66" s="1" t="s">
        <v>564</v>
      </c>
      <c r="M66" s="1" t="s">
        <v>565</v>
      </c>
      <c r="N66" s="1" t="s">
        <v>566</v>
      </c>
      <c r="O66" s="1" t="s">
        <v>567</v>
      </c>
    </row>
    <row r="67" s="1" customFormat="1" spans="1:18">
      <c r="A67" s="1" t="s">
        <v>15</v>
      </c>
      <c r="B67" s="1" t="s">
        <v>568</v>
      </c>
      <c r="C67" s="1" t="s">
        <v>27</v>
      </c>
      <c r="J67" s="1" t="s">
        <v>569</v>
      </c>
      <c r="K67" s="1" t="s">
        <v>570</v>
      </c>
      <c r="L67" s="1" t="s">
        <v>571</v>
      </c>
      <c r="M67" s="1" t="s">
        <v>572</v>
      </c>
      <c r="N67" s="1" t="s">
        <v>573</v>
      </c>
      <c r="O67" s="1" t="s">
        <v>574</v>
      </c>
    </row>
    <row r="68" s="1" customFormat="1" spans="1:18">
      <c r="A68" s="1" t="s">
        <v>15</v>
      </c>
      <c r="B68" s="1" t="s">
        <v>575</v>
      </c>
      <c r="C68" s="1" t="s">
        <v>17</v>
      </c>
      <c r="F68" s="1" t="s">
        <v>576</v>
      </c>
      <c r="I68" s="1" t="s">
        <v>577</v>
      </c>
      <c r="J68" s="1" t="s">
        <v>578</v>
      </c>
      <c r="K68" s="1" t="s">
        <v>579</v>
      </c>
      <c r="L68" s="1" t="s">
        <v>580</v>
      </c>
      <c r="M68" s="1" t="s">
        <v>581</v>
      </c>
      <c r="N68" s="1" t="s">
        <v>582</v>
      </c>
      <c r="O68" s="1" t="s">
        <v>583</v>
      </c>
      <c r="P68" s="1" t="s">
        <v>584</v>
      </c>
    </row>
    <row r="69" s="1" customFormat="1" spans="1:18">
      <c r="A69" s="1" t="s">
        <v>15</v>
      </c>
      <c r="B69" s="1" t="s">
        <v>585</v>
      </c>
      <c r="C69" s="1" t="s">
        <v>27</v>
      </c>
      <c r="F69" s="1" t="s">
        <v>576</v>
      </c>
      <c r="I69" s="1" t="s">
        <v>586</v>
      </c>
      <c r="J69" s="1" t="s">
        <v>587</v>
      </c>
      <c r="K69" s="1" t="s">
        <v>588</v>
      </c>
      <c r="L69" s="1" t="s">
        <v>589</v>
      </c>
      <c r="M69" s="1" t="s">
        <v>590</v>
      </c>
      <c r="N69" s="1" t="s">
        <v>591</v>
      </c>
      <c r="O69" s="1" t="s">
        <v>592</v>
      </c>
      <c r="P69" s="1" t="s">
        <v>584</v>
      </c>
      <c r="R69" s="1" t="e">
        <f>-ation</f>
        <v>#NAME?</v>
      </c>
    </row>
    <row r="70" s="1" customFormat="1" spans="1:18">
      <c r="A70" s="1" t="s">
        <v>15</v>
      </c>
      <c r="B70" s="1" t="s">
        <v>593</v>
      </c>
      <c r="C70" s="1" t="s">
        <v>17</v>
      </c>
      <c r="J70" s="1" t="s">
        <v>594</v>
      </c>
      <c r="K70" s="1" t="s">
        <v>595</v>
      </c>
      <c r="L70" s="1" t="s">
        <v>596</v>
      </c>
      <c r="M70" s="1" t="s">
        <v>597</v>
      </c>
      <c r="N70" s="1" t="s">
        <v>598</v>
      </c>
      <c r="O70" s="1" t="s">
        <v>599</v>
      </c>
    </row>
    <row r="71" s="1" customFormat="1" spans="1:18">
      <c r="A71" s="1" t="s">
        <v>15</v>
      </c>
      <c r="B71" s="1" t="s">
        <v>600</v>
      </c>
      <c r="C71" s="1" t="s">
        <v>45</v>
      </c>
      <c r="D71" s="1" t="s">
        <v>584</v>
      </c>
      <c r="F71" s="1" t="s">
        <v>601</v>
      </c>
      <c r="G71" s="1" t="s">
        <v>393</v>
      </c>
      <c r="I71" s="1" t="s">
        <v>602</v>
      </c>
      <c r="J71" s="1" t="s">
        <v>603</v>
      </c>
      <c r="K71" s="1" t="s">
        <v>604</v>
      </c>
      <c r="L71" s="1" t="s">
        <v>605</v>
      </c>
      <c r="M71" s="1" t="s">
        <v>606</v>
      </c>
      <c r="N71" s="1" t="s">
        <v>607</v>
      </c>
      <c r="O71" s="1" t="s">
        <v>608</v>
      </c>
    </row>
    <row r="72" s="1" customFormat="1" spans="1:18">
      <c r="A72" s="1" t="s">
        <v>15</v>
      </c>
      <c r="B72" s="1" t="s">
        <v>609</v>
      </c>
      <c r="C72" s="1" t="s">
        <v>27</v>
      </c>
      <c r="D72" s="1" t="s">
        <v>584</v>
      </c>
      <c r="F72" s="1" t="s">
        <v>610</v>
      </c>
      <c r="G72" s="1" t="s">
        <v>611</v>
      </c>
      <c r="I72" s="1" t="s">
        <v>612</v>
      </c>
      <c r="J72" s="1" t="s">
        <v>613</v>
      </c>
      <c r="K72" s="1" t="s">
        <v>614</v>
      </c>
      <c r="L72" s="1" t="s">
        <v>615</v>
      </c>
      <c r="M72" s="1" t="s">
        <v>616</v>
      </c>
      <c r="N72" s="1" t="s">
        <v>617</v>
      </c>
      <c r="O72" s="1" t="s">
        <v>618</v>
      </c>
    </row>
    <row r="73" s="1" customFormat="1" spans="1:18">
      <c r="A73" s="1" t="s">
        <v>15</v>
      </c>
      <c r="B73" s="1" t="s">
        <v>619</v>
      </c>
      <c r="C73" s="1" t="s">
        <v>17</v>
      </c>
      <c r="D73" s="1" t="s">
        <v>584</v>
      </c>
      <c r="F73" s="1" t="s">
        <v>620</v>
      </c>
      <c r="I73" s="1" t="s">
        <v>621</v>
      </c>
      <c r="J73" s="1" t="s">
        <v>622</v>
      </c>
      <c r="K73" s="1" t="s">
        <v>623</v>
      </c>
      <c r="L73" s="1" t="s">
        <v>624</v>
      </c>
      <c r="M73" s="1" t="s">
        <v>625</v>
      </c>
      <c r="N73" s="1" t="s">
        <v>626</v>
      </c>
      <c r="O73" s="1" t="s">
        <v>627</v>
      </c>
    </row>
    <row r="74" s="1" customFormat="1" spans="1:18">
      <c r="A74" s="1" t="s">
        <v>15</v>
      </c>
      <c r="B74" s="1" t="s">
        <v>619</v>
      </c>
      <c r="C74" s="1" t="s">
        <v>27</v>
      </c>
      <c r="D74" s="1" t="s">
        <v>584</v>
      </c>
      <c r="F74" s="1" t="s">
        <v>620</v>
      </c>
      <c r="I74" s="1" t="s">
        <v>628</v>
      </c>
      <c r="J74" s="1" t="s">
        <v>629</v>
      </c>
      <c r="K74" s="1" t="s">
        <v>630</v>
      </c>
      <c r="L74" s="1" t="s">
        <v>631</v>
      </c>
      <c r="M74" s="1" t="s">
        <v>632</v>
      </c>
      <c r="N74" s="1" t="s">
        <v>633</v>
      </c>
      <c r="O74" s="1" t="s">
        <v>634</v>
      </c>
    </row>
    <row r="75" s="1" customFormat="1" spans="1:18">
      <c r="A75" s="1" t="s">
        <v>15</v>
      </c>
      <c r="B75" s="1" t="s">
        <v>635</v>
      </c>
      <c r="C75" s="1" t="s">
        <v>45</v>
      </c>
      <c r="D75" s="1" t="s">
        <v>584</v>
      </c>
      <c r="F75" s="1" t="s">
        <v>636</v>
      </c>
      <c r="G75" s="1" t="s">
        <v>356</v>
      </c>
      <c r="I75" s="1" t="s">
        <v>637</v>
      </c>
      <c r="J75" s="1" t="s">
        <v>638</v>
      </c>
      <c r="K75" s="1" t="s">
        <v>639</v>
      </c>
      <c r="L75" s="1" t="s">
        <v>640</v>
      </c>
      <c r="M75" s="1" t="s">
        <v>641</v>
      </c>
      <c r="N75" s="1" t="s">
        <v>642</v>
      </c>
      <c r="O75" s="1" t="s">
        <v>643</v>
      </c>
    </row>
    <row r="76" s="1" customFormat="1" spans="1:18">
      <c r="A76" s="1" t="s">
        <v>15</v>
      </c>
      <c r="B76" s="1" t="s">
        <v>644</v>
      </c>
      <c r="C76" s="1" t="s">
        <v>17</v>
      </c>
      <c r="D76" s="1" t="s">
        <v>584</v>
      </c>
      <c r="F76" s="1" t="s">
        <v>645</v>
      </c>
      <c r="I76" s="1" t="s">
        <v>646</v>
      </c>
      <c r="J76" s="1" t="s">
        <v>647</v>
      </c>
      <c r="K76" s="1" t="s">
        <v>648</v>
      </c>
      <c r="L76" s="1" t="s">
        <v>649</v>
      </c>
      <c r="M76" s="1" t="s">
        <v>650</v>
      </c>
      <c r="N76" s="1" t="s">
        <v>651</v>
      </c>
      <c r="O76" s="1" t="s">
        <v>652</v>
      </c>
    </row>
    <row r="77" s="1" customFormat="1" spans="1:18">
      <c r="A77" s="1" t="s">
        <v>15</v>
      </c>
      <c r="B77" s="1" t="s">
        <v>653</v>
      </c>
      <c r="C77" s="1" t="s">
        <v>27</v>
      </c>
      <c r="D77" s="1" t="s">
        <v>584</v>
      </c>
      <c r="F77" s="1" t="s">
        <v>645</v>
      </c>
      <c r="G77" s="1" t="e">
        <f>-ment</f>
        <v>#NAME?</v>
      </c>
      <c r="I77" s="1" t="s">
        <v>654</v>
      </c>
      <c r="J77" s="1" t="s">
        <v>655</v>
      </c>
      <c r="K77" s="1" t="s">
        <v>656</v>
      </c>
      <c r="L77" s="1" t="s">
        <v>657</v>
      </c>
      <c r="M77" s="1" t="s">
        <v>658</v>
      </c>
      <c r="N77" s="1" t="s">
        <v>659</v>
      </c>
      <c r="O77" s="1" t="s">
        <v>660</v>
      </c>
    </row>
    <row r="78" s="1" customFormat="1" spans="1:18">
      <c r="A78" s="1" t="s">
        <v>15</v>
      </c>
      <c r="B78" s="1" t="s">
        <v>661</v>
      </c>
      <c r="C78" s="1" t="s">
        <v>27</v>
      </c>
      <c r="D78" s="1" t="s">
        <v>584</v>
      </c>
      <c r="F78" s="1" t="s">
        <v>662</v>
      </c>
      <c r="G78" s="1" t="e">
        <f>-ation</f>
        <v>#NAME?</v>
      </c>
      <c r="I78" s="1" t="s">
        <v>663</v>
      </c>
      <c r="J78" s="1" t="s">
        <v>664</v>
      </c>
      <c r="K78" s="1" t="s">
        <v>665</v>
      </c>
      <c r="L78" s="1" t="s">
        <v>666</v>
      </c>
      <c r="M78" s="1" t="s">
        <v>667</v>
      </c>
      <c r="N78" s="1" t="s">
        <v>668</v>
      </c>
      <c r="O78" s="1" t="s">
        <v>669</v>
      </c>
    </row>
    <row r="79" s="1" customFormat="1" spans="1:18">
      <c r="A79" s="1" t="s">
        <v>15</v>
      </c>
      <c r="B79" s="1" t="s">
        <v>670</v>
      </c>
      <c r="C79" s="1" t="s">
        <v>45</v>
      </c>
      <c r="D79" s="1" t="s">
        <v>584</v>
      </c>
      <c r="F79" s="1" t="s">
        <v>671</v>
      </c>
      <c r="G79" s="1" t="e">
        <f>-able</f>
        <v>#NAME?</v>
      </c>
      <c r="I79" s="1" t="s">
        <v>672</v>
      </c>
      <c r="J79" s="1" t="s">
        <v>673</v>
      </c>
      <c r="K79" s="1" t="s">
        <v>674</v>
      </c>
      <c r="L79" s="1" t="s">
        <v>675</v>
      </c>
      <c r="M79" s="1" t="s">
        <v>676</v>
      </c>
      <c r="N79" s="1" t="s">
        <v>677</v>
      </c>
      <c r="O79" s="1" t="s">
        <v>678</v>
      </c>
    </row>
    <row r="80" s="1" customFormat="1" spans="1:18">
      <c r="A80" s="1" t="s">
        <v>15</v>
      </c>
      <c r="B80" s="1" t="s">
        <v>679</v>
      </c>
      <c r="C80" s="1" t="s">
        <v>17</v>
      </c>
      <c r="D80" s="1" t="s">
        <v>584</v>
      </c>
      <c r="F80" s="1" t="s">
        <v>671</v>
      </c>
      <c r="I80" s="1" t="s">
        <v>680</v>
      </c>
      <c r="J80" s="1" t="s">
        <v>681</v>
      </c>
      <c r="K80" s="1" t="s">
        <v>682</v>
      </c>
      <c r="L80" s="1" t="s">
        <v>683</v>
      </c>
      <c r="M80" s="1" t="s">
        <v>684</v>
      </c>
      <c r="N80" s="1" t="s">
        <v>685</v>
      </c>
      <c r="O80" s="1" t="s">
        <v>686</v>
      </c>
    </row>
    <row r="81" s="1" customFormat="1" spans="1:15">
      <c r="A81" s="1" t="s">
        <v>15</v>
      </c>
      <c r="B81" s="1" t="s">
        <v>687</v>
      </c>
      <c r="C81" s="1" t="s">
        <v>27</v>
      </c>
      <c r="D81" s="1" t="s">
        <v>584</v>
      </c>
      <c r="F81" s="1" t="s">
        <v>688</v>
      </c>
      <c r="G81" s="1" t="e">
        <f>-ion</f>
        <v>#NAME?</v>
      </c>
      <c r="I81" s="1" t="s">
        <v>689</v>
      </c>
      <c r="J81" s="1" t="s">
        <v>690</v>
      </c>
      <c r="K81" s="1" t="s">
        <v>691</v>
      </c>
      <c r="L81" s="1" t="s">
        <v>692</v>
      </c>
      <c r="M81" s="1" t="s">
        <v>693</v>
      </c>
      <c r="N81" s="1" t="s">
        <v>694</v>
      </c>
      <c r="O81" s="1" t="s">
        <v>695</v>
      </c>
    </row>
    <row r="82" s="1" customFormat="1" spans="1:15">
      <c r="A82" s="1" t="s">
        <v>15</v>
      </c>
      <c r="B82" s="1" t="s">
        <v>696</v>
      </c>
      <c r="C82" s="1" t="s">
        <v>17</v>
      </c>
      <c r="D82" s="1" t="s">
        <v>584</v>
      </c>
      <c r="F82" s="1" t="s">
        <v>697</v>
      </c>
      <c r="I82" s="1" t="s">
        <v>698</v>
      </c>
      <c r="J82" s="1" t="s">
        <v>699</v>
      </c>
      <c r="K82" s="1" t="s">
        <v>700</v>
      </c>
      <c r="L82" s="1" t="s">
        <v>701</v>
      </c>
      <c r="M82" s="1" t="s">
        <v>702</v>
      </c>
      <c r="N82" s="1" t="s">
        <v>703</v>
      </c>
      <c r="O82" s="1" t="s">
        <v>704</v>
      </c>
    </row>
    <row r="83" s="1" customFormat="1" spans="1:15">
      <c r="A83" s="1" t="s">
        <v>15</v>
      </c>
      <c r="B83" s="1" t="s">
        <v>705</v>
      </c>
      <c r="C83" s="1" t="s">
        <v>27</v>
      </c>
      <c r="D83" s="1" t="s">
        <v>584</v>
      </c>
      <c r="F83" s="1" t="s">
        <v>706</v>
      </c>
      <c r="G83" s="1" t="s">
        <v>707</v>
      </c>
      <c r="I83" s="1" t="s">
        <v>708</v>
      </c>
      <c r="J83" s="1" t="s">
        <v>709</v>
      </c>
      <c r="K83" s="1" t="s">
        <v>710</v>
      </c>
      <c r="L83" s="1" t="s">
        <v>711</v>
      </c>
      <c r="M83" s="1" t="s">
        <v>712</v>
      </c>
      <c r="N83" s="1" t="s">
        <v>713</v>
      </c>
      <c r="O83" s="1" t="s">
        <v>714</v>
      </c>
    </row>
    <row r="84" s="1" customFormat="1" spans="1:15">
      <c r="A84" s="1" t="s">
        <v>15</v>
      </c>
      <c r="B84" s="1" t="s">
        <v>715</v>
      </c>
      <c r="C84" s="1" t="s">
        <v>27</v>
      </c>
      <c r="D84" s="1" t="s">
        <v>584</v>
      </c>
      <c r="F84" s="1" t="s">
        <v>706</v>
      </c>
      <c r="G84" s="1" t="s">
        <v>294</v>
      </c>
      <c r="I84" s="1" t="s">
        <v>716</v>
      </c>
      <c r="J84" s="1" t="s">
        <v>717</v>
      </c>
      <c r="K84" s="1" t="s">
        <v>718</v>
      </c>
      <c r="L84" s="1" t="s">
        <v>719</v>
      </c>
      <c r="M84" s="1" t="s">
        <v>720</v>
      </c>
      <c r="N84" s="1" t="s">
        <v>721</v>
      </c>
      <c r="O84" s="1" t="s">
        <v>722</v>
      </c>
    </row>
    <row r="85" s="1" customFormat="1" spans="1:15">
      <c r="A85" s="1" t="s">
        <v>15</v>
      </c>
      <c r="B85" s="1" t="s">
        <v>715</v>
      </c>
      <c r="C85" s="1" t="s">
        <v>45</v>
      </c>
      <c r="D85" s="1" t="s">
        <v>584</v>
      </c>
      <c r="F85" s="1" t="s">
        <v>706</v>
      </c>
      <c r="G85" s="1" t="s">
        <v>294</v>
      </c>
      <c r="I85" s="1" t="s">
        <v>723</v>
      </c>
      <c r="J85" s="1" t="s">
        <v>724</v>
      </c>
      <c r="K85" s="1" t="s">
        <v>718</v>
      </c>
      <c r="L85" s="1" t="s">
        <v>725</v>
      </c>
      <c r="M85" s="1" t="s">
        <v>726</v>
      </c>
      <c r="N85" s="1" t="s">
        <v>727</v>
      </c>
      <c r="O85" s="1" t="s">
        <v>728</v>
      </c>
    </row>
    <row r="86" s="1" customFormat="1" spans="1:15">
      <c r="A86" s="1" t="s">
        <v>15</v>
      </c>
      <c r="B86" s="1" t="s">
        <v>729</v>
      </c>
      <c r="C86" s="1" t="s">
        <v>17</v>
      </c>
      <c r="D86" s="1" t="s">
        <v>584</v>
      </c>
      <c r="F86" s="1" t="s">
        <v>730</v>
      </c>
      <c r="I86" s="1" t="s">
        <v>731</v>
      </c>
      <c r="J86" s="1" t="s">
        <v>732</v>
      </c>
      <c r="K86" s="1" t="s">
        <v>733</v>
      </c>
      <c r="L86" s="1" t="s">
        <v>734</v>
      </c>
      <c r="M86" s="1" t="s">
        <v>735</v>
      </c>
      <c r="N86" s="1" t="s">
        <v>736</v>
      </c>
      <c r="O86" s="1" t="s">
        <v>737</v>
      </c>
    </row>
    <row r="87" s="1" customFormat="1" spans="1:15">
      <c r="A87" s="1" t="s">
        <v>15</v>
      </c>
      <c r="B87" s="1" t="s">
        <v>738</v>
      </c>
      <c r="C87" s="1" t="s">
        <v>17</v>
      </c>
      <c r="J87" s="1" t="s">
        <v>739</v>
      </c>
      <c r="K87" s="1" t="s">
        <v>740</v>
      </c>
      <c r="L87" s="1" t="s">
        <v>741</v>
      </c>
      <c r="M87" s="1" t="s">
        <v>742</v>
      </c>
      <c r="N87" s="1" t="s">
        <v>743</v>
      </c>
      <c r="O87" s="1" t="s">
        <v>744</v>
      </c>
    </row>
    <row r="88" s="1" customFormat="1" spans="1:15">
      <c r="A88" s="1" t="s">
        <v>15</v>
      </c>
      <c r="B88" s="1" t="s">
        <v>745</v>
      </c>
      <c r="C88" s="1" t="s">
        <v>27</v>
      </c>
      <c r="J88" s="1" t="s">
        <v>746</v>
      </c>
      <c r="K88" s="1" t="s">
        <v>747</v>
      </c>
      <c r="L88" s="1" t="s">
        <v>748</v>
      </c>
      <c r="M88" s="1" t="s">
        <v>749</v>
      </c>
      <c r="N88" s="1" t="s">
        <v>750</v>
      </c>
      <c r="O88" s="1" t="s">
        <v>751</v>
      </c>
    </row>
    <row r="89" s="1" customFormat="1" spans="1:15">
      <c r="A89" s="1" t="s">
        <v>15</v>
      </c>
      <c r="B89" s="1" t="s">
        <v>745</v>
      </c>
      <c r="C89" s="1" t="s">
        <v>45</v>
      </c>
      <c r="J89" s="1" t="s">
        <v>752</v>
      </c>
      <c r="K89" s="1" t="s">
        <v>747</v>
      </c>
      <c r="L89" s="1" t="s">
        <v>753</v>
      </c>
      <c r="M89" s="1" t="s">
        <v>754</v>
      </c>
      <c r="N89" s="1" t="s">
        <v>755</v>
      </c>
      <c r="O89" s="1" t="s">
        <v>756</v>
      </c>
    </row>
    <row r="90" s="1" customFormat="1" spans="1:15">
      <c r="A90" s="1" t="s">
        <v>15</v>
      </c>
      <c r="B90" s="1" t="s">
        <v>757</v>
      </c>
      <c r="C90" s="1" t="s">
        <v>17</v>
      </c>
      <c r="D90" s="1" t="s">
        <v>584</v>
      </c>
      <c r="F90" s="1" t="s">
        <v>758</v>
      </c>
      <c r="I90" s="1" t="s">
        <v>759</v>
      </c>
      <c r="J90" s="1" t="s">
        <v>760</v>
      </c>
      <c r="K90" s="1" t="s">
        <v>761</v>
      </c>
      <c r="L90" s="1" t="s">
        <v>762</v>
      </c>
      <c r="M90" s="1" t="s">
        <v>763</v>
      </c>
      <c r="N90" s="1" t="s">
        <v>764</v>
      </c>
      <c r="O90" s="1" t="s">
        <v>765</v>
      </c>
    </row>
    <row r="91" s="1" customFormat="1" spans="1:15">
      <c r="A91" s="1" t="s">
        <v>15</v>
      </c>
      <c r="B91" s="1" t="s">
        <v>757</v>
      </c>
      <c r="C91" s="1" t="s">
        <v>27</v>
      </c>
      <c r="D91" s="1" t="s">
        <v>584</v>
      </c>
      <c r="F91" s="1" t="s">
        <v>758</v>
      </c>
      <c r="I91" s="1" t="s">
        <v>766</v>
      </c>
      <c r="J91" s="1" t="s">
        <v>767</v>
      </c>
      <c r="K91" s="1" t="s">
        <v>761</v>
      </c>
      <c r="L91" s="1" t="s">
        <v>768</v>
      </c>
      <c r="M91" s="1" t="s">
        <v>769</v>
      </c>
      <c r="N91" s="1" t="s">
        <v>770</v>
      </c>
      <c r="O91" s="1" t="s">
        <v>771</v>
      </c>
    </row>
    <row r="92" s="1" customFormat="1" spans="1:15">
      <c r="A92" s="1" t="s">
        <v>15</v>
      </c>
      <c r="B92" s="1" t="s">
        <v>757</v>
      </c>
      <c r="C92" s="1" t="s">
        <v>45</v>
      </c>
      <c r="D92" s="1" t="s">
        <v>584</v>
      </c>
      <c r="F92" s="1" t="s">
        <v>758</v>
      </c>
      <c r="I92" s="1" t="s">
        <v>772</v>
      </c>
      <c r="J92" s="1" t="s">
        <v>773</v>
      </c>
      <c r="K92" s="1" t="s">
        <v>761</v>
      </c>
      <c r="L92" s="1" t="s">
        <v>774</v>
      </c>
      <c r="M92" s="1" t="s">
        <v>775</v>
      </c>
      <c r="N92" s="1" t="s">
        <v>776</v>
      </c>
      <c r="O92" s="1" t="s">
        <v>777</v>
      </c>
    </row>
    <row r="93" s="1" customFormat="1" spans="1:15">
      <c r="A93" s="1" t="s">
        <v>15</v>
      </c>
      <c r="B93" s="1" t="s">
        <v>778</v>
      </c>
      <c r="C93" s="1" t="s">
        <v>27</v>
      </c>
      <c r="D93" s="1" t="s">
        <v>584</v>
      </c>
      <c r="F93" s="1" t="s">
        <v>779</v>
      </c>
      <c r="G93" s="1" t="s">
        <v>780</v>
      </c>
      <c r="I93" s="1" t="s">
        <v>781</v>
      </c>
      <c r="J93" s="1" t="s">
        <v>782</v>
      </c>
      <c r="K93" s="1" t="s">
        <v>783</v>
      </c>
      <c r="L93" s="1" t="s">
        <v>784</v>
      </c>
      <c r="M93" s="1" t="s">
        <v>785</v>
      </c>
      <c r="N93" s="1" t="s">
        <v>786</v>
      </c>
      <c r="O93" s="1" t="s">
        <v>787</v>
      </c>
    </row>
    <row r="94" s="1" customFormat="1" spans="1:15">
      <c r="A94" s="1" t="s">
        <v>15</v>
      </c>
      <c r="B94" s="1" t="s">
        <v>788</v>
      </c>
      <c r="C94" s="1" t="s">
        <v>27</v>
      </c>
      <c r="D94" s="1" t="s">
        <v>584</v>
      </c>
      <c r="F94" s="1" t="s">
        <v>789</v>
      </c>
      <c r="G94" s="1" t="s">
        <v>790</v>
      </c>
      <c r="I94" s="1" t="s">
        <v>791</v>
      </c>
      <c r="J94" s="1" t="s">
        <v>792</v>
      </c>
      <c r="K94" s="1" t="s">
        <v>793</v>
      </c>
      <c r="L94" s="1" t="s">
        <v>794</v>
      </c>
      <c r="M94" s="1" t="s">
        <v>795</v>
      </c>
      <c r="N94" s="1" t="s">
        <v>796</v>
      </c>
      <c r="O94" s="1" t="s">
        <v>797</v>
      </c>
    </row>
    <row r="95" s="1" customFormat="1" spans="1:15">
      <c r="A95" s="1" t="s">
        <v>15</v>
      </c>
      <c r="B95" s="1" t="s">
        <v>798</v>
      </c>
      <c r="C95" s="1" t="s">
        <v>17</v>
      </c>
      <c r="D95" s="1" t="s">
        <v>584</v>
      </c>
      <c r="F95" s="1" t="s">
        <v>799</v>
      </c>
      <c r="G95" s="1" t="s">
        <v>800</v>
      </c>
      <c r="I95" s="1" t="s">
        <v>801</v>
      </c>
      <c r="J95" s="1" t="s">
        <v>802</v>
      </c>
      <c r="K95" s="1" t="s">
        <v>803</v>
      </c>
      <c r="L95" s="1" t="s">
        <v>804</v>
      </c>
      <c r="M95" s="1" t="s">
        <v>805</v>
      </c>
      <c r="N95" s="1" t="s">
        <v>806</v>
      </c>
      <c r="O95" s="1" t="s">
        <v>807</v>
      </c>
    </row>
    <row r="96" s="1" customFormat="1" spans="1:15">
      <c r="A96" s="1" t="s">
        <v>15</v>
      </c>
      <c r="B96" s="1" t="s">
        <v>808</v>
      </c>
      <c r="C96" s="1" t="s">
        <v>27</v>
      </c>
      <c r="D96" s="1" t="s">
        <v>584</v>
      </c>
      <c r="F96" s="1" t="s">
        <v>799</v>
      </c>
      <c r="G96" s="1" t="s">
        <v>800</v>
      </c>
      <c r="H96" s="1" t="s">
        <v>422</v>
      </c>
      <c r="I96" s="1" t="s">
        <v>809</v>
      </c>
      <c r="J96" s="1" t="s">
        <v>569</v>
      </c>
      <c r="K96" s="1" t="s">
        <v>810</v>
      </c>
      <c r="L96" s="1" t="s">
        <v>811</v>
      </c>
      <c r="M96" s="1" t="s">
        <v>812</v>
      </c>
      <c r="N96" s="1" t="s">
        <v>813</v>
      </c>
      <c r="O96" s="1" t="s">
        <v>814</v>
      </c>
    </row>
    <row r="97" s="1" customFormat="1" spans="1:15">
      <c r="A97" s="1" t="s">
        <v>15</v>
      </c>
      <c r="B97" s="1" t="s">
        <v>815</v>
      </c>
      <c r="C97" s="1" t="s">
        <v>27</v>
      </c>
      <c r="D97" s="1" t="s">
        <v>584</v>
      </c>
      <c r="F97" s="1" t="s">
        <v>816</v>
      </c>
      <c r="I97" s="1" t="s">
        <v>817</v>
      </c>
      <c r="J97" s="1" t="s">
        <v>818</v>
      </c>
      <c r="K97" s="1" t="s">
        <v>819</v>
      </c>
      <c r="L97" s="1" t="s">
        <v>820</v>
      </c>
      <c r="M97" s="1" t="s">
        <v>821</v>
      </c>
      <c r="N97" s="1" t="s">
        <v>822</v>
      </c>
      <c r="O97" s="1" t="s">
        <v>823</v>
      </c>
    </row>
    <row r="98" s="1" customFormat="1" spans="1:15">
      <c r="A98" s="1" t="s">
        <v>15</v>
      </c>
      <c r="B98" s="1" t="s">
        <v>824</v>
      </c>
      <c r="C98" s="1" t="s">
        <v>17</v>
      </c>
      <c r="D98" s="1" t="s">
        <v>584</v>
      </c>
      <c r="F98" s="1" t="s">
        <v>816</v>
      </c>
      <c r="I98" s="1" t="s">
        <v>825</v>
      </c>
      <c r="J98" s="1" t="s">
        <v>826</v>
      </c>
      <c r="K98" s="1" t="s">
        <v>827</v>
      </c>
      <c r="L98" s="1" t="s">
        <v>828</v>
      </c>
      <c r="M98" s="1" t="s">
        <v>829</v>
      </c>
      <c r="N98" s="1" t="s">
        <v>830</v>
      </c>
      <c r="O98" s="1" t="s">
        <v>831</v>
      </c>
    </row>
    <row r="99" s="1" customFormat="1" spans="1:15">
      <c r="A99" s="1" t="s">
        <v>15</v>
      </c>
      <c r="B99" s="1" t="s">
        <v>832</v>
      </c>
      <c r="C99" s="1" t="s">
        <v>17</v>
      </c>
      <c r="D99" s="1" t="s">
        <v>584</v>
      </c>
      <c r="F99" s="1" t="s">
        <v>833</v>
      </c>
      <c r="G99" s="1" t="s">
        <v>356</v>
      </c>
      <c r="I99" s="1" t="s">
        <v>834</v>
      </c>
      <c r="J99" s="1" t="s">
        <v>835</v>
      </c>
      <c r="K99" s="1" t="s">
        <v>836</v>
      </c>
      <c r="L99" s="1" t="s">
        <v>837</v>
      </c>
      <c r="M99" s="1" t="s">
        <v>838</v>
      </c>
      <c r="N99" s="1" t="s">
        <v>839</v>
      </c>
      <c r="O99" s="1" t="s">
        <v>840</v>
      </c>
    </row>
    <row r="100" s="1" customFormat="1" spans="1:15">
      <c r="A100" s="1" t="s">
        <v>15</v>
      </c>
      <c r="B100" s="1" t="s">
        <v>832</v>
      </c>
      <c r="C100" s="1" t="s">
        <v>27</v>
      </c>
      <c r="D100" s="1" t="s">
        <v>584</v>
      </c>
      <c r="F100" s="1" t="s">
        <v>833</v>
      </c>
      <c r="G100" s="1" t="s">
        <v>356</v>
      </c>
      <c r="I100" s="1" t="s">
        <v>841</v>
      </c>
      <c r="J100" s="1" t="s">
        <v>842</v>
      </c>
      <c r="K100" s="1" t="s">
        <v>843</v>
      </c>
      <c r="L100" s="1" t="s">
        <v>844</v>
      </c>
      <c r="M100" s="1" t="s">
        <v>845</v>
      </c>
      <c r="N100" s="1" t="s">
        <v>846</v>
      </c>
      <c r="O100" s="1" t="s">
        <v>847</v>
      </c>
    </row>
    <row r="101" s="1" customFormat="1" spans="1:15">
      <c r="A101" s="1" t="s">
        <v>15</v>
      </c>
      <c r="B101" s="1" t="s">
        <v>848</v>
      </c>
      <c r="C101" s="1" t="s">
        <v>27</v>
      </c>
      <c r="D101" s="1" t="s">
        <v>849</v>
      </c>
      <c r="F101" s="1" t="s">
        <v>850</v>
      </c>
      <c r="I101" s="1" t="s">
        <v>851</v>
      </c>
      <c r="J101" s="1" t="s">
        <v>852</v>
      </c>
      <c r="K101" s="1" t="s">
        <v>853</v>
      </c>
      <c r="L101" s="1" t="s">
        <v>854</v>
      </c>
      <c r="M101" s="1" t="s">
        <v>855</v>
      </c>
      <c r="N101" s="1" t="s">
        <v>856</v>
      </c>
      <c r="O101" s="1" t="s">
        <v>857</v>
      </c>
    </row>
    <row r="102" s="1" customFormat="1" spans="1:15">
      <c r="A102" s="1" t="s">
        <v>15</v>
      </c>
      <c r="B102" s="1" t="s">
        <v>858</v>
      </c>
      <c r="C102" s="1" t="s">
        <v>17</v>
      </c>
      <c r="D102" s="1" t="s">
        <v>849</v>
      </c>
      <c r="F102" s="1" t="s">
        <v>859</v>
      </c>
      <c r="I102" s="1" t="s">
        <v>860</v>
      </c>
      <c r="J102" s="1" t="s">
        <v>861</v>
      </c>
      <c r="K102" s="1" t="s">
        <v>862</v>
      </c>
      <c r="L102" s="1" t="s">
        <v>863</v>
      </c>
      <c r="M102" s="1" t="s">
        <v>864</v>
      </c>
      <c r="N102" s="1" t="s">
        <v>865</v>
      </c>
      <c r="O102" s="1" t="s">
        <v>866</v>
      </c>
    </row>
    <row r="103" s="1" customFormat="1" spans="1:15">
      <c r="A103" s="1" t="s">
        <v>15</v>
      </c>
      <c r="B103" s="1" t="s">
        <v>867</v>
      </c>
      <c r="C103" s="1" t="s">
        <v>27</v>
      </c>
      <c r="D103" s="1" t="s">
        <v>849</v>
      </c>
      <c r="F103" s="1" t="s">
        <v>859</v>
      </c>
      <c r="G103" s="1" t="s">
        <v>611</v>
      </c>
      <c r="I103" s="1" t="s">
        <v>868</v>
      </c>
      <c r="J103" s="1" t="s">
        <v>869</v>
      </c>
      <c r="K103" s="1" t="s">
        <v>870</v>
      </c>
      <c r="L103" s="1" t="s">
        <v>871</v>
      </c>
      <c r="M103" s="1" t="s">
        <v>872</v>
      </c>
      <c r="N103" s="1" t="s">
        <v>873</v>
      </c>
      <c r="O103" s="1" t="s">
        <v>874</v>
      </c>
    </row>
    <row r="104" s="1" customFormat="1" spans="1:15">
      <c r="A104" s="1" t="s">
        <v>15</v>
      </c>
      <c r="B104" s="1" t="s">
        <v>875</v>
      </c>
      <c r="C104" s="1" t="s">
        <v>17</v>
      </c>
      <c r="D104" s="1" t="s">
        <v>849</v>
      </c>
      <c r="F104" s="1" t="s">
        <v>876</v>
      </c>
      <c r="I104" s="1" t="s">
        <v>877</v>
      </c>
      <c r="J104" s="1" t="s">
        <v>878</v>
      </c>
      <c r="K104" s="1" t="s">
        <v>879</v>
      </c>
      <c r="L104" s="1" t="s">
        <v>880</v>
      </c>
      <c r="M104" s="1" t="s">
        <v>881</v>
      </c>
      <c r="N104" s="1" t="s">
        <v>882</v>
      </c>
      <c r="O104" s="1" t="s">
        <v>883</v>
      </c>
    </row>
    <row r="105" s="1" customFormat="1" spans="1:15">
      <c r="A105" s="1" t="s">
        <v>15</v>
      </c>
      <c r="B105" s="1" t="s">
        <v>884</v>
      </c>
      <c r="C105" s="1" t="s">
        <v>45</v>
      </c>
      <c r="J105" s="1" t="s">
        <v>885</v>
      </c>
      <c r="K105" s="1" t="s">
        <v>886</v>
      </c>
      <c r="L105" s="1" t="s">
        <v>887</v>
      </c>
      <c r="M105" s="1" t="s">
        <v>888</v>
      </c>
      <c r="N105" s="1" t="s">
        <v>889</v>
      </c>
      <c r="O105" s="1" t="s">
        <v>890</v>
      </c>
    </row>
    <row r="106" s="1" customFormat="1" spans="1:15">
      <c r="A106" s="1" t="s">
        <v>15</v>
      </c>
      <c r="B106" s="1" t="s">
        <v>891</v>
      </c>
      <c r="C106" s="1" t="s">
        <v>27</v>
      </c>
      <c r="J106" s="1" t="s">
        <v>892</v>
      </c>
      <c r="K106" s="1" t="s">
        <v>893</v>
      </c>
      <c r="L106" s="1" t="s">
        <v>894</v>
      </c>
      <c r="M106" s="1" t="s">
        <v>895</v>
      </c>
      <c r="N106" s="1" t="s">
        <v>896</v>
      </c>
      <c r="O106" s="1" t="s">
        <v>897</v>
      </c>
    </row>
    <row r="107" s="1" customFormat="1" spans="1:15">
      <c r="A107" s="1" t="s">
        <v>15</v>
      </c>
      <c r="B107" s="1" t="s">
        <v>898</v>
      </c>
      <c r="C107" s="1" t="s">
        <v>45</v>
      </c>
      <c r="F107" s="1" t="s">
        <v>891</v>
      </c>
      <c r="G107" s="1" t="e">
        <f>-an</f>
        <v>#NAME?</v>
      </c>
      <c r="I107" s="1" t="s">
        <v>899</v>
      </c>
      <c r="J107" s="1" t="s">
        <v>900</v>
      </c>
      <c r="K107" s="1" t="s">
        <v>901</v>
      </c>
      <c r="L107" s="1" t="s">
        <v>902</v>
      </c>
      <c r="M107" s="1" t="s">
        <v>903</v>
      </c>
      <c r="N107" s="1" t="s">
        <v>904</v>
      </c>
      <c r="O107" s="1" t="s">
        <v>905</v>
      </c>
    </row>
    <row r="108" s="1" customFormat="1" spans="1:15">
      <c r="A108" s="1" t="s">
        <v>15</v>
      </c>
      <c r="B108" s="1" t="s">
        <v>906</v>
      </c>
      <c r="C108" s="1" t="s">
        <v>65</v>
      </c>
      <c r="J108" s="1" t="s">
        <v>907</v>
      </c>
      <c r="K108" s="1" t="s">
        <v>908</v>
      </c>
      <c r="L108" s="1" t="s">
        <v>909</v>
      </c>
      <c r="M108" s="1" t="s">
        <v>910</v>
      </c>
      <c r="N108" s="1" t="s">
        <v>911</v>
      </c>
      <c r="O108" s="1" t="s">
        <v>912</v>
      </c>
    </row>
    <row r="109" s="1" customFormat="1" spans="1:15">
      <c r="A109" s="1" t="s">
        <v>15</v>
      </c>
      <c r="B109" s="1" t="s">
        <v>913</v>
      </c>
      <c r="C109" s="1" t="s">
        <v>27</v>
      </c>
      <c r="I109" s="1" t="s">
        <v>914</v>
      </c>
      <c r="J109" s="1" t="s">
        <v>915</v>
      </c>
      <c r="K109" s="1" t="s">
        <v>916</v>
      </c>
      <c r="L109" s="1" t="s">
        <v>917</v>
      </c>
      <c r="M109" s="1" t="s">
        <v>918</v>
      </c>
      <c r="N109" s="1" t="s">
        <v>919</v>
      </c>
      <c r="O109" s="1" t="s">
        <v>920</v>
      </c>
    </row>
    <row r="110" s="1" customFormat="1" spans="1:15">
      <c r="A110" s="1" t="s">
        <v>15</v>
      </c>
      <c r="B110" s="1" t="s">
        <v>921</v>
      </c>
      <c r="C110" s="1" t="s">
        <v>75</v>
      </c>
      <c r="G110" s="1" t="e">
        <f>-ward</f>
        <v>#NAME?</v>
      </c>
      <c r="I110" s="1" t="s">
        <v>922</v>
      </c>
      <c r="J110" s="1" t="s">
        <v>923</v>
      </c>
      <c r="K110" s="1" t="s">
        <v>924</v>
      </c>
      <c r="L110" s="1" t="s">
        <v>925</v>
      </c>
      <c r="M110" s="1" t="s">
        <v>926</v>
      </c>
      <c r="N110" s="1" t="s">
        <v>927</v>
      </c>
      <c r="O110" s="1" t="s">
        <v>928</v>
      </c>
    </row>
    <row r="111" s="1" customFormat="1" spans="1:15">
      <c r="A111" s="1" t="s">
        <v>15</v>
      </c>
      <c r="B111" s="1" t="s">
        <v>929</v>
      </c>
      <c r="C111" s="1" t="s">
        <v>65</v>
      </c>
      <c r="J111" s="1" t="s">
        <v>930</v>
      </c>
      <c r="K111" s="1" t="s">
        <v>931</v>
      </c>
      <c r="L111" s="1" t="s">
        <v>932</v>
      </c>
      <c r="M111" s="1" t="s">
        <v>933</v>
      </c>
      <c r="N111" s="1" t="s">
        <v>934</v>
      </c>
      <c r="O111" s="1" t="s">
        <v>935</v>
      </c>
    </row>
    <row r="112" s="1" customFormat="1" spans="1:15">
      <c r="A112" s="1" t="s">
        <v>15</v>
      </c>
      <c r="B112" s="1" t="s">
        <v>780</v>
      </c>
      <c r="C112" s="1" t="s">
        <v>27</v>
      </c>
      <c r="J112" s="1" t="s">
        <v>936</v>
      </c>
      <c r="K112" s="1" t="s">
        <v>937</v>
      </c>
      <c r="L112" s="1" t="s">
        <v>938</v>
      </c>
      <c r="M112" s="1" t="s">
        <v>939</v>
      </c>
      <c r="N112" s="1" t="s">
        <v>940</v>
      </c>
      <c r="O112" s="1" t="s">
        <v>941</v>
      </c>
    </row>
    <row r="113" s="1" customFormat="1" spans="1:15">
      <c r="A113" s="1" t="s">
        <v>15</v>
      </c>
      <c r="B113" s="1" t="s">
        <v>780</v>
      </c>
      <c r="C113" s="1" t="s">
        <v>17</v>
      </c>
      <c r="J113" s="1" t="s">
        <v>942</v>
      </c>
      <c r="K113" s="1" t="s">
        <v>937</v>
      </c>
      <c r="L113" s="1" t="s">
        <v>943</v>
      </c>
      <c r="M113" s="1" t="s">
        <v>944</v>
      </c>
      <c r="N113" s="1" t="s">
        <v>945</v>
      </c>
      <c r="O113" s="1" t="s">
        <v>946</v>
      </c>
    </row>
    <row r="114" s="1" customFormat="1" spans="1:15">
      <c r="A114" s="1" t="s">
        <v>15</v>
      </c>
      <c r="B114" s="1" t="s">
        <v>947</v>
      </c>
      <c r="C114" s="1" t="s">
        <v>27</v>
      </c>
      <c r="F114" s="1" t="s">
        <v>948</v>
      </c>
      <c r="G114" s="1" t="s">
        <v>294</v>
      </c>
      <c r="H114" s="1" t="s">
        <v>949</v>
      </c>
      <c r="I114" s="1" t="s">
        <v>950</v>
      </c>
      <c r="J114" s="1" t="s">
        <v>951</v>
      </c>
      <c r="K114" s="1" t="s">
        <v>952</v>
      </c>
      <c r="L114" s="1" t="s">
        <v>953</v>
      </c>
      <c r="M114" s="1" t="s">
        <v>954</v>
      </c>
      <c r="N114" s="1" t="s">
        <v>955</v>
      </c>
      <c r="O114" s="1" t="s">
        <v>956</v>
      </c>
    </row>
    <row r="115" s="1" customFormat="1" spans="1:15">
      <c r="A115" s="1" t="s">
        <v>15</v>
      </c>
      <c r="B115" s="1" t="s">
        <v>957</v>
      </c>
      <c r="C115" s="1" t="s">
        <v>27</v>
      </c>
      <c r="F115" s="1" t="s">
        <v>948</v>
      </c>
      <c r="G115" s="1" t="s">
        <v>958</v>
      </c>
      <c r="I115" s="1" t="s">
        <v>959</v>
      </c>
      <c r="J115" s="1" t="s">
        <v>960</v>
      </c>
      <c r="K115" s="1" t="s">
        <v>961</v>
      </c>
      <c r="L115" s="1" t="s">
        <v>962</v>
      </c>
      <c r="M115" s="1" t="s">
        <v>963</v>
      </c>
      <c r="N115" s="1" t="s">
        <v>964</v>
      </c>
      <c r="O115" s="1" t="s">
        <v>965</v>
      </c>
    </row>
    <row r="116" s="1" customFormat="1" spans="1:15">
      <c r="A116" s="1" t="s">
        <v>15</v>
      </c>
      <c r="B116" s="1" t="s">
        <v>966</v>
      </c>
      <c r="C116" s="1" t="s">
        <v>27</v>
      </c>
      <c r="F116" s="1" t="s">
        <v>948</v>
      </c>
      <c r="G116" s="1" t="s">
        <v>294</v>
      </c>
      <c r="I116" s="1" t="s">
        <v>967</v>
      </c>
      <c r="J116" s="1" t="s">
        <v>968</v>
      </c>
      <c r="K116" s="1" t="s">
        <v>969</v>
      </c>
      <c r="L116" s="1" t="s">
        <v>970</v>
      </c>
      <c r="M116" s="1" t="s">
        <v>971</v>
      </c>
      <c r="N116" s="1" t="s">
        <v>972</v>
      </c>
      <c r="O116" s="1" t="s">
        <v>973</v>
      </c>
    </row>
    <row r="117" s="1" customFormat="1" spans="1:15">
      <c r="A117" s="1" t="s">
        <v>15</v>
      </c>
      <c r="B117" s="1" t="s">
        <v>974</v>
      </c>
      <c r="C117" s="1" t="s">
        <v>45</v>
      </c>
      <c r="D117" s="1" t="s">
        <v>975</v>
      </c>
      <c r="F117" s="1" t="s">
        <v>976</v>
      </c>
      <c r="G117" s="1" t="e">
        <f>-ive</f>
        <v>#NAME?</v>
      </c>
      <c r="I117" s="1" t="s">
        <v>977</v>
      </c>
      <c r="J117" s="1" t="s">
        <v>978</v>
      </c>
      <c r="K117" s="1" t="s">
        <v>979</v>
      </c>
      <c r="L117" s="1" t="s">
        <v>980</v>
      </c>
      <c r="M117" s="1" t="s">
        <v>981</v>
      </c>
      <c r="N117" s="1" t="s">
        <v>982</v>
      </c>
      <c r="O117" s="1" t="s">
        <v>983</v>
      </c>
    </row>
    <row r="118" s="1" customFormat="1" spans="1:15">
      <c r="A118" s="1" t="s">
        <v>15</v>
      </c>
      <c r="B118" s="1" t="s">
        <v>984</v>
      </c>
      <c r="C118" s="1" t="s">
        <v>75</v>
      </c>
      <c r="J118" s="1" t="s">
        <v>985</v>
      </c>
      <c r="K118" s="1" t="s">
        <v>986</v>
      </c>
      <c r="L118" s="1" t="s">
        <v>987</v>
      </c>
      <c r="M118" s="1" t="s">
        <v>988</v>
      </c>
      <c r="N118" s="1" t="s">
        <v>989</v>
      </c>
      <c r="O118" s="1" t="s">
        <v>990</v>
      </c>
    </row>
    <row r="119" s="1" customFormat="1" spans="1:15">
      <c r="A119" s="1" t="s">
        <v>15</v>
      </c>
      <c r="B119" s="1" t="s">
        <v>991</v>
      </c>
      <c r="C119" s="1" t="s">
        <v>17</v>
      </c>
      <c r="D119" s="1" t="s">
        <v>975</v>
      </c>
      <c r="F119" s="1" t="s">
        <v>992</v>
      </c>
      <c r="I119" s="1" t="s">
        <v>993</v>
      </c>
      <c r="J119" s="1" t="s">
        <v>994</v>
      </c>
      <c r="K119" s="1" t="s">
        <v>995</v>
      </c>
      <c r="L119" s="1" t="s">
        <v>996</v>
      </c>
      <c r="M119" s="1" t="s">
        <v>997</v>
      </c>
      <c r="N119" s="1" t="s">
        <v>998</v>
      </c>
      <c r="O119" s="1" t="s">
        <v>999</v>
      </c>
    </row>
    <row r="120" s="1" customFormat="1" spans="1:15">
      <c r="A120" s="1" t="s">
        <v>15</v>
      </c>
      <c r="B120" s="1" t="s">
        <v>1000</v>
      </c>
      <c r="C120" s="1" t="s">
        <v>27</v>
      </c>
      <c r="D120" s="1" t="s">
        <v>975</v>
      </c>
      <c r="F120" s="1" t="s">
        <v>992</v>
      </c>
      <c r="G120" s="1" t="e">
        <f>-ment</f>
        <v>#NAME?</v>
      </c>
      <c r="I120" s="1" t="s">
        <v>1001</v>
      </c>
      <c r="J120" s="1" t="s">
        <v>1002</v>
      </c>
      <c r="K120" s="1" t="s">
        <v>1003</v>
      </c>
      <c r="L120" s="1" t="s">
        <v>1004</v>
      </c>
      <c r="M120" s="1" t="s">
        <v>1005</v>
      </c>
      <c r="N120" s="1" t="s">
        <v>1006</v>
      </c>
      <c r="O120" s="1" t="s">
        <v>1007</v>
      </c>
    </row>
    <row r="121" s="1" customFormat="1" spans="1:15">
      <c r="A121" s="1" t="s">
        <v>15</v>
      </c>
      <c r="B121" s="1" t="s">
        <v>1008</v>
      </c>
      <c r="C121" s="1" t="s">
        <v>45</v>
      </c>
      <c r="D121" s="1" t="s">
        <v>1009</v>
      </c>
      <c r="F121" s="1" t="s">
        <v>1010</v>
      </c>
      <c r="G121" s="1" t="e">
        <f>-ure</f>
        <v>#NAME?</v>
      </c>
      <c r="H121" s="1" t="e">
        <f>-al</f>
        <v>#NAME?</v>
      </c>
      <c r="I121" s="1" t="s">
        <v>1011</v>
      </c>
      <c r="J121" s="1" t="s">
        <v>1012</v>
      </c>
      <c r="K121" s="1" t="s">
        <v>1013</v>
      </c>
      <c r="L121" s="1" t="s">
        <v>1014</v>
      </c>
      <c r="M121" s="1" t="s">
        <v>1015</v>
      </c>
      <c r="N121" s="1" t="s">
        <v>1016</v>
      </c>
      <c r="O121" s="1" t="s">
        <v>1017</v>
      </c>
    </row>
    <row r="122" s="1" customFormat="1" spans="1:15">
      <c r="A122" s="1" t="s">
        <v>15</v>
      </c>
      <c r="B122" s="1" t="s">
        <v>1018</v>
      </c>
      <c r="C122" s="1" t="s">
        <v>27</v>
      </c>
      <c r="D122" s="1" t="s">
        <v>1009</v>
      </c>
      <c r="F122" s="1" t="s">
        <v>1010</v>
      </c>
      <c r="G122" s="1" t="e">
        <f>-ure</f>
        <v>#NAME?</v>
      </c>
      <c r="I122" s="1" t="s">
        <v>1019</v>
      </c>
      <c r="J122" s="1" t="s">
        <v>1020</v>
      </c>
      <c r="K122" s="1" t="s">
        <v>1021</v>
      </c>
      <c r="L122" s="1" t="s">
        <v>1022</v>
      </c>
      <c r="M122" s="1" t="s">
        <v>1023</v>
      </c>
      <c r="N122" s="1" t="s">
        <v>1024</v>
      </c>
      <c r="O122" s="1" t="s">
        <v>1025</v>
      </c>
    </row>
    <row r="123" s="1" customFormat="1" spans="1:15">
      <c r="A123" s="1" t="s">
        <v>15</v>
      </c>
      <c r="B123" s="1" t="s">
        <v>1026</v>
      </c>
      <c r="C123" s="1" t="s">
        <v>75</v>
      </c>
      <c r="D123" s="1" t="s">
        <v>66</v>
      </c>
      <c r="F123" s="1" t="s">
        <v>1027</v>
      </c>
      <c r="I123" s="1" t="s">
        <v>1028</v>
      </c>
      <c r="J123" s="1" t="s">
        <v>1029</v>
      </c>
      <c r="K123" s="1" t="s">
        <v>1030</v>
      </c>
      <c r="L123" s="1" t="s">
        <v>1031</v>
      </c>
      <c r="M123" s="1" t="s">
        <v>1032</v>
      </c>
      <c r="N123" s="1" t="s">
        <v>1033</v>
      </c>
      <c r="O123" s="1" t="s">
        <v>1034</v>
      </c>
    </row>
    <row r="124" s="1" customFormat="1" spans="1:15">
      <c r="A124" s="1" t="s">
        <v>15</v>
      </c>
      <c r="B124" s="1" t="s">
        <v>1035</v>
      </c>
      <c r="C124" s="1" t="s">
        <v>27</v>
      </c>
      <c r="J124" s="1" t="s">
        <v>1036</v>
      </c>
      <c r="K124" s="1" t="s">
        <v>1037</v>
      </c>
      <c r="L124" s="1" t="s">
        <v>1038</v>
      </c>
      <c r="M124" s="1" t="s">
        <v>1039</v>
      </c>
      <c r="N124" s="1" t="s">
        <v>1040</v>
      </c>
      <c r="O124" s="1" t="s">
        <v>1041</v>
      </c>
    </row>
    <row r="125" s="1" customFormat="1" spans="1:15">
      <c r="A125" s="1" t="s">
        <v>15</v>
      </c>
      <c r="B125" s="1" t="s">
        <v>1035</v>
      </c>
      <c r="C125" s="1" t="s">
        <v>17</v>
      </c>
      <c r="J125" s="1" t="s">
        <v>1036</v>
      </c>
      <c r="K125" s="1" t="s">
        <v>1037</v>
      </c>
      <c r="L125" s="1" t="s">
        <v>1042</v>
      </c>
      <c r="M125" s="1" t="s">
        <v>1043</v>
      </c>
      <c r="N125" s="1" t="s">
        <v>1044</v>
      </c>
      <c r="O125" s="1" t="s">
        <v>1045</v>
      </c>
    </row>
    <row r="126" s="1" customFormat="1" spans="1:15">
      <c r="A126" s="1" t="s">
        <v>15</v>
      </c>
      <c r="B126" s="1" t="s">
        <v>1046</v>
      </c>
      <c r="C126" s="1" t="s">
        <v>27</v>
      </c>
      <c r="J126" s="1" t="s">
        <v>1047</v>
      </c>
      <c r="K126" s="1" t="s">
        <v>1048</v>
      </c>
      <c r="L126" s="1" t="s">
        <v>1049</v>
      </c>
      <c r="M126" s="1" t="s">
        <v>1050</v>
      </c>
      <c r="N126" s="1" t="s">
        <v>1051</v>
      </c>
      <c r="O126" s="1" t="s">
        <v>1052</v>
      </c>
    </row>
    <row r="127" s="1" customFormat="1" spans="1:15">
      <c r="A127" s="1" t="s">
        <v>15</v>
      </c>
      <c r="B127" s="1" t="s">
        <v>1053</v>
      </c>
      <c r="C127" s="1" t="s">
        <v>27</v>
      </c>
      <c r="J127" s="1" t="s">
        <v>1054</v>
      </c>
      <c r="K127" s="1" t="s">
        <v>1055</v>
      </c>
      <c r="L127" s="1" t="s">
        <v>1056</v>
      </c>
      <c r="M127" s="1" t="s">
        <v>1057</v>
      </c>
      <c r="N127" s="1" t="s">
        <v>1058</v>
      </c>
      <c r="O127" s="1" t="s">
        <v>1059</v>
      </c>
    </row>
    <row r="128" s="1" customFormat="1" spans="1:15">
      <c r="A128" s="1" t="s">
        <v>15</v>
      </c>
      <c r="B128" s="1" t="s">
        <v>1053</v>
      </c>
      <c r="C128" s="1" t="s">
        <v>17</v>
      </c>
      <c r="J128" s="1" t="s">
        <v>1060</v>
      </c>
      <c r="K128" s="1" t="s">
        <v>1055</v>
      </c>
      <c r="L128" s="1" t="s">
        <v>1061</v>
      </c>
      <c r="M128" s="1" t="s">
        <v>1062</v>
      </c>
      <c r="N128" s="1" t="s">
        <v>1063</v>
      </c>
      <c r="O128" s="1" t="s">
        <v>1064</v>
      </c>
    </row>
    <row r="129" s="1" customFormat="1" spans="1:16">
      <c r="A129" s="1" t="s">
        <v>15</v>
      </c>
      <c r="B129" s="1" t="s">
        <v>1065</v>
      </c>
      <c r="C129" s="1" t="s">
        <v>27</v>
      </c>
      <c r="J129" s="1" t="s">
        <v>1066</v>
      </c>
      <c r="K129" s="1" t="s">
        <v>1067</v>
      </c>
      <c r="L129" s="1" t="s">
        <v>1068</v>
      </c>
      <c r="M129" s="1" t="s">
        <v>1069</v>
      </c>
      <c r="N129" s="1" t="s">
        <v>1070</v>
      </c>
      <c r="O129" s="1" t="s">
        <v>1071</v>
      </c>
    </row>
    <row r="130" s="1" customFormat="1" spans="1:16">
      <c r="A130" s="1" t="s">
        <v>15</v>
      </c>
      <c r="B130" s="1" t="s">
        <v>1072</v>
      </c>
      <c r="C130" s="1" t="s">
        <v>27</v>
      </c>
      <c r="D130" s="1" t="s">
        <v>1073</v>
      </c>
      <c r="F130" s="1" t="s">
        <v>1074</v>
      </c>
      <c r="I130" s="1" t="s">
        <v>1075</v>
      </c>
      <c r="J130" s="1" t="s">
        <v>1076</v>
      </c>
      <c r="K130" s="1" t="s">
        <v>1077</v>
      </c>
      <c r="L130" s="1" t="s">
        <v>1078</v>
      </c>
      <c r="M130" s="1" t="s">
        <v>1079</v>
      </c>
      <c r="N130" s="1" t="s">
        <v>1080</v>
      </c>
      <c r="O130" s="1" t="s">
        <v>1081</v>
      </c>
    </row>
    <row r="131" s="1" customFormat="1" spans="1:16">
      <c r="A131" s="1" t="s">
        <v>15</v>
      </c>
      <c r="B131" s="1" t="s">
        <v>1082</v>
      </c>
      <c r="C131" s="1" t="s">
        <v>27</v>
      </c>
      <c r="D131" s="1" t="s">
        <v>1073</v>
      </c>
      <c r="F131" s="1" t="s">
        <v>1083</v>
      </c>
      <c r="I131" s="1" t="s">
        <v>1084</v>
      </c>
      <c r="J131" s="1" t="s">
        <v>1085</v>
      </c>
      <c r="K131" s="1" t="s">
        <v>1086</v>
      </c>
      <c r="L131" s="1" t="s">
        <v>1087</v>
      </c>
      <c r="M131" s="1" t="s">
        <v>1088</v>
      </c>
      <c r="N131" s="1" t="s">
        <v>1089</v>
      </c>
      <c r="O131" s="1" t="s">
        <v>1090</v>
      </c>
    </row>
    <row r="132" s="1" customFormat="1" spans="1:16">
      <c r="A132" s="1" t="s">
        <v>15</v>
      </c>
      <c r="B132" s="1" t="s">
        <v>1091</v>
      </c>
      <c r="C132" s="1" t="s">
        <v>27</v>
      </c>
      <c r="D132" s="1" t="s">
        <v>1073</v>
      </c>
      <c r="F132" s="1" t="s">
        <v>1092</v>
      </c>
      <c r="I132" s="1" t="s">
        <v>1093</v>
      </c>
      <c r="J132" s="1" t="s">
        <v>1094</v>
      </c>
      <c r="K132" s="1" t="s">
        <v>1095</v>
      </c>
      <c r="L132" s="1" t="s">
        <v>1096</v>
      </c>
      <c r="M132" s="1" t="s">
        <v>1097</v>
      </c>
      <c r="N132" s="1" t="s">
        <v>1098</v>
      </c>
      <c r="O132" s="1" t="s">
        <v>1099</v>
      </c>
    </row>
    <row r="133" s="1" customFormat="1" spans="1:16">
      <c r="A133" s="1" t="s">
        <v>15</v>
      </c>
      <c r="B133" s="1" t="s">
        <v>1100</v>
      </c>
      <c r="C133" s="1" t="s">
        <v>27</v>
      </c>
      <c r="D133" s="1" t="s">
        <v>1073</v>
      </c>
      <c r="F133" s="1" t="s">
        <v>1101</v>
      </c>
      <c r="I133" s="1" t="s">
        <v>1102</v>
      </c>
      <c r="J133" s="1" t="s">
        <v>1103</v>
      </c>
      <c r="K133" s="1" t="s">
        <v>1104</v>
      </c>
      <c r="L133" s="1" t="s">
        <v>1105</v>
      </c>
      <c r="M133" s="1" t="s">
        <v>1106</v>
      </c>
      <c r="N133" s="1" t="s">
        <v>1107</v>
      </c>
      <c r="O133" s="1" t="s">
        <v>1108</v>
      </c>
    </row>
    <row r="134" s="1" customFormat="1" spans="1:16">
      <c r="A134" s="1" t="s">
        <v>15</v>
      </c>
      <c r="B134" s="1" t="s">
        <v>1109</v>
      </c>
      <c r="C134" s="1" t="s">
        <v>27</v>
      </c>
      <c r="F134" s="1" t="s">
        <v>1110</v>
      </c>
      <c r="I134" s="1" t="s">
        <v>1111</v>
      </c>
      <c r="J134" s="1" t="s">
        <v>1112</v>
      </c>
      <c r="K134" s="1" t="s">
        <v>1113</v>
      </c>
      <c r="L134" s="1" t="s">
        <v>1114</v>
      </c>
      <c r="M134" s="1" t="s">
        <v>1115</v>
      </c>
      <c r="N134" s="1" t="s">
        <v>1116</v>
      </c>
      <c r="O134" s="1" t="s">
        <v>1117</v>
      </c>
      <c r="P134" s="1" t="s">
        <v>1065</v>
      </c>
    </row>
    <row r="135" s="1" customFormat="1" spans="1:16">
      <c r="A135" s="1" t="s">
        <v>15</v>
      </c>
      <c r="B135" s="1" t="s">
        <v>1118</v>
      </c>
      <c r="C135" s="1" t="s">
        <v>27</v>
      </c>
      <c r="F135" s="1" t="s">
        <v>1119</v>
      </c>
      <c r="I135" s="1" t="s">
        <v>1120</v>
      </c>
      <c r="J135" s="1" t="s">
        <v>1121</v>
      </c>
      <c r="K135" s="1" t="s">
        <v>1122</v>
      </c>
      <c r="L135" s="1" t="s">
        <v>1123</v>
      </c>
      <c r="M135" s="1" t="s">
        <v>1124</v>
      </c>
      <c r="N135" s="1" t="s">
        <v>1125</v>
      </c>
      <c r="O135" s="1" t="s">
        <v>1126</v>
      </c>
      <c r="P135" s="1" t="s">
        <v>1065</v>
      </c>
    </row>
    <row r="136" s="1" customFormat="1" spans="1:16">
      <c r="A136" s="1" t="s">
        <v>15</v>
      </c>
      <c r="B136" s="1" t="s">
        <v>1127</v>
      </c>
      <c r="C136" s="1" t="s">
        <v>27</v>
      </c>
      <c r="F136" s="1" t="s">
        <v>1128</v>
      </c>
      <c r="I136" s="1" t="s">
        <v>1129</v>
      </c>
      <c r="J136" s="1" t="s">
        <v>1130</v>
      </c>
      <c r="K136" s="1" t="s">
        <v>1131</v>
      </c>
      <c r="L136" s="1" t="s">
        <v>1132</v>
      </c>
      <c r="M136" s="1" t="s">
        <v>1133</v>
      </c>
      <c r="N136" s="1" t="s">
        <v>1134</v>
      </c>
      <c r="O136" s="1" t="s">
        <v>1135</v>
      </c>
      <c r="P136" s="1" t="s">
        <v>1136</v>
      </c>
    </row>
    <row r="137" s="1" customFormat="1" spans="1:16">
      <c r="A137" s="1" t="s">
        <v>15</v>
      </c>
      <c r="B137" s="1" t="s">
        <v>1127</v>
      </c>
      <c r="C137" s="1" t="s">
        <v>17</v>
      </c>
      <c r="F137" s="1" t="s">
        <v>1128</v>
      </c>
      <c r="I137" s="1" t="s">
        <v>1137</v>
      </c>
      <c r="J137" s="1" t="s">
        <v>1138</v>
      </c>
      <c r="K137" s="1" t="s">
        <v>1131</v>
      </c>
      <c r="L137" s="1" t="s">
        <v>1139</v>
      </c>
      <c r="M137" s="1" t="s">
        <v>1140</v>
      </c>
      <c r="N137" s="1" t="s">
        <v>1141</v>
      </c>
      <c r="O137" s="1" t="s">
        <v>1142</v>
      </c>
      <c r="P137" s="1" t="s">
        <v>1136</v>
      </c>
    </row>
    <row r="138" s="1" customFormat="1" spans="1:16">
      <c r="A138" s="1" t="s">
        <v>15</v>
      </c>
      <c r="B138" s="1" t="s">
        <v>1143</v>
      </c>
      <c r="C138" s="1" t="s">
        <v>27</v>
      </c>
      <c r="J138" s="1" t="s">
        <v>1144</v>
      </c>
      <c r="K138" s="1" t="s">
        <v>1145</v>
      </c>
      <c r="L138" s="1" t="s">
        <v>1146</v>
      </c>
      <c r="M138" s="1" t="s">
        <v>1147</v>
      </c>
      <c r="N138" s="1" t="s">
        <v>1148</v>
      </c>
      <c r="O138" s="1" t="s">
        <v>1149</v>
      </c>
    </row>
    <row r="139" s="1" customFormat="1" spans="1:16">
      <c r="A139" s="1" t="s">
        <v>15</v>
      </c>
      <c r="B139" s="1" t="s">
        <v>1150</v>
      </c>
      <c r="C139" s="1" t="s">
        <v>27</v>
      </c>
      <c r="J139" s="1" t="s">
        <v>1151</v>
      </c>
      <c r="K139" s="1" t="s">
        <v>1152</v>
      </c>
      <c r="L139" s="1" t="s">
        <v>1153</v>
      </c>
      <c r="M139" s="1" t="s">
        <v>1154</v>
      </c>
      <c r="N139" s="1" t="s">
        <v>1155</v>
      </c>
      <c r="O139" s="1" t="s">
        <v>1156</v>
      </c>
    </row>
    <row r="140" s="1" customFormat="1" spans="1:16">
      <c r="A140" s="1" t="s">
        <v>15</v>
      </c>
      <c r="B140" s="1" t="s">
        <v>1157</v>
      </c>
      <c r="C140" s="1" t="s">
        <v>45</v>
      </c>
      <c r="F140" s="1" t="s">
        <v>1150</v>
      </c>
      <c r="G140" s="1" t="s">
        <v>1158</v>
      </c>
      <c r="I140" s="1" t="s">
        <v>1159</v>
      </c>
      <c r="J140" s="1" t="s">
        <v>1160</v>
      </c>
      <c r="K140" s="1" t="s">
        <v>1161</v>
      </c>
      <c r="L140" s="1" t="s">
        <v>1162</v>
      </c>
      <c r="M140" s="1" t="s">
        <v>1163</v>
      </c>
      <c r="N140" s="1" t="s">
        <v>1164</v>
      </c>
      <c r="O140" s="1" t="s">
        <v>1165</v>
      </c>
    </row>
    <row r="141" s="1" customFormat="1" spans="1:16">
      <c r="A141" s="1" t="s">
        <v>15</v>
      </c>
      <c r="B141" s="1" t="s">
        <v>1157</v>
      </c>
      <c r="C141" s="1" t="s">
        <v>27</v>
      </c>
      <c r="F141" s="1" t="s">
        <v>1150</v>
      </c>
      <c r="G141" s="1" t="s">
        <v>1158</v>
      </c>
      <c r="I141" s="1" t="s">
        <v>1166</v>
      </c>
      <c r="J141" s="1" t="s">
        <v>1167</v>
      </c>
      <c r="K141" s="1" t="s">
        <v>1161</v>
      </c>
      <c r="L141" s="1" t="s">
        <v>1168</v>
      </c>
      <c r="M141" s="1" t="s">
        <v>1169</v>
      </c>
      <c r="N141" s="1" t="s">
        <v>1170</v>
      </c>
      <c r="O141" s="1" t="s">
        <v>1171</v>
      </c>
    </row>
    <row r="142" s="1" customFormat="1" spans="1:16">
      <c r="A142" s="1" t="s">
        <v>15</v>
      </c>
      <c r="B142" s="1" t="s">
        <v>1172</v>
      </c>
      <c r="C142" s="1" t="s">
        <v>27</v>
      </c>
      <c r="J142" s="1" t="s">
        <v>1173</v>
      </c>
      <c r="K142" s="1" t="s">
        <v>1174</v>
      </c>
      <c r="L142" s="1" t="s">
        <v>1175</v>
      </c>
      <c r="M142" s="1" t="s">
        <v>1176</v>
      </c>
      <c r="N142" s="1" t="s">
        <v>1177</v>
      </c>
      <c r="O142" s="1" t="s">
        <v>1178</v>
      </c>
    </row>
    <row r="143" s="1" customFormat="1" spans="1:16">
      <c r="A143" s="1" t="s">
        <v>15</v>
      </c>
      <c r="B143" s="1" t="s">
        <v>1179</v>
      </c>
      <c r="C143" s="1" t="s">
        <v>45</v>
      </c>
      <c r="D143" s="1" t="s">
        <v>66</v>
      </c>
      <c r="F143" s="1" t="s">
        <v>1180</v>
      </c>
      <c r="I143" s="1" t="s">
        <v>1181</v>
      </c>
      <c r="J143" s="1" t="s">
        <v>1182</v>
      </c>
      <c r="K143" s="1" t="s">
        <v>1183</v>
      </c>
      <c r="L143" s="1" t="s">
        <v>1184</v>
      </c>
      <c r="M143" s="1" t="s">
        <v>1185</v>
      </c>
      <c r="N143" s="1" t="s">
        <v>1186</v>
      </c>
      <c r="O143" s="1" t="s">
        <v>1187</v>
      </c>
    </row>
    <row r="144" s="1" customFormat="1" spans="1:16">
      <c r="A144" s="1" t="s">
        <v>15</v>
      </c>
      <c r="B144" s="1" t="s">
        <v>1179</v>
      </c>
      <c r="C144" s="1" t="s">
        <v>75</v>
      </c>
      <c r="D144" s="1" t="s">
        <v>66</v>
      </c>
      <c r="F144" s="1" t="s">
        <v>1180</v>
      </c>
      <c r="I144" s="1" t="s">
        <v>1188</v>
      </c>
      <c r="J144" s="1" t="s">
        <v>1189</v>
      </c>
      <c r="K144" s="1" t="s">
        <v>1183</v>
      </c>
      <c r="L144" s="1" t="s">
        <v>1190</v>
      </c>
      <c r="M144" s="1" t="s">
        <v>1191</v>
      </c>
      <c r="N144" s="1" t="s">
        <v>1192</v>
      </c>
      <c r="O144" s="1" t="s">
        <v>1193</v>
      </c>
    </row>
    <row r="145" s="1" customFormat="1" spans="1:15">
      <c r="A145" s="1" t="s">
        <v>15</v>
      </c>
      <c r="B145" s="1" t="s">
        <v>1194</v>
      </c>
      <c r="C145" s="1" t="s">
        <v>45</v>
      </c>
      <c r="D145" s="1" t="s">
        <v>66</v>
      </c>
      <c r="F145" s="1" t="s">
        <v>1195</v>
      </c>
      <c r="I145" s="1" t="s">
        <v>1196</v>
      </c>
      <c r="J145" s="1" t="s">
        <v>1197</v>
      </c>
      <c r="K145" s="1" t="s">
        <v>1198</v>
      </c>
      <c r="L145" s="1" t="s">
        <v>1199</v>
      </c>
      <c r="M145" s="1" t="s">
        <v>1200</v>
      </c>
      <c r="N145" s="1" t="s">
        <v>1201</v>
      </c>
      <c r="O145" s="1" t="s">
        <v>1202</v>
      </c>
    </row>
    <row r="146" s="1" customFormat="1" spans="1:15">
      <c r="A146" s="1" t="s">
        <v>15</v>
      </c>
      <c r="B146" s="1" t="s">
        <v>1203</v>
      </c>
      <c r="C146" s="1" t="s">
        <v>45</v>
      </c>
      <c r="J146" s="1" t="s">
        <v>1204</v>
      </c>
      <c r="K146" s="1" t="s">
        <v>1205</v>
      </c>
      <c r="L146" s="1" t="s">
        <v>1206</v>
      </c>
      <c r="M146" s="1" t="s">
        <v>1207</v>
      </c>
      <c r="N146" s="1" t="s">
        <v>1208</v>
      </c>
      <c r="O146" s="1" t="s">
        <v>1209</v>
      </c>
    </row>
    <row r="147" s="1" customFormat="1" spans="1:15">
      <c r="A147" s="1" t="s">
        <v>15</v>
      </c>
      <c r="B147" s="1" t="s">
        <v>1203</v>
      </c>
      <c r="C147" s="1" t="s">
        <v>1210</v>
      </c>
      <c r="J147" s="1" t="s">
        <v>1211</v>
      </c>
      <c r="K147" s="1" t="s">
        <v>1205</v>
      </c>
      <c r="L147" s="1" t="s">
        <v>1212</v>
      </c>
      <c r="M147" s="1" t="s">
        <v>1213</v>
      </c>
      <c r="N147" s="1" t="s">
        <v>1214</v>
      </c>
      <c r="O147" s="1" t="s">
        <v>1215</v>
      </c>
    </row>
    <row r="148" s="1" customFormat="1" spans="1:15">
      <c r="A148" s="1" t="s">
        <v>15</v>
      </c>
      <c r="B148" s="1" t="s">
        <v>1203</v>
      </c>
      <c r="C148" s="1" t="s">
        <v>75</v>
      </c>
      <c r="J148" s="1" t="s">
        <v>1216</v>
      </c>
      <c r="K148" s="1" t="s">
        <v>1205</v>
      </c>
      <c r="L148" s="1" t="s">
        <v>1217</v>
      </c>
      <c r="M148" s="1" t="s">
        <v>1218</v>
      </c>
      <c r="N148" s="1" t="s">
        <v>1219</v>
      </c>
      <c r="O148" s="1" t="s">
        <v>1220</v>
      </c>
    </row>
    <row r="149" s="1" customFormat="1" spans="1:15">
      <c r="A149" s="1" t="s">
        <v>15</v>
      </c>
      <c r="B149" s="1" t="s">
        <v>1221</v>
      </c>
      <c r="C149" s="1" t="s">
        <v>45</v>
      </c>
      <c r="D149" s="1" t="s">
        <v>1222</v>
      </c>
      <c r="F149" s="1" t="s">
        <v>1223</v>
      </c>
      <c r="G149" s="1" t="e">
        <f>-ic</f>
        <v>#NAME?</v>
      </c>
      <c r="I149" s="1" t="s">
        <v>1224</v>
      </c>
      <c r="J149" s="1" t="s">
        <v>1225</v>
      </c>
      <c r="K149" s="1" t="s">
        <v>1226</v>
      </c>
      <c r="L149" s="1" t="s">
        <v>1227</v>
      </c>
      <c r="M149" s="1" t="s">
        <v>1228</v>
      </c>
      <c r="N149" s="1" t="s">
        <v>1229</v>
      </c>
      <c r="O149" s="1" t="s">
        <v>1230</v>
      </c>
    </row>
    <row r="150" s="1" customFormat="1" spans="1:15">
      <c r="A150" s="1" t="s">
        <v>15</v>
      </c>
      <c r="B150" s="1" t="s">
        <v>1231</v>
      </c>
      <c r="C150" s="1" t="s">
        <v>27</v>
      </c>
      <c r="J150" s="1" t="s">
        <v>1232</v>
      </c>
      <c r="K150" s="1" t="s">
        <v>1233</v>
      </c>
      <c r="L150" s="1" t="s">
        <v>1234</v>
      </c>
      <c r="M150" s="1" t="s">
        <v>1235</v>
      </c>
      <c r="N150" s="1" t="s">
        <v>1236</v>
      </c>
      <c r="O150" s="1" t="s">
        <v>1237</v>
      </c>
    </row>
    <row r="151" s="1" customFormat="1" spans="1:15">
      <c r="A151" s="1" t="s">
        <v>15</v>
      </c>
      <c r="B151" s="1" t="s">
        <v>1238</v>
      </c>
      <c r="C151" s="1" t="s">
        <v>17</v>
      </c>
      <c r="D151" s="1" t="s">
        <v>1136</v>
      </c>
      <c r="F151" s="1" t="s">
        <v>1239</v>
      </c>
      <c r="G151" s="1" t="e">
        <f>-ate</f>
        <v>#NAME?</v>
      </c>
      <c r="I151" s="1" t="s">
        <v>1240</v>
      </c>
      <c r="J151" s="1" t="s">
        <v>1241</v>
      </c>
      <c r="K151" s="1" t="s">
        <v>1242</v>
      </c>
      <c r="L151" s="1" t="s">
        <v>1243</v>
      </c>
      <c r="M151" s="1" t="s">
        <v>1244</v>
      </c>
      <c r="N151" s="1" t="s">
        <v>1245</v>
      </c>
      <c r="O151" s="1" t="s">
        <v>1246</v>
      </c>
    </row>
    <row r="152" s="1" customFormat="1" spans="1:15">
      <c r="A152" s="1" t="s">
        <v>15</v>
      </c>
      <c r="B152" s="1" t="s">
        <v>1247</v>
      </c>
      <c r="C152" s="1" t="s">
        <v>17</v>
      </c>
      <c r="D152" s="1" t="s">
        <v>1136</v>
      </c>
      <c r="F152" s="1" t="s">
        <v>1248</v>
      </c>
      <c r="I152" s="1" t="s">
        <v>1249</v>
      </c>
      <c r="J152" s="1" t="s">
        <v>1250</v>
      </c>
      <c r="K152" s="1" t="s">
        <v>1251</v>
      </c>
      <c r="L152" s="1" t="s">
        <v>1252</v>
      </c>
      <c r="M152" s="1" t="s">
        <v>1253</v>
      </c>
      <c r="N152" s="1" t="s">
        <v>1254</v>
      </c>
      <c r="O152" s="1" t="s">
        <v>1255</v>
      </c>
    </row>
    <row r="153" s="1" customFormat="1" spans="1:15">
      <c r="A153" s="1" t="s">
        <v>15</v>
      </c>
      <c r="B153" s="1" t="s">
        <v>1256</v>
      </c>
      <c r="C153" s="1" t="s">
        <v>27</v>
      </c>
      <c r="D153" s="1" t="s">
        <v>1136</v>
      </c>
      <c r="F153" s="1" t="s">
        <v>1248</v>
      </c>
      <c r="G153" s="1" t="e">
        <f>-ance</f>
        <v>#NAME?</v>
      </c>
      <c r="I153" s="1" t="s">
        <v>1257</v>
      </c>
      <c r="J153" s="1" t="s">
        <v>1258</v>
      </c>
      <c r="K153" s="1" t="s">
        <v>1259</v>
      </c>
      <c r="L153" s="1" t="s">
        <v>1260</v>
      </c>
      <c r="M153" s="1" t="s">
        <v>1261</v>
      </c>
      <c r="N153" s="1" t="s">
        <v>1262</v>
      </c>
      <c r="O153" s="1" t="s">
        <v>1263</v>
      </c>
    </row>
    <row r="154" s="1" customFormat="1" spans="1:15">
      <c r="A154" s="1" t="s">
        <v>15</v>
      </c>
      <c r="B154" s="1" t="s">
        <v>1264</v>
      </c>
      <c r="C154" s="1" t="s">
        <v>75</v>
      </c>
      <c r="D154" s="1" t="s">
        <v>66</v>
      </c>
      <c r="F154" s="1" t="s">
        <v>1265</v>
      </c>
      <c r="I154" s="1" t="s">
        <v>1266</v>
      </c>
      <c r="J154" s="1" t="s">
        <v>1267</v>
      </c>
      <c r="K154" s="1" t="s">
        <v>1268</v>
      </c>
      <c r="L154" s="1" t="s">
        <v>1269</v>
      </c>
      <c r="M154" s="1" t="s">
        <v>1270</v>
      </c>
      <c r="N154" s="1" t="s">
        <v>1271</v>
      </c>
      <c r="O154" s="1" t="s">
        <v>1272</v>
      </c>
    </row>
    <row r="155" s="1" customFormat="1" spans="1:15">
      <c r="A155" s="1" t="s">
        <v>15</v>
      </c>
      <c r="B155" s="1" t="s">
        <v>1273</v>
      </c>
      <c r="C155" s="1" t="s">
        <v>45</v>
      </c>
      <c r="D155" s="1" t="s">
        <v>66</v>
      </c>
      <c r="F155" s="1" t="s">
        <v>1274</v>
      </c>
      <c r="I155" s="1" t="s">
        <v>1275</v>
      </c>
      <c r="J155" s="1" t="s">
        <v>1276</v>
      </c>
      <c r="K155" s="1" t="s">
        <v>1277</v>
      </c>
      <c r="L155" s="1" t="s">
        <v>1278</v>
      </c>
      <c r="M155" s="1" t="s">
        <v>1279</v>
      </c>
      <c r="N155" s="1" t="s">
        <v>1280</v>
      </c>
      <c r="O155" s="1" t="s">
        <v>1281</v>
      </c>
    </row>
    <row r="156" s="1" customFormat="1" spans="1:15">
      <c r="A156" s="1" t="s">
        <v>15</v>
      </c>
      <c r="B156" s="1" t="s">
        <v>1273</v>
      </c>
      <c r="C156" s="1" t="s">
        <v>75</v>
      </c>
      <c r="D156" s="1" t="s">
        <v>66</v>
      </c>
      <c r="F156" s="1" t="s">
        <v>1274</v>
      </c>
      <c r="I156" s="1" t="s">
        <v>1282</v>
      </c>
      <c r="J156" s="1" t="s">
        <v>1283</v>
      </c>
      <c r="K156" s="1" t="s">
        <v>1277</v>
      </c>
      <c r="L156" s="1" t="s">
        <v>1284</v>
      </c>
      <c r="M156" s="1" t="s">
        <v>1285</v>
      </c>
      <c r="N156" s="1" t="s">
        <v>1286</v>
      </c>
      <c r="O156" s="1" t="s">
        <v>1287</v>
      </c>
    </row>
    <row r="157" s="1" customFormat="1" spans="1:15">
      <c r="A157" s="1" t="s">
        <v>15</v>
      </c>
      <c r="B157" s="1" t="s">
        <v>1288</v>
      </c>
      <c r="C157" s="1" t="s">
        <v>65</v>
      </c>
      <c r="D157" s="1" t="s">
        <v>66</v>
      </c>
      <c r="F157" s="1" t="s">
        <v>1289</v>
      </c>
      <c r="I157" s="1" t="s">
        <v>1290</v>
      </c>
      <c r="J157" s="1" t="s">
        <v>1291</v>
      </c>
      <c r="K157" s="1" t="s">
        <v>1292</v>
      </c>
      <c r="L157" s="1" t="s">
        <v>1293</v>
      </c>
      <c r="M157" s="1" t="s">
        <v>1294</v>
      </c>
      <c r="N157" s="1" t="s">
        <v>1295</v>
      </c>
      <c r="O157" s="1" t="s">
        <v>1296</v>
      </c>
    </row>
    <row r="158" s="1" customFormat="1" spans="1:15">
      <c r="A158" s="1" t="s">
        <v>15</v>
      </c>
      <c r="B158" s="1" t="s">
        <v>1288</v>
      </c>
      <c r="C158" s="1" t="s">
        <v>75</v>
      </c>
      <c r="D158" s="1" t="s">
        <v>66</v>
      </c>
      <c r="F158" s="1" t="s">
        <v>1289</v>
      </c>
      <c r="I158" s="1" t="s">
        <v>1297</v>
      </c>
      <c r="J158" s="1" t="s">
        <v>1298</v>
      </c>
      <c r="K158" s="1" t="s">
        <v>1292</v>
      </c>
      <c r="L158" s="1" t="s">
        <v>1299</v>
      </c>
      <c r="M158" s="1" t="s">
        <v>1300</v>
      </c>
      <c r="N158" s="1" t="s">
        <v>1301</v>
      </c>
      <c r="O158" s="1" t="s">
        <v>1302</v>
      </c>
    </row>
    <row r="159" s="1" customFormat="1" spans="1:15">
      <c r="A159" s="1" t="s">
        <v>15</v>
      </c>
      <c r="B159" s="1" t="s">
        <v>1303</v>
      </c>
      <c r="C159" s="1" t="s">
        <v>65</v>
      </c>
      <c r="D159" s="1" t="s">
        <v>1288</v>
      </c>
      <c r="F159" s="1" t="s">
        <v>1304</v>
      </c>
      <c r="I159" s="1" t="s">
        <v>1305</v>
      </c>
      <c r="J159" s="1" t="s">
        <v>1306</v>
      </c>
      <c r="K159" s="1" t="s">
        <v>1307</v>
      </c>
      <c r="L159" s="1" t="s">
        <v>1308</v>
      </c>
      <c r="M159" s="1" t="s">
        <v>1309</v>
      </c>
      <c r="N159" s="1" t="s">
        <v>1310</v>
      </c>
      <c r="O159" s="1" t="s">
        <v>1311</v>
      </c>
    </row>
    <row r="160" s="1" customFormat="1" spans="1:15">
      <c r="A160" s="1" t="s">
        <v>15</v>
      </c>
      <c r="B160" s="1" t="s">
        <v>1303</v>
      </c>
      <c r="C160" s="1" t="s">
        <v>75</v>
      </c>
      <c r="D160" s="1" t="s">
        <v>1288</v>
      </c>
      <c r="F160" s="1" t="s">
        <v>1304</v>
      </c>
      <c r="I160" s="1" t="s">
        <v>1312</v>
      </c>
      <c r="J160" s="1" t="s">
        <v>1313</v>
      </c>
      <c r="K160" s="1" t="s">
        <v>1307</v>
      </c>
      <c r="L160" s="1" t="s">
        <v>1314</v>
      </c>
      <c r="M160" s="1" t="s">
        <v>1315</v>
      </c>
      <c r="N160" s="1" t="s">
        <v>1316</v>
      </c>
      <c r="O160" s="1" t="s">
        <v>1317</v>
      </c>
    </row>
    <row r="161" s="1" customFormat="1" spans="1:15">
      <c r="A161" s="1" t="s">
        <v>15</v>
      </c>
      <c r="B161" s="1" t="s">
        <v>1318</v>
      </c>
      <c r="C161" s="1" t="s">
        <v>27</v>
      </c>
      <c r="I161" s="1" t="s">
        <v>1319</v>
      </c>
      <c r="J161" s="1" t="s">
        <v>1320</v>
      </c>
      <c r="K161" s="1" t="s">
        <v>1321</v>
      </c>
      <c r="L161" s="1" t="s">
        <v>1322</v>
      </c>
      <c r="M161" s="1" t="s">
        <v>1323</v>
      </c>
      <c r="N161" s="1" t="s">
        <v>1324</v>
      </c>
      <c r="O161" s="1" t="s">
        <v>1325</v>
      </c>
    </row>
    <row r="162" s="1" customFormat="1" spans="1:15">
      <c r="A162" s="1" t="s">
        <v>15</v>
      </c>
      <c r="B162" s="1" t="s">
        <v>1326</v>
      </c>
      <c r="C162" s="1" t="s">
        <v>75</v>
      </c>
      <c r="I162" s="1" t="s">
        <v>1327</v>
      </c>
      <c r="J162" s="1" t="s">
        <v>1328</v>
      </c>
      <c r="K162" s="1" t="s">
        <v>1329</v>
      </c>
      <c r="L162" s="1" t="s">
        <v>1330</v>
      </c>
      <c r="M162" s="1" t="s">
        <v>1331</v>
      </c>
      <c r="N162" s="1" t="s">
        <v>1332</v>
      </c>
      <c r="O162" s="1" t="s">
        <v>1333</v>
      </c>
    </row>
    <row r="163" s="1" customFormat="1" spans="1:15">
      <c r="A163" s="1" t="s">
        <v>15</v>
      </c>
      <c r="B163" s="1" t="s">
        <v>1334</v>
      </c>
      <c r="C163" s="1" t="s">
        <v>75</v>
      </c>
      <c r="J163" s="1" t="s">
        <v>1335</v>
      </c>
      <c r="K163" s="1" t="s">
        <v>1336</v>
      </c>
      <c r="L163" s="1" t="s">
        <v>1337</v>
      </c>
      <c r="M163" s="1" t="s">
        <v>1338</v>
      </c>
      <c r="N163" s="1" t="s">
        <v>1339</v>
      </c>
      <c r="O163" s="1" t="s">
        <v>1340</v>
      </c>
    </row>
    <row r="164" s="1" customFormat="1" spans="1:15">
      <c r="A164" s="1" t="s">
        <v>15</v>
      </c>
      <c r="B164" s="1" t="s">
        <v>1341</v>
      </c>
      <c r="C164" s="1" t="s">
        <v>45</v>
      </c>
      <c r="D164" s="1" t="s">
        <v>1342</v>
      </c>
      <c r="G164" s="1" t="e">
        <f>-native</f>
        <v>#NAME?</v>
      </c>
      <c r="I164" s="1" t="s">
        <v>1343</v>
      </c>
      <c r="J164" s="1" t="s">
        <v>1344</v>
      </c>
      <c r="K164" s="1" t="s">
        <v>1345</v>
      </c>
      <c r="L164" s="1" t="s">
        <v>1346</v>
      </c>
      <c r="M164" s="1" t="s">
        <v>1347</v>
      </c>
      <c r="N164" s="1" t="s">
        <v>1348</v>
      </c>
      <c r="O164" s="1" t="s">
        <v>1349</v>
      </c>
    </row>
    <row r="165" s="1" customFormat="1" spans="1:15">
      <c r="A165" s="1" t="s">
        <v>15</v>
      </c>
      <c r="B165" s="1" t="s">
        <v>1350</v>
      </c>
      <c r="C165" s="1" t="s">
        <v>1351</v>
      </c>
      <c r="J165" s="1" t="s">
        <v>1352</v>
      </c>
      <c r="K165" s="1" t="s">
        <v>1353</v>
      </c>
      <c r="L165" s="1" t="s">
        <v>1354</v>
      </c>
      <c r="M165" s="1" t="s">
        <v>1355</v>
      </c>
      <c r="N165" s="1" t="s">
        <v>1356</v>
      </c>
      <c r="O165" s="1" t="s">
        <v>1357</v>
      </c>
    </row>
    <row r="166" s="1" customFormat="1" spans="1:15">
      <c r="A166" s="1" t="s">
        <v>15</v>
      </c>
      <c r="B166" s="1" t="s">
        <v>1358</v>
      </c>
      <c r="C166" s="1" t="s">
        <v>27</v>
      </c>
      <c r="F166" s="1" t="s">
        <v>1359</v>
      </c>
      <c r="G166" s="1" t="e">
        <f>-itude</f>
        <v>#NAME?</v>
      </c>
      <c r="I166" s="1" t="s">
        <v>1360</v>
      </c>
      <c r="J166" s="1" t="s">
        <v>1361</v>
      </c>
      <c r="K166" s="1" t="s">
        <v>1362</v>
      </c>
      <c r="L166" s="1" t="s">
        <v>1363</v>
      </c>
      <c r="M166" s="1" t="s">
        <v>1364</v>
      </c>
      <c r="N166" s="1" t="s">
        <v>1365</v>
      </c>
      <c r="O166" s="1" t="s">
        <v>1366</v>
      </c>
    </row>
    <row r="167" s="1" customFormat="1" spans="1:15">
      <c r="A167" s="1" t="s">
        <v>15</v>
      </c>
      <c r="B167" s="1" t="s">
        <v>1367</v>
      </c>
      <c r="C167" s="1" t="s">
        <v>75</v>
      </c>
      <c r="I167" s="1" t="s">
        <v>1368</v>
      </c>
      <c r="J167" s="1" t="s">
        <v>1369</v>
      </c>
      <c r="K167" s="1" t="s">
        <v>1370</v>
      </c>
      <c r="L167" s="1" t="s">
        <v>1371</v>
      </c>
      <c r="M167" s="1" t="s">
        <v>1372</v>
      </c>
      <c r="N167" s="1" t="s">
        <v>1373</v>
      </c>
      <c r="O167" s="1" t="s">
        <v>1374</v>
      </c>
    </row>
    <row r="168" s="1" customFormat="1" spans="1:15">
      <c r="A168" s="1" t="s">
        <v>15</v>
      </c>
      <c r="B168" s="1" t="s">
        <v>1375</v>
      </c>
      <c r="C168" s="1" t="s">
        <v>27</v>
      </c>
      <c r="J168" s="1" t="s">
        <v>1376</v>
      </c>
      <c r="K168" s="1" t="s">
        <v>1377</v>
      </c>
      <c r="L168" s="1" t="s">
        <v>1378</v>
      </c>
      <c r="M168" s="1" t="s">
        <v>1379</v>
      </c>
      <c r="N168" s="1" t="s">
        <v>1380</v>
      </c>
      <c r="O168" s="1" t="s">
        <v>1381</v>
      </c>
    </row>
    <row r="169" s="1" customFormat="1" spans="1:15">
      <c r="A169" s="1" t="s">
        <v>15</v>
      </c>
      <c r="B169" s="1" t="s">
        <v>1382</v>
      </c>
      <c r="C169" s="1" t="s">
        <v>75</v>
      </c>
      <c r="I169" s="1" t="s">
        <v>1383</v>
      </c>
      <c r="J169" s="1" t="s">
        <v>1384</v>
      </c>
      <c r="K169" s="1" t="s">
        <v>1385</v>
      </c>
      <c r="L169" s="1" t="s">
        <v>1386</v>
      </c>
      <c r="M169" s="1" t="s">
        <v>1387</v>
      </c>
      <c r="N169" s="1" t="s">
        <v>1388</v>
      </c>
      <c r="O169" s="1" t="s">
        <v>1389</v>
      </c>
    </row>
    <row r="170" s="1" customFormat="1" spans="1:15">
      <c r="A170" s="1" t="s">
        <v>15</v>
      </c>
      <c r="B170" s="1" t="s">
        <v>1390</v>
      </c>
      <c r="C170" s="1" t="s">
        <v>17</v>
      </c>
      <c r="J170" s="1" t="s">
        <v>1391</v>
      </c>
      <c r="K170" s="1" t="s">
        <v>1392</v>
      </c>
      <c r="L170" s="1" t="s">
        <v>1393</v>
      </c>
      <c r="M170" s="1" t="s">
        <v>1394</v>
      </c>
      <c r="N170" s="1" t="s">
        <v>1395</v>
      </c>
      <c r="O170" s="1" t="s">
        <v>1396</v>
      </c>
    </row>
    <row r="171" s="1" customFormat="1" spans="1:15">
      <c r="A171" s="1" t="s">
        <v>15</v>
      </c>
      <c r="B171" s="1" t="s">
        <v>1397</v>
      </c>
      <c r="C171" s="1" t="s">
        <v>27</v>
      </c>
      <c r="F171" s="1" t="s">
        <v>1390</v>
      </c>
      <c r="G171" s="1" t="e">
        <f>-ateur</f>
        <v>#NAME?</v>
      </c>
      <c r="I171" s="1" t="s">
        <v>1398</v>
      </c>
      <c r="J171" s="1" t="s">
        <v>1399</v>
      </c>
      <c r="K171" s="1" t="s">
        <v>1400</v>
      </c>
      <c r="L171" s="1" t="s">
        <v>1401</v>
      </c>
      <c r="M171" s="1" t="s">
        <v>1402</v>
      </c>
      <c r="N171" s="1" t="s">
        <v>1403</v>
      </c>
      <c r="O171" s="1" t="s">
        <v>1404</v>
      </c>
    </row>
    <row r="172" s="1" customFormat="1" spans="1:15">
      <c r="A172" s="1" t="s">
        <v>15</v>
      </c>
      <c r="B172" s="1" t="s">
        <v>1397</v>
      </c>
      <c r="C172" s="1" t="s">
        <v>45</v>
      </c>
      <c r="F172" s="1" t="s">
        <v>1390</v>
      </c>
      <c r="G172" s="1" t="e">
        <f>-ateur</f>
        <v>#NAME?</v>
      </c>
      <c r="I172" s="1" t="s">
        <v>1405</v>
      </c>
      <c r="J172" s="1" t="s">
        <v>1406</v>
      </c>
      <c r="K172" s="1" t="s">
        <v>1400</v>
      </c>
      <c r="L172" s="1" t="s">
        <v>1407</v>
      </c>
      <c r="M172" s="1" t="s">
        <v>1408</v>
      </c>
      <c r="N172" s="1" t="s">
        <v>1409</v>
      </c>
      <c r="O172" s="1" t="s">
        <v>1410</v>
      </c>
    </row>
    <row r="173" s="1" customFormat="1" spans="1:15">
      <c r="A173" s="1" t="s">
        <v>15</v>
      </c>
      <c r="B173" s="1" t="s">
        <v>1411</v>
      </c>
      <c r="C173" s="1" t="s">
        <v>17</v>
      </c>
      <c r="D173" s="1" t="s">
        <v>66</v>
      </c>
      <c r="F173" s="1" t="s">
        <v>1412</v>
      </c>
      <c r="I173" s="1" t="s">
        <v>1413</v>
      </c>
      <c r="J173" s="1" t="s">
        <v>1414</v>
      </c>
      <c r="K173" s="1" t="s">
        <v>1415</v>
      </c>
      <c r="L173" s="1" t="s">
        <v>1416</v>
      </c>
      <c r="M173" s="1" t="s">
        <v>1417</v>
      </c>
      <c r="N173" s="1" t="s">
        <v>1418</v>
      </c>
      <c r="O173" s="1" t="s">
        <v>1419</v>
      </c>
    </row>
    <row r="174" s="1" customFormat="1" spans="1:15">
      <c r="A174" s="1" t="s">
        <v>15</v>
      </c>
      <c r="B174" s="1" t="s">
        <v>1420</v>
      </c>
      <c r="C174" s="1" t="s">
        <v>45</v>
      </c>
      <c r="F174" s="1" t="s">
        <v>1411</v>
      </c>
      <c r="G174" s="1" t="e">
        <f>-ing</f>
        <v>#NAME?</v>
      </c>
      <c r="I174" s="1" t="s">
        <v>1421</v>
      </c>
      <c r="J174" s="1" t="s">
        <v>1422</v>
      </c>
      <c r="K174" s="1" t="s">
        <v>1423</v>
      </c>
      <c r="L174" s="1" t="s">
        <v>1424</v>
      </c>
      <c r="M174" s="1" t="s">
        <v>1425</v>
      </c>
      <c r="N174" s="1" t="s">
        <v>1426</v>
      </c>
      <c r="O174" s="1" t="s">
        <v>1427</v>
      </c>
    </row>
    <row r="175" s="1" customFormat="1" spans="1:15">
      <c r="A175" s="1" t="s">
        <v>15</v>
      </c>
      <c r="B175" s="1" t="s">
        <v>1428</v>
      </c>
      <c r="C175" s="1" t="s">
        <v>27</v>
      </c>
      <c r="J175" s="1" t="s">
        <v>1429</v>
      </c>
      <c r="K175" s="1" t="s">
        <v>1430</v>
      </c>
      <c r="L175" s="1" t="s">
        <v>1431</v>
      </c>
      <c r="M175" s="1" t="s">
        <v>1432</v>
      </c>
      <c r="N175" s="1" t="s">
        <v>1433</v>
      </c>
      <c r="O175" s="1" t="s">
        <v>1434</v>
      </c>
    </row>
    <row r="176" s="1" customFormat="1" spans="1:15">
      <c r="A176" s="1" t="s">
        <v>15</v>
      </c>
      <c r="B176" s="1" t="s">
        <v>1435</v>
      </c>
      <c r="C176" s="1" t="s">
        <v>27</v>
      </c>
      <c r="D176" s="1" t="s">
        <v>1436</v>
      </c>
      <c r="F176" s="1" t="s">
        <v>494</v>
      </c>
      <c r="G176" s="1" t="e">
        <f>-_xleta.or</f>
        <v>#VALUE!</v>
      </c>
      <c r="I176" s="1" t="s">
        <v>1437</v>
      </c>
      <c r="J176" s="1" t="s">
        <v>1438</v>
      </c>
      <c r="K176" s="1" t="s">
        <v>1439</v>
      </c>
      <c r="L176" s="1" t="s">
        <v>1440</v>
      </c>
      <c r="M176" s="1" t="s">
        <v>1441</v>
      </c>
      <c r="N176" s="1" t="s">
        <v>1442</v>
      </c>
      <c r="O176" s="1" t="s">
        <v>1443</v>
      </c>
    </row>
    <row r="177" s="1" customFormat="1" spans="1:15">
      <c r="A177" s="1" t="s">
        <v>15</v>
      </c>
      <c r="B177" s="1" t="s">
        <v>1444</v>
      </c>
      <c r="C177" s="1" t="s">
        <v>45</v>
      </c>
      <c r="D177" s="1" t="s">
        <v>1445</v>
      </c>
      <c r="F177" s="1" t="s">
        <v>948</v>
      </c>
      <c r="G177" s="1" t="e">
        <f>-uous</f>
        <v>#NAME?</v>
      </c>
      <c r="I177" s="1" t="s">
        <v>1446</v>
      </c>
      <c r="J177" s="1" t="s">
        <v>1447</v>
      </c>
      <c r="K177" s="1" t="s">
        <v>1448</v>
      </c>
      <c r="L177" s="1" t="s">
        <v>1449</v>
      </c>
      <c r="M177" s="1" t="s">
        <v>1450</v>
      </c>
      <c r="N177" s="1" t="s">
        <v>1451</v>
      </c>
      <c r="O177" s="1" t="s">
        <v>1452</v>
      </c>
    </row>
    <row r="178" s="1" customFormat="1" spans="1:15">
      <c r="A178" s="1" t="s">
        <v>15</v>
      </c>
      <c r="B178" s="1" t="s">
        <v>1453</v>
      </c>
      <c r="C178" s="1" t="s">
        <v>27</v>
      </c>
      <c r="D178" s="1" t="s">
        <v>1445</v>
      </c>
      <c r="F178" s="1" t="s">
        <v>1454</v>
      </c>
      <c r="G178" s="1" t="e">
        <f>-ion</f>
        <v>#NAME?</v>
      </c>
      <c r="I178" s="1" t="s">
        <v>1455</v>
      </c>
      <c r="J178" s="1" t="s">
        <v>1456</v>
      </c>
      <c r="K178" s="1" t="s">
        <v>1457</v>
      </c>
      <c r="L178" s="1" t="s">
        <v>1458</v>
      </c>
      <c r="M178" s="1" t="s">
        <v>1459</v>
      </c>
      <c r="N178" s="1" t="s">
        <v>1460</v>
      </c>
      <c r="O178" s="1" t="s">
        <v>1461</v>
      </c>
    </row>
    <row r="179" s="1" customFormat="1" spans="1:15">
      <c r="A179" s="1" t="s">
        <v>15</v>
      </c>
      <c r="B179" s="1" t="s">
        <v>1462</v>
      </c>
      <c r="C179" s="1" t="s">
        <v>27</v>
      </c>
      <c r="D179" s="1" t="s">
        <v>1445</v>
      </c>
      <c r="F179" s="1" t="s">
        <v>1463</v>
      </c>
      <c r="G179" s="1" t="e">
        <f>-ance</f>
        <v>#NAME?</v>
      </c>
      <c r="I179" s="1" t="s">
        <v>1464</v>
      </c>
      <c r="J179" s="1" t="s">
        <v>1465</v>
      </c>
      <c r="K179" s="1" t="s">
        <v>1466</v>
      </c>
      <c r="L179" s="1" t="s">
        <v>1467</v>
      </c>
      <c r="M179" s="1" t="s">
        <v>1468</v>
      </c>
      <c r="N179" s="1" t="s">
        <v>1469</v>
      </c>
      <c r="O179" s="1" t="s">
        <v>1470</v>
      </c>
    </row>
    <row r="180" s="1" customFormat="1" spans="1:15">
      <c r="A180" s="1" t="s">
        <v>15</v>
      </c>
      <c r="B180" s="1" t="s">
        <v>1471</v>
      </c>
      <c r="C180" s="1" t="s">
        <v>65</v>
      </c>
      <c r="J180" s="1" t="s">
        <v>1472</v>
      </c>
      <c r="K180" s="1" t="s">
        <v>1473</v>
      </c>
      <c r="L180" s="1" t="s">
        <v>1474</v>
      </c>
      <c r="M180" s="1" t="s">
        <v>1475</v>
      </c>
      <c r="N180" s="1" t="s">
        <v>1476</v>
      </c>
      <c r="O180" s="1" t="s">
        <v>1477</v>
      </c>
    </row>
    <row r="181" s="1" customFormat="1" spans="1:15">
      <c r="A181" s="1" t="s">
        <v>15</v>
      </c>
      <c r="B181" s="1" t="s">
        <v>1478</v>
      </c>
      <c r="C181" s="1" t="s">
        <v>27</v>
      </c>
      <c r="D181" s="1" t="s">
        <v>66</v>
      </c>
      <c r="F181" s="1" t="s">
        <v>1479</v>
      </c>
      <c r="I181" s="1" t="s">
        <v>1480</v>
      </c>
      <c r="J181" s="1" t="s">
        <v>1481</v>
      </c>
      <c r="K181" s="1" t="s">
        <v>1482</v>
      </c>
      <c r="L181" s="1" t="s">
        <v>1483</v>
      </c>
      <c r="M181" s="1" t="s">
        <v>1484</v>
      </c>
      <c r="N181" s="1" t="s">
        <v>1485</v>
      </c>
      <c r="O181" s="1" t="s">
        <v>1486</v>
      </c>
    </row>
    <row r="182" s="1" customFormat="1" spans="1:15">
      <c r="A182" s="1" t="s">
        <v>15</v>
      </c>
      <c r="B182" s="1" t="s">
        <v>1478</v>
      </c>
      <c r="C182" s="1" t="s">
        <v>17</v>
      </c>
      <c r="D182" s="1" t="s">
        <v>66</v>
      </c>
      <c r="F182" s="1" t="s">
        <v>1479</v>
      </c>
      <c r="I182" s="1" t="s">
        <v>1487</v>
      </c>
      <c r="J182" s="1" t="s">
        <v>1488</v>
      </c>
      <c r="K182" s="1" t="s">
        <v>1482</v>
      </c>
      <c r="L182" s="1" t="s">
        <v>1489</v>
      </c>
      <c r="M182" s="1" t="s">
        <v>1490</v>
      </c>
      <c r="N182" s="1" t="s">
        <v>1491</v>
      </c>
      <c r="O182" s="1" t="s">
        <v>1492</v>
      </c>
    </row>
    <row r="183" s="1" customFormat="1" spans="1:15">
      <c r="A183" s="1" t="s">
        <v>15</v>
      </c>
      <c r="B183" s="1" t="s">
        <v>1493</v>
      </c>
      <c r="C183" s="1" t="s">
        <v>45</v>
      </c>
      <c r="J183" s="1" t="s">
        <v>1494</v>
      </c>
      <c r="K183" s="1" t="s">
        <v>1495</v>
      </c>
      <c r="L183" s="1" t="s">
        <v>1496</v>
      </c>
      <c r="M183" s="1" t="s">
        <v>1497</v>
      </c>
      <c r="N183" s="1" t="s">
        <v>1498</v>
      </c>
      <c r="O183" s="1" t="s">
        <v>1499</v>
      </c>
    </row>
    <row r="184" s="1" customFormat="1" spans="1:15">
      <c r="A184" s="1" t="s">
        <v>15</v>
      </c>
      <c r="B184" s="1" t="s">
        <v>1500</v>
      </c>
      <c r="C184" s="1" t="s">
        <v>17</v>
      </c>
      <c r="D184" s="1" t="s">
        <v>66</v>
      </c>
      <c r="F184" s="1" t="s">
        <v>1501</v>
      </c>
      <c r="I184" s="1" t="s">
        <v>1502</v>
      </c>
      <c r="J184" s="1" t="s">
        <v>1503</v>
      </c>
      <c r="K184" s="1" t="s">
        <v>1504</v>
      </c>
      <c r="L184" s="1" t="s">
        <v>1505</v>
      </c>
      <c r="M184" s="1" t="s">
        <v>1506</v>
      </c>
      <c r="N184" s="1" t="s">
        <v>1507</v>
      </c>
      <c r="O184" s="1" t="s">
        <v>1508</v>
      </c>
    </row>
    <row r="185" s="1" customFormat="1" spans="1:15">
      <c r="A185" s="1" t="s">
        <v>15</v>
      </c>
      <c r="B185" s="1" t="s">
        <v>1509</v>
      </c>
      <c r="C185" s="1" t="s">
        <v>27</v>
      </c>
      <c r="D185" s="1" t="s">
        <v>66</v>
      </c>
      <c r="F185" s="1" t="s">
        <v>1501</v>
      </c>
      <c r="G185" s="1" t="s">
        <v>422</v>
      </c>
      <c r="I185" s="1" t="s">
        <v>1510</v>
      </c>
      <c r="J185" s="1" t="s">
        <v>1511</v>
      </c>
      <c r="K185" s="1" t="s">
        <v>1512</v>
      </c>
      <c r="L185" s="1" t="s">
        <v>1513</v>
      </c>
      <c r="M185" s="1" t="s">
        <v>1514</v>
      </c>
      <c r="N185" s="1" t="s">
        <v>1515</v>
      </c>
      <c r="O185" s="1" t="s">
        <v>1516</v>
      </c>
    </row>
    <row r="186" s="1" customFormat="1" spans="1:15">
      <c r="A186" s="1" t="s">
        <v>15</v>
      </c>
      <c r="B186" s="1" t="s">
        <v>1517</v>
      </c>
      <c r="C186" s="1" t="s">
        <v>17</v>
      </c>
      <c r="D186" s="1" t="s">
        <v>1518</v>
      </c>
      <c r="F186" s="1" t="s">
        <v>1519</v>
      </c>
      <c r="I186" s="1" t="s">
        <v>1520</v>
      </c>
      <c r="J186" s="1" t="s">
        <v>1521</v>
      </c>
      <c r="K186" s="1" t="s">
        <v>1522</v>
      </c>
      <c r="L186" s="1" t="s">
        <v>1523</v>
      </c>
      <c r="M186" s="1" t="s">
        <v>1524</v>
      </c>
      <c r="N186" s="1" t="s">
        <v>1525</v>
      </c>
      <c r="O186" s="1" t="s">
        <v>1526</v>
      </c>
    </row>
    <row r="187" s="1" customFormat="1" spans="1:15">
      <c r="A187" s="1" t="s">
        <v>15</v>
      </c>
      <c r="B187" s="1" t="s">
        <v>1527</v>
      </c>
      <c r="C187" s="1" t="s">
        <v>27</v>
      </c>
      <c r="F187" s="1" t="s">
        <v>1528</v>
      </c>
      <c r="G187" s="1" t="s">
        <v>1529</v>
      </c>
      <c r="I187" s="1" t="s">
        <v>1530</v>
      </c>
      <c r="J187" s="1" t="s">
        <v>1531</v>
      </c>
      <c r="K187" s="1" t="s">
        <v>1532</v>
      </c>
      <c r="L187" s="1" t="s">
        <v>1533</v>
      </c>
      <c r="M187" s="1" t="s">
        <v>1534</v>
      </c>
      <c r="N187" s="1" t="s">
        <v>1535</v>
      </c>
      <c r="O187" s="1" t="s">
        <v>1536</v>
      </c>
    </row>
    <row r="188" s="1" customFormat="1" spans="1:15">
      <c r="A188" s="1" t="s">
        <v>15</v>
      </c>
      <c r="B188" s="1" t="s">
        <v>1537</v>
      </c>
      <c r="C188" s="1" t="s">
        <v>27</v>
      </c>
      <c r="J188" s="1" t="s">
        <v>1538</v>
      </c>
      <c r="K188" s="1" t="s">
        <v>1539</v>
      </c>
      <c r="L188" s="1" t="s">
        <v>1540</v>
      </c>
      <c r="M188" s="1" t="s">
        <v>1541</v>
      </c>
      <c r="N188" s="1" t="s">
        <v>1542</v>
      </c>
      <c r="O188" s="1" t="s">
        <v>1543</v>
      </c>
    </row>
    <row r="189" s="1" customFormat="1" spans="1:15">
      <c r="A189" s="1" t="s">
        <v>15</v>
      </c>
      <c r="B189" s="1" t="s">
        <v>1537</v>
      </c>
      <c r="C189" s="1" t="s">
        <v>17</v>
      </c>
      <c r="J189" s="1" t="s">
        <v>1544</v>
      </c>
      <c r="K189" s="1" t="s">
        <v>1539</v>
      </c>
      <c r="L189" s="1" t="s">
        <v>1545</v>
      </c>
      <c r="M189" s="1" t="s">
        <v>1546</v>
      </c>
      <c r="N189" s="1" t="s">
        <v>1547</v>
      </c>
      <c r="O189" s="1" t="s">
        <v>1548</v>
      </c>
    </row>
    <row r="190" s="1" customFormat="1" spans="1:15">
      <c r="A190" s="1" t="s">
        <v>15</v>
      </c>
      <c r="B190" s="1" t="s">
        <v>1549</v>
      </c>
      <c r="C190" s="1" t="s">
        <v>45</v>
      </c>
      <c r="F190" s="1" t="s">
        <v>1550</v>
      </c>
      <c r="G190" s="1" t="s">
        <v>294</v>
      </c>
      <c r="I190" s="1" t="s">
        <v>1551</v>
      </c>
      <c r="J190" s="1" t="s">
        <v>1552</v>
      </c>
      <c r="K190" s="1" t="s">
        <v>1553</v>
      </c>
      <c r="L190" s="1" t="s">
        <v>1554</v>
      </c>
      <c r="M190" s="1" t="s">
        <v>1555</v>
      </c>
      <c r="N190" s="1" t="s">
        <v>1556</v>
      </c>
      <c r="O190" s="1" t="s">
        <v>1557</v>
      </c>
    </row>
    <row r="191" s="1" customFormat="1" spans="1:15">
      <c r="A191" s="1" t="s">
        <v>15</v>
      </c>
      <c r="B191" s="1" t="s">
        <v>1558</v>
      </c>
      <c r="C191" s="1" t="s">
        <v>1351</v>
      </c>
      <c r="J191" s="1" t="s">
        <v>1559</v>
      </c>
      <c r="K191" s="1" t="s">
        <v>1560</v>
      </c>
      <c r="L191" s="1" t="s">
        <v>1561</v>
      </c>
      <c r="M191" s="1" t="s">
        <v>1562</v>
      </c>
      <c r="N191" s="1" t="s">
        <v>1563</v>
      </c>
      <c r="O191" s="1" t="s">
        <v>1564</v>
      </c>
    </row>
    <row r="192" s="1" customFormat="1" spans="1:15">
      <c r="A192" s="1" t="s">
        <v>15</v>
      </c>
      <c r="B192" s="1" t="s">
        <v>1565</v>
      </c>
      <c r="C192" s="1" t="s">
        <v>27</v>
      </c>
      <c r="D192" s="1" t="s">
        <v>66</v>
      </c>
      <c r="F192" s="1" t="s">
        <v>1566</v>
      </c>
      <c r="I192" s="1" t="s">
        <v>1567</v>
      </c>
      <c r="J192" s="1" t="s">
        <v>1568</v>
      </c>
      <c r="K192" s="1" t="s">
        <v>1569</v>
      </c>
      <c r="L192" s="1" t="s">
        <v>1570</v>
      </c>
      <c r="M192" s="1" t="s">
        <v>1571</v>
      </c>
      <c r="N192" s="1" t="s">
        <v>1572</v>
      </c>
      <c r="O192" s="1" t="s">
        <v>1573</v>
      </c>
    </row>
    <row r="193" s="1" customFormat="1" spans="1:15">
      <c r="A193" s="1" t="s">
        <v>15</v>
      </c>
      <c r="B193" s="1" t="s">
        <v>1574</v>
      </c>
      <c r="C193" s="1" t="s">
        <v>27</v>
      </c>
      <c r="J193" s="1" t="s">
        <v>1575</v>
      </c>
      <c r="K193" s="1" t="s">
        <v>1576</v>
      </c>
      <c r="L193" s="1" t="s">
        <v>1577</v>
      </c>
      <c r="M193" s="1" t="s">
        <v>1578</v>
      </c>
      <c r="N193" s="1" t="s">
        <v>1579</v>
      </c>
      <c r="O193" s="1" t="s">
        <v>1580</v>
      </c>
    </row>
    <row r="194" s="1" customFormat="1" spans="1:15">
      <c r="A194" s="1" t="s">
        <v>15</v>
      </c>
      <c r="B194" s="1" t="s">
        <v>1581</v>
      </c>
      <c r="C194" s="1" t="s">
        <v>27</v>
      </c>
      <c r="J194" s="1" t="s">
        <v>1582</v>
      </c>
      <c r="K194" s="1" t="s">
        <v>1583</v>
      </c>
      <c r="L194" s="1" t="s">
        <v>1584</v>
      </c>
      <c r="M194" s="1" t="s">
        <v>1585</v>
      </c>
      <c r="N194" s="1" t="s">
        <v>1586</v>
      </c>
      <c r="O194" s="1" t="s">
        <v>1587</v>
      </c>
    </row>
    <row r="195" s="1" customFormat="1" spans="1:15">
      <c r="A195" s="1" t="s">
        <v>15</v>
      </c>
      <c r="B195" s="1" t="s">
        <v>1588</v>
      </c>
      <c r="C195" s="1" t="s">
        <v>45</v>
      </c>
      <c r="F195" s="1" t="s">
        <v>1574</v>
      </c>
      <c r="G195" s="1" t="e">
        <f>-y</f>
        <v>#NAME?</v>
      </c>
      <c r="I195" s="1" t="s">
        <v>1589</v>
      </c>
      <c r="J195" s="1" t="s">
        <v>1590</v>
      </c>
      <c r="K195" s="1" t="s">
        <v>1591</v>
      </c>
      <c r="L195" s="1" t="s">
        <v>1592</v>
      </c>
      <c r="M195" s="1" t="s">
        <v>1593</v>
      </c>
      <c r="N195" s="1" t="s">
        <v>1594</v>
      </c>
      <c r="O195" s="1" t="s">
        <v>1595</v>
      </c>
    </row>
    <row r="196" s="1" customFormat="1" spans="1:15">
      <c r="A196" s="1" t="s">
        <v>15</v>
      </c>
      <c r="B196" s="1" t="s">
        <v>1596</v>
      </c>
      <c r="C196" s="1" t="s">
        <v>27</v>
      </c>
      <c r="F196" s="1" t="s">
        <v>1597</v>
      </c>
      <c r="G196" s="1" t="e">
        <f>-al</f>
        <v>#NAME?</v>
      </c>
      <c r="I196" s="1" t="s">
        <v>1598</v>
      </c>
      <c r="J196" s="1" t="s">
        <v>1599</v>
      </c>
      <c r="K196" s="1" t="s">
        <v>1600</v>
      </c>
      <c r="L196" s="1" t="s">
        <v>1601</v>
      </c>
      <c r="M196" s="1" t="s">
        <v>1602</v>
      </c>
      <c r="N196" s="1" t="s">
        <v>1603</v>
      </c>
      <c r="O196" s="1" t="s">
        <v>1604</v>
      </c>
    </row>
    <row r="197" s="1" customFormat="1" spans="1:15">
      <c r="A197" s="1" t="s">
        <v>15</v>
      </c>
      <c r="B197" s="1" t="s">
        <v>1605</v>
      </c>
      <c r="C197" s="1" t="s">
        <v>27</v>
      </c>
      <c r="J197" s="1" t="s">
        <v>1606</v>
      </c>
      <c r="K197" s="1" t="s">
        <v>1607</v>
      </c>
      <c r="L197" s="1" t="s">
        <v>1608</v>
      </c>
      <c r="M197" s="1" t="s">
        <v>1609</v>
      </c>
      <c r="N197" s="1" t="s">
        <v>1610</v>
      </c>
      <c r="O197" s="1" t="s">
        <v>1611</v>
      </c>
    </row>
    <row r="198" s="1" customFormat="1" spans="1:15">
      <c r="A198" s="1" t="s">
        <v>15</v>
      </c>
      <c r="B198" s="1" t="s">
        <v>1612</v>
      </c>
      <c r="C198" s="1" t="s">
        <v>27</v>
      </c>
      <c r="D198" s="1" t="s">
        <v>1613</v>
      </c>
      <c r="F198" s="1" t="s">
        <v>1614</v>
      </c>
      <c r="G198" s="1" t="e">
        <f>-ary</f>
        <v>#NAME?</v>
      </c>
      <c r="I198" s="1" t="s">
        <v>1615</v>
      </c>
      <c r="J198" s="1" t="s">
        <v>1616</v>
      </c>
      <c r="K198" s="1" t="s">
        <v>1617</v>
      </c>
      <c r="L198" s="1" t="s">
        <v>1618</v>
      </c>
      <c r="M198" s="1" t="s">
        <v>1619</v>
      </c>
      <c r="N198" s="1" t="s">
        <v>1620</v>
      </c>
      <c r="O198" s="1" t="s">
        <v>1621</v>
      </c>
    </row>
    <row r="199" s="1" customFormat="1" spans="1:15">
      <c r="A199" s="1" t="s">
        <v>15</v>
      </c>
      <c r="B199" s="1" t="s">
        <v>1622</v>
      </c>
      <c r="C199" s="1" t="s">
        <v>17</v>
      </c>
      <c r="D199" s="1" t="s">
        <v>1623</v>
      </c>
      <c r="F199" s="1" t="s">
        <v>1624</v>
      </c>
      <c r="I199" s="1" t="s">
        <v>1625</v>
      </c>
      <c r="J199" s="1" t="s">
        <v>1626</v>
      </c>
      <c r="K199" s="1" t="s">
        <v>1627</v>
      </c>
      <c r="L199" s="1" t="s">
        <v>1628</v>
      </c>
      <c r="M199" s="1" t="s">
        <v>1629</v>
      </c>
      <c r="N199" s="1" t="s">
        <v>1630</v>
      </c>
      <c r="O199" s="1" t="s">
        <v>1631</v>
      </c>
    </row>
    <row r="200" s="1" customFormat="1" spans="1:15">
      <c r="A200" s="1" t="s">
        <v>15</v>
      </c>
      <c r="B200" s="1" t="s">
        <v>1632</v>
      </c>
      <c r="C200" s="1" t="s">
        <v>17</v>
      </c>
      <c r="D200" s="1" t="s">
        <v>1623</v>
      </c>
      <c r="F200" s="1" t="s">
        <v>1633</v>
      </c>
      <c r="I200" s="1" t="s">
        <v>1634</v>
      </c>
      <c r="J200" s="1" t="s">
        <v>1635</v>
      </c>
      <c r="K200" s="1" t="s">
        <v>1636</v>
      </c>
      <c r="L200" s="1" t="s">
        <v>1637</v>
      </c>
      <c r="M200" s="1" t="s">
        <v>1638</v>
      </c>
      <c r="N200" s="1" t="s">
        <v>1639</v>
      </c>
      <c r="O200" s="1" t="s">
        <v>1640</v>
      </c>
    </row>
    <row r="201" s="1" customFormat="1" spans="1:15">
      <c r="A201" s="1" t="s">
        <v>15</v>
      </c>
      <c r="B201" s="1" t="s">
        <v>1641</v>
      </c>
      <c r="C201" s="1" t="s">
        <v>45</v>
      </c>
      <c r="D201" s="1" t="s">
        <v>1613</v>
      </c>
      <c r="G201" s="1" t="e">
        <f>-ual</f>
        <v>#NAME?</v>
      </c>
      <c r="I201" s="1" t="s">
        <v>1642</v>
      </c>
      <c r="J201" s="1" t="s">
        <v>1643</v>
      </c>
      <c r="K201" s="1" t="s">
        <v>1644</v>
      </c>
      <c r="L201" s="1" t="s">
        <v>1645</v>
      </c>
      <c r="M201" s="1" t="s">
        <v>1646</v>
      </c>
      <c r="N201" s="1" t="s">
        <v>1647</v>
      </c>
      <c r="O201" s="1" t="s">
        <v>1648</v>
      </c>
    </row>
    <row r="202" s="1" customFormat="1" ht="89.25" spans="1:15">
      <c r="A202" s="1" t="s">
        <v>15</v>
      </c>
      <c r="B202" s="3" t="s">
        <v>1649</v>
      </c>
      <c r="C202" s="3" t="s">
        <v>45</v>
      </c>
      <c r="D202" s="3" t="s">
        <v>1623</v>
      </c>
      <c r="E202" s="4"/>
      <c r="F202" s="3" t="s">
        <v>1650</v>
      </c>
      <c r="G202" s="4"/>
      <c r="H202" s="4"/>
      <c r="I202" s="3" t="s">
        <v>1651</v>
      </c>
      <c r="J202" s="3" t="s">
        <v>1652</v>
      </c>
      <c r="K202" s="3" t="s">
        <v>1653</v>
      </c>
      <c r="L202" s="3" t="s">
        <v>1654</v>
      </c>
      <c r="M202" s="3" t="s">
        <v>1655</v>
      </c>
      <c r="N202" s="3" t="s">
        <v>1656</v>
      </c>
      <c r="O202" s="3" t="s">
        <v>1657</v>
      </c>
    </row>
    <row r="203" s="1" customFormat="1" ht="140.25" spans="1:15">
      <c r="A203" s="1" t="s">
        <v>15</v>
      </c>
      <c r="B203" s="3" t="s">
        <v>1658</v>
      </c>
      <c r="C203" s="3" t="s">
        <v>17</v>
      </c>
      <c r="D203" s="4"/>
      <c r="E203" s="4"/>
      <c r="F203" s="4"/>
      <c r="G203" s="4"/>
      <c r="H203" s="4"/>
      <c r="I203" s="4"/>
      <c r="J203" s="3" t="s">
        <v>1659</v>
      </c>
      <c r="K203" s="3" t="s">
        <v>1660</v>
      </c>
      <c r="L203" s="3" t="s">
        <v>1661</v>
      </c>
      <c r="M203" s="3" t="s">
        <v>1662</v>
      </c>
      <c r="N203" s="3" t="s">
        <v>1663</v>
      </c>
      <c r="O203" s="3" t="s">
        <v>1664</v>
      </c>
    </row>
    <row r="204" s="1" customFormat="1" ht="127.5" spans="1:15">
      <c r="A204" s="1" t="s">
        <v>15</v>
      </c>
      <c r="B204" s="3" t="s">
        <v>208</v>
      </c>
      <c r="C204" s="3" t="s">
        <v>27</v>
      </c>
      <c r="D204" s="4"/>
      <c r="E204" s="4"/>
      <c r="F204" s="4"/>
      <c r="G204" s="4"/>
      <c r="H204" s="4"/>
      <c r="I204" s="4"/>
      <c r="J204" s="3" t="s">
        <v>1665</v>
      </c>
      <c r="K204" s="3" t="s">
        <v>1666</v>
      </c>
      <c r="L204" s="3" t="s">
        <v>1667</v>
      </c>
      <c r="M204" s="3" t="s">
        <v>1668</v>
      </c>
      <c r="N204" s="3" t="s">
        <v>1669</v>
      </c>
      <c r="O204" s="3" t="s">
        <v>1670</v>
      </c>
    </row>
    <row r="205" s="1" customFormat="1" ht="102" spans="1:15">
      <c r="A205" s="1" t="s">
        <v>15</v>
      </c>
      <c r="B205" s="3" t="s">
        <v>1671</v>
      </c>
      <c r="C205" s="3" t="s">
        <v>45</v>
      </c>
      <c r="D205" s="3" t="s">
        <v>1672</v>
      </c>
      <c r="E205" s="4"/>
      <c r="F205" s="3" t="s">
        <v>1673</v>
      </c>
      <c r="G205" s="4"/>
      <c r="H205" s="4"/>
      <c r="I205" s="3" t="s">
        <v>1674</v>
      </c>
      <c r="J205" s="3" t="s">
        <v>1675</v>
      </c>
      <c r="K205" s="3" t="s">
        <v>1676</v>
      </c>
      <c r="L205" s="3" t="s">
        <v>1677</v>
      </c>
      <c r="M205" s="3" t="s">
        <v>1678</v>
      </c>
      <c r="N205" s="3" t="s">
        <v>1679</v>
      </c>
      <c r="O205" s="3" t="s">
        <v>1680</v>
      </c>
    </row>
    <row r="206" s="1" customFormat="1" ht="89.25" spans="1:15">
      <c r="A206" s="1" t="s">
        <v>15</v>
      </c>
      <c r="B206" s="3" t="s">
        <v>1681</v>
      </c>
      <c r="C206" s="3" t="s">
        <v>45</v>
      </c>
      <c r="D206" s="4"/>
      <c r="E206" s="4"/>
      <c r="F206" s="3" t="s">
        <v>1682</v>
      </c>
      <c r="G206" s="3" t="s">
        <v>171</v>
      </c>
      <c r="H206" s="4"/>
      <c r="I206" s="3" t="s">
        <v>1683</v>
      </c>
      <c r="J206" s="3" t="s">
        <v>1684</v>
      </c>
      <c r="K206" s="3" t="s">
        <v>1685</v>
      </c>
      <c r="L206" s="3" t="s">
        <v>1686</v>
      </c>
      <c r="M206" s="3" t="s">
        <v>1687</v>
      </c>
      <c r="N206" s="3" t="s">
        <v>1688</v>
      </c>
      <c r="O206" s="3" t="s">
        <v>1689</v>
      </c>
    </row>
    <row r="207" s="1" customFormat="1" spans="1:15">
      <c r="A207" s="1" t="s">
        <v>15</v>
      </c>
      <c r="B207" s="1" t="s">
        <v>1690</v>
      </c>
      <c r="C207" s="1" t="s">
        <v>27</v>
      </c>
      <c r="F207" s="1" t="s">
        <v>1691</v>
      </c>
      <c r="G207" s="1" t="e">
        <f>-iety</f>
        <v>#NAME?</v>
      </c>
      <c r="I207" s="1" t="s">
        <v>1692</v>
      </c>
      <c r="J207" s="1" t="s">
        <v>1693</v>
      </c>
      <c r="K207" s="1" t="s">
        <v>1694</v>
      </c>
      <c r="L207" s="1" t="s">
        <v>1695</v>
      </c>
      <c r="M207" s="1" t="s">
        <v>1696</v>
      </c>
      <c r="N207" s="1" t="s">
        <v>1697</v>
      </c>
      <c r="O207" s="1" t="s">
        <v>1698</v>
      </c>
    </row>
    <row r="208" s="1" customFormat="1" spans="1:15">
      <c r="A208" s="1" t="s">
        <v>15</v>
      </c>
      <c r="B208" s="1" t="s">
        <v>1699</v>
      </c>
      <c r="C208" s="1" t="s">
        <v>45</v>
      </c>
      <c r="F208" s="1" t="s">
        <v>1691</v>
      </c>
      <c r="G208" s="1" t="e">
        <f>-ious</f>
        <v>#NAME?</v>
      </c>
      <c r="I208" s="1" t="s">
        <v>1700</v>
      </c>
      <c r="J208" s="1" t="s">
        <v>1701</v>
      </c>
      <c r="K208" s="1" t="s">
        <v>1702</v>
      </c>
      <c r="L208" s="1" t="s">
        <v>1703</v>
      </c>
      <c r="M208" s="1" t="s">
        <v>1704</v>
      </c>
      <c r="N208" s="1" t="s">
        <v>1705</v>
      </c>
      <c r="O208" s="1" t="s">
        <v>1706</v>
      </c>
    </row>
    <row r="209" s="1" customFormat="1" spans="1:15">
      <c r="A209" s="1" t="s">
        <v>15</v>
      </c>
      <c r="B209" s="1" t="s">
        <v>1707</v>
      </c>
      <c r="C209" s="1" t="s">
        <v>45</v>
      </c>
      <c r="J209" s="1" t="s">
        <v>1708</v>
      </c>
      <c r="K209" s="1" t="s">
        <v>1709</v>
      </c>
      <c r="L209" s="1" t="s">
        <v>1710</v>
      </c>
      <c r="M209" s="1" t="s">
        <v>1711</v>
      </c>
      <c r="N209" s="1" t="s">
        <v>1712</v>
      </c>
      <c r="O209" s="1" t="s">
        <v>1713</v>
      </c>
    </row>
    <row r="210" s="1" customFormat="1" spans="1:15">
      <c r="A210" s="1" t="s">
        <v>15</v>
      </c>
      <c r="B210" s="1" t="s">
        <v>1714</v>
      </c>
      <c r="C210" s="1" t="s">
        <v>1210</v>
      </c>
      <c r="F210" s="1" t="s">
        <v>1707</v>
      </c>
      <c r="G210" s="1" t="s">
        <v>1715</v>
      </c>
      <c r="I210" s="1" t="s">
        <v>1716</v>
      </c>
      <c r="J210" s="1" t="s">
        <v>1717</v>
      </c>
      <c r="K210" s="1" t="s">
        <v>1718</v>
      </c>
      <c r="L210" s="1" t="s">
        <v>1719</v>
      </c>
      <c r="M210" s="1" t="s">
        <v>1720</v>
      </c>
      <c r="N210" s="1" t="s">
        <v>1721</v>
      </c>
      <c r="O210" s="1" t="s">
        <v>1722</v>
      </c>
    </row>
    <row r="211" s="1" customFormat="1" spans="1:15">
      <c r="A211" s="1" t="s">
        <v>15</v>
      </c>
      <c r="B211" s="1" t="s">
        <v>1723</v>
      </c>
      <c r="C211" s="1" t="s">
        <v>75</v>
      </c>
      <c r="F211" s="1" t="s">
        <v>1707</v>
      </c>
      <c r="G211" s="1" t="s">
        <v>1724</v>
      </c>
      <c r="I211" s="1" t="s">
        <v>1725</v>
      </c>
      <c r="J211" s="1" t="s">
        <v>1726</v>
      </c>
      <c r="K211" s="1" t="s">
        <v>1727</v>
      </c>
      <c r="L211" s="1" t="s">
        <v>1728</v>
      </c>
      <c r="M211" s="1" t="s">
        <v>1729</v>
      </c>
      <c r="N211" s="1" t="s">
        <v>1730</v>
      </c>
      <c r="O211" s="1" t="s">
        <v>1731</v>
      </c>
    </row>
    <row r="212" s="1" customFormat="1" spans="1:15">
      <c r="A212" s="1" t="s">
        <v>15</v>
      </c>
      <c r="B212" s="1" t="s">
        <v>1732</v>
      </c>
      <c r="C212" s="1" t="s">
        <v>1210</v>
      </c>
      <c r="D212" s="1" t="s">
        <v>1733</v>
      </c>
      <c r="F212" s="1" t="s">
        <v>1734</v>
      </c>
      <c r="I212" s="1" t="s">
        <v>1735</v>
      </c>
      <c r="J212" s="1" t="s">
        <v>1717</v>
      </c>
      <c r="K212" s="1" t="s">
        <v>1736</v>
      </c>
      <c r="L212" s="1" t="s">
        <v>1737</v>
      </c>
      <c r="M212" s="1" t="s">
        <v>1738</v>
      </c>
      <c r="N212" s="1" t="s">
        <v>1739</v>
      </c>
      <c r="O212" s="1" t="s">
        <v>1740</v>
      </c>
    </row>
    <row r="213" s="1" customFormat="1" spans="1:15">
      <c r="A213" s="1" t="s">
        <v>15</v>
      </c>
      <c r="B213" s="1" t="s">
        <v>1741</v>
      </c>
      <c r="C213" s="1" t="s">
        <v>1210</v>
      </c>
      <c r="D213" s="1" t="s">
        <v>1733</v>
      </c>
      <c r="F213" s="1" t="s">
        <v>1742</v>
      </c>
      <c r="I213" s="1" t="s">
        <v>1743</v>
      </c>
      <c r="J213" s="1" t="s">
        <v>1744</v>
      </c>
      <c r="K213" s="1" t="s">
        <v>1745</v>
      </c>
      <c r="L213" s="1" t="s">
        <v>1746</v>
      </c>
      <c r="M213" s="1" t="s">
        <v>1747</v>
      </c>
      <c r="N213" s="1" t="s">
        <v>1748</v>
      </c>
      <c r="O213" s="1" t="s">
        <v>1749</v>
      </c>
    </row>
    <row r="214" s="1" customFormat="1" spans="1:15">
      <c r="A214" s="1" t="s">
        <v>15</v>
      </c>
      <c r="B214" s="1" t="s">
        <v>1750</v>
      </c>
      <c r="C214" s="1" t="s">
        <v>75</v>
      </c>
      <c r="D214" s="1" t="s">
        <v>1733</v>
      </c>
      <c r="F214" s="1" t="s">
        <v>1751</v>
      </c>
      <c r="I214" s="1" t="s">
        <v>1752</v>
      </c>
      <c r="J214" s="1" t="s">
        <v>1726</v>
      </c>
      <c r="K214" s="1" t="s">
        <v>1753</v>
      </c>
      <c r="L214" s="1" t="s">
        <v>1754</v>
      </c>
      <c r="M214" s="1" t="s">
        <v>1755</v>
      </c>
      <c r="N214" s="1" t="s">
        <v>1756</v>
      </c>
      <c r="O214" s="1" t="s">
        <v>1757</v>
      </c>
    </row>
    <row r="215" s="1" customFormat="1" spans="1:15">
      <c r="A215" s="1" t="s">
        <v>15</v>
      </c>
      <c r="B215" s="1" t="s">
        <v>1758</v>
      </c>
      <c r="C215" s="1" t="s">
        <v>75</v>
      </c>
      <c r="D215" s="1" t="s">
        <v>1733</v>
      </c>
      <c r="F215" s="1" t="s">
        <v>1759</v>
      </c>
      <c r="I215" s="1" t="s">
        <v>1760</v>
      </c>
      <c r="J215" s="1" t="s">
        <v>1761</v>
      </c>
      <c r="K215" s="1" t="s">
        <v>1762</v>
      </c>
      <c r="L215" s="1" t="s">
        <v>1763</v>
      </c>
      <c r="M215" s="1" t="s">
        <v>1764</v>
      </c>
      <c r="N215" s="1" t="s">
        <v>1765</v>
      </c>
      <c r="O215" s="1" t="s">
        <v>1766</v>
      </c>
    </row>
    <row r="216" s="1" customFormat="1" spans="1:15">
      <c r="A216" s="1" t="s">
        <v>15</v>
      </c>
      <c r="B216" s="1" t="s">
        <v>1767</v>
      </c>
      <c r="C216" s="1" t="s">
        <v>75</v>
      </c>
      <c r="D216" s="1" t="s">
        <v>66</v>
      </c>
      <c r="F216" s="1" t="s">
        <v>1768</v>
      </c>
      <c r="I216" s="1" t="s">
        <v>1769</v>
      </c>
      <c r="J216" s="1" t="s">
        <v>1770</v>
      </c>
      <c r="K216" s="1" t="s">
        <v>1771</v>
      </c>
      <c r="L216" s="1" t="s">
        <v>1772</v>
      </c>
      <c r="M216" s="1" t="s">
        <v>1773</v>
      </c>
      <c r="N216" s="1" t="s">
        <v>1774</v>
      </c>
      <c r="O216" s="1" t="s">
        <v>1775</v>
      </c>
    </row>
    <row r="217" s="1" customFormat="1" spans="1:15">
      <c r="A217" s="1" t="s">
        <v>15</v>
      </c>
      <c r="B217" s="1" t="s">
        <v>1776</v>
      </c>
      <c r="C217" s="1" t="s">
        <v>27</v>
      </c>
      <c r="D217" s="1" t="s">
        <v>66</v>
      </c>
      <c r="F217" s="1" t="s">
        <v>1768</v>
      </c>
      <c r="G217" s="1" t="e">
        <f>-ment</f>
        <v>#NAME?</v>
      </c>
      <c r="I217" s="1" t="s">
        <v>1777</v>
      </c>
      <c r="J217" s="1" t="s">
        <v>1778</v>
      </c>
      <c r="K217" s="1" t="s">
        <v>1779</v>
      </c>
      <c r="L217" s="1" t="s">
        <v>1780</v>
      </c>
      <c r="M217" s="1" t="s">
        <v>1781</v>
      </c>
      <c r="N217" s="1" t="s">
        <v>1782</v>
      </c>
      <c r="O217" s="1" t="s">
        <v>1783</v>
      </c>
    </row>
    <row r="218" s="1" customFormat="1" spans="1:15">
      <c r="A218" s="1" t="s">
        <v>15</v>
      </c>
      <c r="B218" s="1" t="s">
        <v>1784</v>
      </c>
      <c r="C218" s="1" t="s">
        <v>17</v>
      </c>
      <c r="D218" s="1" t="s">
        <v>1785</v>
      </c>
      <c r="F218" s="1" t="s">
        <v>1786</v>
      </c>
      <c r="G218" s="1" t="e">
        <f>-ize</f>
        <v>#NAME?</v>
      </c>
      <c r="I218" s="1" t="s">
        <v>1787</v>
      </c>
      <c r="J218" s="1" t="s">
        <v>1788</v>
      </c>
      <c r="K218" s="1" t="s">
        <v>1789</v>
      </c>
      <c r="L218" s="1" t="s">
        <v>1790</v>
      </c>
      <c r="M218" s="1" t="s">
        <v>1791</v>
      </c>
      <c r="N218" s="1" t="s">
        <v>1792</v>
      </c>
      <c r="O218" s="1" t="s">
        <v>1793</v>
      </c>
    </row>
    <row r="219" s="1" customFormat="1" spans="1:15">
      <c r="A219" s="1" t="s">
        <v>15</v>
      </c>
      <c r="B219" s="1" t="s">
        <v>1794</v>
      </c>
      <c r="C219" s="1" t="s">
        <v>27</v>
      </c>
      <c r="D219" s="1" t="s">
        <v>1785</v>
      </c>
      <c r="F219" s="1" t="s">
        <v>1786</v>
      </c>
      <c r="G219" s="1" t="e">
        <f>-y</f>
        <v>#NAME?</v>
      </c>
      <c r="I219" s="1" t="s">
        <v>1795</v>
      </c>
      <c r="J219" s="1" t="s">
        <v>1796</v>
      </c>
      <c r="K219" s="1" t="s">
        <v>1797</v>
      </c>
      <c r="L219" s="1" t="s">
        <v>1798</v>
      </c>
      <c r="M219" s="1" t="s">
        <v>1799</v>
      </c>
      <c r="N219" s="1" t="s">
        <v>1800</v>
      </c>
      <c r="O219" s="1" t="s">
        <v>1801</v>
      </c>
    </row>
    <row r="220" s="1" customFormat="1" spans="1:15">
      <c r="A220" s="1" t="s">
        <v>15</v>
      </c>
      <c r="B220" s="1" t="s">
        <v>1802</v>
      </c>
      <c r="C220" s="1" t="s">
        <v>45</v>
      </c>
      <c r="D220" s="1" t="s">
        <v>1803</v>
      </c>
      <c r="F220" s="1" t="s">
        <v>1804</v>
      </c>
      <c r="G220" s="1" t="e">
        <f>-ent</f>
        <v>#NAME?</v>
      </c>
      <c r="I220" s="1" t="s">
        <v>1805</v>
      </c>
      <c r="J220" s="1" t="s">
        <v>1806</v>
      </c>
      <c r="K220" s="1" t="s">
        <v>1807</v>
      </c>
      <c r="L220" s="1" t="s">
        <v>1808</v>
      </c>
      <c r="M220" s="1" t="s">
        <v>1809</v>
      </c>
      <c r="N220" s="1" t="s">
        <v>1810</v>
      </c>
      <c r="O220" s="1" t="s">
        <v>1811</v>
      </c>
    </row>
    <row r="221" s="1" customFormat="1" spans="1:15">
      <c r="A221" s="1" t="s">
        <v>15</v>
      </c>
      <c r="B221" s="1" t="s">
        <v>1812</v>
      </c>
      <c r="C221" s="1" t="s">
        <v>17</v>
      </c>
      <c r="D221" s="1" t="s">
        <v>1803</v>
      </c>
      <c r="F221" s="1" t="s">
        <v>1813</v>
      </c>
      <c r="I221" s="1" t="s">
        <v>1814</v>
      </c>
      <c r="J221" s="1" t="s">
        <v>1815</v>
      </c>
      <c r="K221" s="1" t="s">
        <v>1816</v>
      </c>
      <c r="L221" s="1" t="s">
        <v>1817</v>
      </c>
      <c r="M221" s="1" t="s">
        <v>1818</v>
      </c>
      <c r="N221" s="1" t="s">
        <v>1819</v>
      </c>
      <c r="O221" s="1" t="s">
        <v>1820</v>
      </c>
    </row>
    <row r="222" s="1" customFormat="1" spans="1:15">
      <c r="A222" s="1" t="s">
        <v>15</v>
      </c>
      <c r="B222" s="1" t="s">
        <v>1812</v>
      </c>
      <c r="C222" s="1" t="s">
        <v>27</v>
      </c>
      <c r="D222" s="1" t="s">
        <v>1803</v>
      </c>
      <c r="F222" s="1" t="s">
        <v>1813</v>
      </c>
      <c r="I222" s="1" t="s">
        <v>1821</v>
      </c>
      <c r="J222" s="1" t="s">
        <v>1822</v>
      </c>
      <c r="K222" s="1" t="s">
        <v>1816</v>
      </c>
      <c r="L222" s="1" t="s">
        <v>1823</v>
      </c>
      <c r="M222" s="1" t="s">
        <v>1824</v>
      </c>
      <c r="N222" s="1" t="s">
        <v>1825</v>
      </c>
      <c r="O222" s="1" t="s">
        <v>1826</v>
      </c>
    </row>
    <row r="223" s="1" customFormat="1" spans="1:15">
      <c r="A223" s="1" t="s">
        <v>15</v>
      </c>
      <c r="B223" s="1" t="s">
        <v>1827</v>
      </c>
      <c r="C223" s="1" t="s">
        <v>17</v>
      </c>
      <c r="D223" s="1" t="s">
        <v>1803</v>
      </c>
      <c r="F223" s="1" t="s">
        <v>1804</v>
      </c>
      <c r="I223" s="1" t="s">
        <v>1828</v>
      </c>
      <c r="J223" s="1" t="s">
        <v>1829</v>
      </c>
      <c r="K223" s="1" t="s">
        <v>1830</v>
      </c>
      <c r="L223" s="1" t="s">
        <v>1831</v>
      </c>
      <c r="M223" s="1" t="s">
        <v>1832</v>
      </c>
      <c r="N223" s="1" t="s">
        <v>1833</v>
      </c>
      <c r="O223" s="1" t="s">
        <v>1834</v>
      </c>
    </row>
    <row r="224" s="1" customFormat="1" spans="1:15">
      <c r="A224" s="1" t="s">
        <v>15</v>
      </c>
      <c r="B224" s="1" t="s">
        <v>1835</v>
      </c>
      <c r="C224" s="1" t="s">
        <v>27</v>
      </c>
      <c r="F224" s="1" t="s">
        <v>1827</v>
      </c>
      <c r="G224" s="1" t="s">
        <v>1836</v>
      </c>
      <c r="I224" s="1" t="s">
        <v>1837</v>
      </c>
      <c r="J224" s="1" t="s">
        <v>1838</v>
      </c>
      <c r="K224" s="1" t="s">
        <v>1839</v>
      </c>
      <c r="L224" s="1" t="s">
        <v>1840</v>
      </c>
      <c r="M224" s="1" t="s">
        <v>1841</v>
      </c>
      <c r="N224" s="1" t="s">
        <v>1842</v>
      </c>
      <c r="O224" s="1" t="s">
        <v>1843</v>
      </c>
    </row>
    <row r="225" s="1" customFormat="1" spans="1:19">
      <c r="A225" s="1" t="s">
        <v>15</v>
      </c>
      <c r="B225" s="1" t="s">
        <v>1844</v>
      </c>
      <c r="C225" s="1" t="s">
        <v>27</v>
      </c>
      <c r="D225" s="1" t="s">
        <v>1803</v>
      </c>
      <c r="F225" s="1" t="s">
        <v>1845</v>
      </c>
      <c r="G225" s="1" t="s">
        <v>1846</v>
      </c>
      <c r="I225" s="1" t="s">
        <v>1847</v>
      </c>
      <c r="J225" s="1" t="s">
        <v>1848</v>
      </c>
      <c r="K225" s="1" t="s">
        <v>1849</v>
      </c>
      <c r="L225" s="1" t="s">
        <v>1850</v>
      </c>
      <c r="M225" s="1" t="s">
        <v>1851</v>
      </c>
      <c r="N225" s="1" t="s">
        <v>1852</v>
      </c>
      <c r="O225" s="1" t="s">
        <v>1853</v>
      </c>
    </row>
    <row r="226" s="1" customFormat="1" spans="1:19">
      <c r="A226" s="1" t="s">
        <v>15</v>
      </c>
      <c r="B226" s="1" t="s">
        <v>1854</v>
      </c>
      <c r="C226" s="1" t="s">
        <v>27</v>
      </c>
      <c r="D226" s="1" t="s">
        <v>1803</v>
      </c>
      <c r="F226" s="1" t="s">
        <v>1855</v>
      </c>
      <c r="G226" s="1" t="s">
        <v>1856</v>
      </c>
      <c r="I226" s="1" t="s">
        <v>1857</v>
      </c>
      <c r="J226" s="1" t="s">
        <v>1858</v>
      </c>
      <c r="K226" s="1" t="s">
        <v>1859</v>
      </c>
      <c r="L226" s="1" t="s">
        <v>1860</v>
      </c>
      <c r="M226" s="1" t="s">
        <v>1861</v>
      </c>
      <c r="N226" s="1" t="s">
        <v>1862</v>
      </c>
      <c r="O226" s="1" t="s">
        <v>1863</v>
      </c>
    </row>
    <row r="227" s="1" customFormat="1" spans="1:19">
      <c r="A227" s="1" t="s">
        <v>15</v>
      </c>
      <c r="B227" s="1" t="s">
        <v>1864</v>
      </c>
      <c r="C227" s="1" t="s">
        <v>17</v>
      </c>
      <c r="D227" s="1" t="s">
        <v>1803</v>
      </c>
      <c r="F227" s="1" t="s">
        <v>1865</v>
      </c>
      <c r="I227" s="1" t="s">
        <v>1866</v>
      </c>
      <c r="J227" s="1" t="s">
        <v>1867</v>
      </c>
      <c r="K227" s="1" t="s">
        <v>1868</v>
      </c>
      <c r="L227" s="1" t="s">
        <v>1869</v>
      </c>
      <c r="M227" s="1" t="s">
        <v>1870</v>
      </c>
      <c r="N227" s="1" t="s">
        <v>1871</v>
      </c>
      <c r="O227" s="1" t="s">
        <v>1872</v>
      </c>
    </row>
    <row r="228" s="1" customFormat="1" spans="1:19">
      <c r="A228" s="1" t="s">
        <v>15</v>
      </c>
      <c r="B228" s="1" t="s">
        <v>1873</v>
      </c>
      <c r="C228" s="1" t="s">
        <v>27</v>
      </c>
      <c r="D228" s="1" t="s">
        <v>1803</v>
      </c>
      <c r="F228" s="1" t="s">
        <v>1865</v>
      </c>
      <c r="G228" s="1" t="s">
        <v>171</v>
      </c>
      <c r="I228" s="1" t="s">
        <v>1874</v>
      </c>
      <c r="J228" s="1" t="s">
        <v>1875</v>
      </c>
      <c r="K228" s="1" t="s">
        <v>1876</v>
      </c>
      <c r="L228" s="1" t="s">
        <v>1877</v>
      </c>
      <c r="M228" s="1" t="s">
        <v>1878</v>
      </c>
      <c r="N228" s="1" t="s">
        <v>1879</v>
      </c>
      <c r="O228" s="1" t="s">
        <v>1880</v>
      </c>
    </row>
    <row r="229" s="1" customFormat="1" spans="1:19">
      <c r="A229" s="1" t="s">
        <v>15</v>
      </c>
      <c r="B229" s="1" t="s">
        <v>1881</v>
      </c>
      <c r="C229" s="1" t="s">
        <v>27</v>
      </c>
      <c r="J229" s="1" t="s">
        <v>1882</v>
      </c>
      <c r="K229" s="1" t="s">
        <v>1883</v>
      </c>
      <c r="L229" s="1" t="s">
        <v>1884</v>
      </c>
      <c r="M229" s="1" t="s">
        <v>1885</v>
      </c>
      <c r="N229" s="1" t="s">
        <v>1886</v>
      </c>
      <c r="O229" s="1" t="s">
        <v>1887</v>
      </c>
    </row>
    <row r="230" s="1" customFormat="1" spans="1:19">
      <c r="A230" s="1" t="s">
        <v>15</v>
      </c>
      <c r="B230" s="1" t="s">
        <v>1888</v>
      </c>
      <c r="C230" s="1" t="s">
        <v>27</v>
      </c>
      <c r="D230" s="1" t="s">
        <v>1803</v>
      </c>
      <c r="F230" s="1" t="s">
        <v>1889</v>
      </c>
      <c r="G230" s="1" t="s">
        <v>208</v>
      </c>
      <c r="I230" s="1" t="s">
        <v>1890</v>
      </c>
      <c r="J230" s="1" t="s">
        <v>1891</v>
      </c>
      <c r="K230" s="1" t="s">
        <v>1892</v>
      </c>
      <c r="L230" s="1" t="s">
        <v>1893</v>
      </c>
      <c r="M230" s="1" t="s">
        <v>1894</v>
      </c>
      <c r="N230" s="1" t="s">
        <v>1895</v>
      </c>
      <c r="O230" s="1" t="s">
        <v>1896</v>
      </c>
    </row>
    <row r="231" s="1" customFormat="1" spans="1:19">
      <c r="A231" s="1" t="s">
        <v>15</v>
      </c>
      <c r="B231" s="1" t="s">
        <v>1897</v>
      </c>
      <c r="C231" s="1" t="s">
        <v>27</v>
      </c>
      <c r="D231" s="1" t="s">
        <v>1803</v>
      </c>
      <c r="F231" s="1" t="s">
        <v>1889</v>
      </c>
      <c r="G231" s="1" t="s">
        <v>304</v>
      </c>
      <c r="I231" s="1" t="s">
        <v>1898</v>
      </c>
      <c r="J231" s="1" t="s">
        <v>1899</v>
      </c>
      <c r="K231" s="1" t="s">
        <v>1900</v>
      </c>
      <c r="L231" s="1" t="s">
        <v>1901</v>
      </c>
      <c r="M231" s="1" t="s">
        <v>1902</v>
      </c>
      <c r="N231" s="1" t="s">
        <v>1903</v>
      </c>
      <c r="O231" s="1" t="s">
        <v>1904</v>
      </c>
    </row>
    <row r="232" s="1" customFormat="1" spans="1:19">
      <c r="A232" s="1" t="s">
        <v>15</v>
      </c>
      <c r="B232" s="1" t="s">
        <v>1905</v>
      </c>
      <c r="C232" s="1" t="s">
        <v>17</v>
      </c>
      <c r="D232" s="1" t="s">
        <v>1803</v>
      </c>
      <c r="F232" s="1" t="s">
        <v>1889</v>
      </c>
      <c r="I232" s="1" t="s">
        <v>1906</v>
      </c>
      <c r="J232" s="1" t="s">
        <v>1907</v>
      </c>
      <c r="K232" s="1" t="s">
        <v>1908</v>
      </c>
      <c r="L232" s="1" t="s">
        <v>1909</v>
      </c>
      <c r="M232" s="1" t="s">
        <v>1910</v>
      </c>
      <c r="N232" s="1" t="s">
        <v>1911</v>
      </c>
      <c r="O232" s="1" t="s">
        <v>1912</v>
      </c>
    </row>
    <row r="233" s="1" customFormat="1" spans="1:19">
      <c r="A233" s="1" t="s">
        <v>15</v>
      </c>
      <c r="B233" s="1" t="s">
        <v>1913</v>
      </c>
      <c r="C233" s="1" t="s">
        <v>17</v>
      </c>
      <c r="F233" s="1" t="s">
        <v>1914</v>
      </c>
      <c r="I233" s="1" t="s">
        <v>1915</v>
      </c>
      <c r="J233" s="1" t="s">
        <v>1916</v>
      </c>
      <c r="K233" s="1" t="s">
        <v>1917</v>
      </c>
      <c r="L233" s="1" t="s">
        <v>1918</v>
      </c>
      <c r="M233" s="1" t="s">
        <v>1919</v>
      </c>
      <c r="N233" s="1" t="s">
        <v>1920</v>
      </c>
      <c r="O233" s="1" t="s">
        <v>1921</v>
      </c>
      <c r="P233" s="1" t="s">
        <v>1803</v>
      </c>
    </row>
    <row r="234" s="1" customFormat="1" spans="1:19">
      <c r="A234" s="1" t="s">
        <v>15</v>
      </c>
      <c r="B234" s="1" t="s">
        <v>1922</v>
      </c>
      <c r="C234" s="1" t="s">
        <v>27</v>
      </c>
      <c r="F234" s="1" t="s">
        <v>1914</v>
      </c>
      <c r="I234" s="1" t="s">
        <v>1923</v>
      </c>
      <c r="J234" s="1" t="s">
        <v>1924</v>
      </c>
      <c r="K234" s="1" t="s">
        <v>1925</v>
      </c>
      <c r="L234" s="1" t="s">
        <v>1926</v>
      </c>
      <c r="M234" s="1" t="s">
        <v>1927</v>
      </c>
      <c r="N234" s="1" t="s">
        <v>1928</v>
      </c>
      <c r="O234" s="1" t="s">
        <v>1929</v>
      </c>
      <c r="P234" s="1" t="s">
        <v>1803</v>
      </c>
      <c r="R234" s="1" t="s">
        <v>422</v>
      </c>
    </row>
    <row r="235" s="1" customFormat="1" spans="1:19">
      <c r="A235" s="1" t="s">
        <v>15</v>
      </c>
      <c r="B235" s="1" t="s">
        <v>1930</v>
      </c>
      <c r="C235" s="1" t="s">
        <v>17</v>
      </c>
      <c r="F235" s="1" t="s">
        <v>1931</v>
      </c>
      <c r="I235" s="1" t="s">
        <v>1932</v>
      </c>
      <c r="J235" s="1" t="s">
        <v>1933</v>
      </c>
      <c r="K235" s="1" t="s">
        <v>1934</v>
      </c>
      <c r="L235" s="1" t="s">
        <v>1935</v>
      </c>
      <c r="M235" s="1" t="s">
        <v>1936</v>
      </c>
      <c r="N235" s="1" t="s">
        <v>1937</v>
      </c>
      <c r="O235" s="1" t="s">
        <v>1938</v>
      </c>
      <c r="P235" s="1" t="s">
        <v>1803</v>
      </c>
      <c r="R235" s="1" t="s">
        <v>356</v>
      </c>
    </row>
    <row r="236" s="1" customFormat="1" spans="1:19">
      <c r="A236" s="1" t="s">
        <v>15</v>
      </c>
      <c r="B236" s="1" t="s">
        <v>1939</v>
      </c>
      <c r="C236" s="1" t="s">
        <v>27</v>
      </c>
      <c r="F236" s="1" t="s">
        <v>1931</v>
      </c>
      <c r="I236" s="1" t="s">
        <v>1940</v>
      </c>
      <c r="J236" s="1" t="s">
        <v>1933</v>
      </c>
      <c r="K236" s="1" t="s">
        <v>1941</v>
      </c>
      <c r="L236" s="1" t="s">
        <v>1942</v>
      </c>
      <c r="M236" s="1" t="s">
        <v>1943</v>
      </c>
      <c r="N236" s="1" t="s">
        <v>1944</v>
      </c>
      <c r="O236" s="1" t="s">
        <v>1945</v>
      </c>
      <c r="P236" s="1" t="s">
        <v>1803</v>
      </c>
      <c r="R236" s="1" t="s">
        <v>356</v>
      </c>
      <c r="S236" s="1" t="s">
        <v>611</v>
      </c>
    </row>
    <row r="237" s="1" customFormat="1" spans="1:19">
      <c r="A237" s="1" t="s">
        <v>15</v>
      </c>
      <c r="B237" s="1" t="s">
        <v>1946</v>
      </c>
      <c r="C237" s="1" t="s">
        <v>17</v>
      </c>
      <c r="F237" s="1" t="s">
        <v>1947</v>
      </c>
      <c r="I237" s="1" t="s">
        <v>1948</v>
      </c>
      <c r="J237" s="1" t="s">
        <v>1949</v>
      </c>
      <c r="K237" s="1" t="s">
        <v>1950</v>
      </c>
      <c r="L237" s="1" t="s">
        <v>1951</v>
      </c>
      <c r="M237" s="1" t="s">
        <v>1952</v>
      </c>
      <c r="N237" s="1" t="s">
        <v>1953</v>
      </c>
      <c r="O237" s="1" t="s">
        <v>1954</v>
      </c>
      <c r="P237" s="1" t="s">
        <v>1803</v>
      </c>
    </row>
    <row r="238" s="1" customFormat="1" spans="1:19">
      <c r="A238" s="1" t="s">
        <v>15</v>
      </c>
      <c r="B238" s="1" t="s">
        <v>1946</v>
      </c>
      <c r="C238" s="1" t="s">
        <v>27</v>
      </c>
      <c r="F238" s="1" t="s">
        <v>1947</v>
      </c>
      <c r="I238" s="1" t="s">
        <v>1955</v>
      </c>
      <c r="J238" s="1" t="s">
        <v>1956</v>
      </c>
      <c r="K238" s="1" t="s">
        <v>1950</v>
      </c>
      <c r="L238" s="1" t="s">
        <v>1957</v>
      </c>
      <c r="M238" s="1" t="s">
        <v>1958</v>
      </c>
      <c r="N238" s="1" t="s">
        <v>1959</v>
      </c>
      <c r="O238" s="1" t="s">
        <v>1960</v>
      </c>
      <c r="P238" s="1" t="s">
        <v>1803</v>
      </c>
    </row>
    <row r="239" s="1" customFormat="1" spans="1:19">
      <c r="A239" s="1" t="s">
        <v>15</v>
      </c>
      <c r="B239" s="1" t="s">
        <v>1961</v>
      </c>
      <c r="C239" s="1" t="s">
        <v>45</v>
      </c>
      <c r="D239" s="1" t="s">
        <v>1803</v>
      </c>
      <c r="F239" s="1" t="s">
        <v>1962</v>
      </c>
      <c r="G239" s="1" t="s">
        <v>356</v>
      </c>
      <c r="I239" s="1" t="s">
        <v>1963</v>
      </c>
      <c r="J239" s="1" t="s">
        <v>1964</v>
      </c>
      <c r="K239" s="1" t="s">
        <v>1965</v>
      </c>
      <c r="L239" s="1" t="s">
        <v>1966</v>
      </c>
      <c r="M239" s="1" t="s">
        <v>1967</v>
      </c>
      <c r="N239" s="1" t="s">
        <v>1968</v>
      </c>
      <c r="O239" s="1" t="s">
        <v>1969</v>
      </c>
    </row>
    <row r="240" s="1" customFormat="1" spans="1:19">
      <c r="A240" s="1" t="s">
        <v>15</v>
      </c>
      <c r="B240" s="1" t="s">
        <v>1970</v>
      </c>
      <c r="C240" s="1" t="s">
        <v>27</v>
      </c>
      <c r="D240" s="1" t="s">
        <v>1803</v>
      </c>
      <c r="F240" s="1" t="s">
        <v>1971</v>
      </c>
      <c r="G240" s="1" t="s">
        <v>1972</v>
      </c>
      <c r="I240" s="1" t="s">
        <v>1973</v>
      </c>
      <c r="J240" s="1" t="s">
        <v>1974</v>
      </c>
      <c r="K240" s="1" t="s">
        <v>1975</v>
      </c>
      <c r="L240" s="1" t="s">
        <v>1976</v>
      </c>
      <c r="M240" s="1" t="s">
        <v>1977</v>
      </c>
      <c r="N240" s="1" t="s">
        <v>1978</v>
      </c>
      <c r="O240" s="1" t="s">
        <v>1979</v>
      </c>
    </row>
    <row r="241" s="1" customFormat="1" spans="1:18">
      <c r="A241" s="1" t="s">
        <v>15</v>
      </c>
      <c r="B241" s="1" t="s">
        <v>1980</v>
      </c>
      <c r="C241" s="1" t="s">
        <v>17</v>
      </c>
      <c r="D241" s="1" t="s">
        <v>1803</v>
      </c>
      <c r="F241" s="1" t="s">
        <v>1971</v>
      </c>
      <c r="G241" s="1" t="s">
        <v>171</v>
      </c>
      <c r="I241" s="1" t="s">
        <v>1981</v>
      </c>
      <c r="J241" s="1" t="s">
        <v>1982</v>
      </c>
      <c r="K241" s="1" t="s">
        <v>1983</v>
      </c>
      <c r="L241" s="1" t="s">
        <v>1984</v>
      </c>
      <c r="M241" s="1" t="s">
        <v>1985</v>
      </c>
      <c r="N241" s="1" t="s">
        <v>1986</v>
      </c>
      <c r="O241" s="1" t="s">
        <v>1987</v>
      </c>
    </row>
    <row r="242" s="1" customFormat="1" spans="1:18">
      <c r="A242" s="1" t="s">
        <v>15</v>
      </c>
      <c r="B242" s="1" t="s">
        <v>1988</v>
      </c>
      <c r="C242" s="1" t="s">
        <v>75</v>
      </c>
      <c r="D242" s="1" t="s">
        <v>1803</v>
      </c>
      <c r="F242" s="1" t="s">
        <v>1989</v>
      </c>
      <c r="G242" s="1" t="s">
        <v>356</v>
      </c>
      <c r="H242" s="1" t="s">
        <v>1990</v>
      </c>
      <c r="I242" s="1" t="s">
        <v>1991</v>
      </c>
      <c r="J242" s="1" t="s">
        <v>1992</v>
      </c>
      <c r="K242" s="1" t="s">
        <v>1993</v>
      </c>
      <c r="L242" s="1" t="s">
        <v>1994</v>
      </c>
      <c r="M242" s="1" t="s">
        <v>1995</v>
      </c>
      <c r="N242" s="1" t="s">
        <v>1996</v>
      </c>
      <c r="O242" s="1" t="s">
        <v>1997</v>
      </c>
    </row>
    <row r="243" s="1" customFormat="1" spans="1:18">
      <c r="A243" s="1" t="s">
        <v>15</v>
      </c>
      <c r="B243" s="1" t="s">
        <v>1998</v>
      </c>
      <c r="C243" s="1" t="s">
        <v>27</v>
      </c>
      <c r="J243" s="1" t="s">
        <v>1999</v>
      </c>
      <c r="K243" s="1" t="s">
        <v>2000</v>
      </c>
      <c r="L243" s="1" t="s">
        <v>2001</v>
      </c>
      <c r="M243" s="1" t="s">
        <v>2002</v>
      </c>
      <c r="N243" s="1" t="s">
        <v>2003</v>
      </c>
      <c r="O243" s="1" t="s">
        <v>2004</v>
      </c>
    </row>
    <row r="244" s="1" customFormat="1" spans="1:18">
      <c r="A244" s="1" t="s">
        <v>15</v>
      </c>
      <c r="B244" s="1" t="s">
        <v>2005</v>
      </c>
      <c r="C244" s="1" t="s">
        <v>45</v>
      </c>
      <c r="F244" s="1" t="s">
        <v>2006</v>
      </c>
      <c r="I244" s="1" t="s">
        <v>2007</v>
      </c>
      <c r="J244" s="1" t="s">
        <v>2008</v>
      </c>
      <c r="K244" s="1" t="s">
        <v>2009</v>
      </c>
      <c r="L244" s="1" t="s">
        <v>2010</v>
      </c>
      <c r="M244" s="1" t="s">
        <v>2011</v>
      </c>
      <c r="N244" s="1" t="s">
        <v>2012</v>
      </c>
      <c r="O244" s="1" t="s">
        <v>2013</v>
      </c>
      <c r="R244" s="1" t="s">
        <v>2014</v>
      </c>
    </row>
    <row r="245" s="1" customFormat="1" spans="1:18">
      <c r="A245" s="1" t="s">
        <v>15</v>
      </c>
      <c r="B245" s="1" t="s">
        <v>2015</v>
      </c>
      <c r="C245" s="1" t="s">
        <v>27</v>
      </c>
      <c r="F245" s="1" t="s">
        <v>2015</v>
      </c>
      <c r="I245" s="1" t="s">
        <v>2016</v>
      </c>
      <c r="J245" s="1" t="s">
        <v>2017</v>
      </c>
      <c r="K245" s="1" t="s">
        <v>2018</v>
      </c>
      <c r="L245" s="1" t="s">
        <v>2019</v>
      </c>
      <c r="M245" s="1" t="s">
        <v>2020</v>
      </c>
      <c r="N245" s="1" t="s">
        <v>2021</v>
      </c>
      <c r="O245" s="1" t="s">
        <v>2022</v>
      </c>
    </row>
    <row r="246" s="1" customFormat="1" spans="1:18">
      <c r="A246" s="1" t="s">
        <v>15</v>
      </c>
      <c r="B246" s="1" t="s">
        <v>2015</v>
      </c>
      <c r="C246" s="1" t="s">
        <v>45</v>
      </c>
      <c r="F246" s="1" t="s">
        <v>2015</v>
      </c>
      <c r="I246" s="1" t="s">
        <v>2023</v>
      </c>
      <c r="J246" s="1" t="s">
        <v>2024</v>
      </c>
      <c r="K246" s="1" t="s">
        <v>2018</v>
      </c>
      <c r="L246" s="1" t="s">
        <v>2025</v>
      </c>
      <c r="M246" s="1" t="s">
        <v>2026</v>
      </c>
      <c r="N246" s="1" t="s">
        <v>2027</v>
      </c>
      <c r="O246" s="1" t="s">
        <v>2028</v>
      </c>
    </row>
    <row r="247" s="1" customFormat="1" spans="1:18">
      <c r="A247" s="1" t="s">
        <v>15</v>
      </c>
      <c r="B247" s="1" t="s">
        <v>2029</v>
      </c>
      <c r="C247" s="1" t="s">
        <v>27</v>
      </c>
      <c r="F247" s="1" t="s">
        <v>2030</v>
      </c>
      <c r="I247" s="1" t="s">
        <v>2031</v>
      </c>
      <c r="J247" s="1" t="s">
        <v>2032</v>
      </c>
      <c r="K247" s="1" t="s">
        <v>2033</v>
      </c>
      <c r="L247" s="1" t="s">
        <v>2034</v>
      </c>
      <c r="M247" s="1" t="s">
        <v>2035</v>
      </c>
      <c r="N247" s="1" t="s">
        <v>2036</v>
      </c>
      <c r="O247" s="1" t="s">
        <v>2037</v>
      </c>
      <c r="P247" s="1" t="s">
        <v>2038</v>
      </c>
    </row>
    <row r="248" s="1" customFormat="1" spans="1:18">
      <c r="A248" s="1" t="s">
        <v>15</v>
      </c>
      <c r="B248" s="1" t="s">
        <v>2039</v>
      </c>
      <c r="C248" s="1" t="s">
        <v>27</v>
      </c>
      <c r="F248" s="1" t="s">
        <v>2030</v>
      </c>
      <c r="I248" s="1" t="s">
        <v>2040</v>
      </c>
      <c r="J248" s="1" t="s">
        <v>2041</v>
      </c>
      <c r="K248" s="1" t="s">
        <v>2042</v>
      </c>
      <c r="L248" s="1" t="s">
        <v>2043</v>
      </c>
      <c r="M248" s="1" t="s">
        <v>2044</v>
      </c>
      <c r="N248" s="1" t="s">
        <v>2045</v>
      </c>
      <c r="O248" s="1" t="s">
        <v>2046</v>
      </c>
      <c r="P248" s="1" t="s">
        <v>2038</v>
      </c>
      <c r="R248" s="1" t="s">
        <v>790</v>
      </c>
    </row>
    <row r="249" s="1" customFormat="1" spans="1:18">
      <c r="A249" s="1" t="s">
        <v>15</v>
      </c>
      <c r="B249" s="1" t="s">
        <v>2047</v>
      </c>
      <c r="C249" s="1" t="s">
        <v>27</v>
      </c>
      <c r="F249" s="1" t="s">
        <v>2048</v>
      </c>
      <c r="I249" s="1" t="s">
        <v>2049</v>
      </c>
      <c r="J249" s="1" t="s">
        <v>2050</v>
      </c>
      <c r="K249" s="1" t="s">
        <v>2051</v>
      </c>
      <c r="L249" s="1" t="s">
        <v>2052</v>
      </c>
      <c r="M249" s="1" t="s">
        <v>2053</v>
      </c>
      <c r="N249" s="1" t="s">
        <v>2054</v>
      </c>
      <c r="O249" s="1" t="s">
        <v>2055</v>
      </c>
      <c r="R249" s="1" t="s">
        <v>1158</v>
      </c>
    </row>
    <row r="250" s="1" customFormat="1" spans="1:18">
      <c r="A250" s="1" t="s">
        <v>15</v>
      </c>
      <c r="B250" s="1" t="s">
        <v>2047</v>
      </c>
      <c r="C250" s="1" t="s">
        <v>45</v>
      </c>
      <c r="F250" s="1" t="s">
        <v>2048</v>
      </c>
      <c r="I250" s="1" t="s">
        <v>2056</v>
      </c>
      <c r="J250" s="1" t="s">
        <v>2057</v>
      </c>
      <c r="K250" s="1" t="s">
        <v>2051</v>
      </c>
      <c r="L250" s="1" t="s">
        <v>2058</v>
      </c>
      <c r="M250" s="1" t="s">
        <v>2059</v>
      </c>
      <c r="N250" s="1" t="s">
        <v>2060</v>
      </c>
      <c r="O250" s="1" t="s">
        <v>2061</v>
      </c>
      <c r="R250" s="1" t="s">
        <v>1158</v>
      </c>
    </row>
    <row r="251" s="1" customFormat="1" spans="1:18">
      <c r="A251" s="1" t="s">
        <v>15</v>
      </c>
      <c r="B251" s="1" t="s">
        <v>2062</v>
      </c>
      <c r="C251" s="1" t="s">
        <v>2063</v>
      </c>
      <c r="J251" s="1" t="s">
        <v>2064</v>
      </c>
      <c r="K251" s="1" t="s">
        <v>2065</v>
      </c>
      <c r="L251" s="1" t="s">
        <v>2066</v>
      </c>
      <c r="M251" s="1" t="s">
        <v>2067</v>
      </c>
      <c r="N251" s="1" t="s">
        <v>2068</v>
      </c>
      <c r="O251" s="1" t="s">
        <v>2069</v>
      </c>
    </row>
    <row r="252" s="1" customFormat="1" spans="1:18">
      <c r="A252" s="1" t="s">
        <v>15</v>
      </c>
      <c r="B252" s="1" t="s">
        <v>2070</v>
      </c>
      <c r="C252" s="1" t="s">
        <v>17</v>
      </c>
      <c r="J252" s="1" t="s">
        <v>2071</v>
      </c>
      <c r="K252" s="1" t="s">
        <v>2072</v>
      </c>
      <c r="L252" s="1" t="s">
        <v>2073</v>
      </c>
      <c r="M252" s="1" t="s">
        <v>2074</v>
      </c>
      <c r="N252" s="1" t="s">
        <v>2075</v>
      </c>
      <c r="O252" s="1" t="s">
        <v>2076</v>
      </c>
    </row>
    <row r="253" s="1" customFormat="1" spans="1:18">
      <c r="A253" s="1" t="s">
        <v>15</v>
      </c>
      <c r="B253" s="1" t="s">
        <v>2077</v>
      </c>
      <c r="C253" s="1" t="s">
        <v>27</v>
      </c>
      <c r="J253" s="1" t="s">
        <v>2078</v>
      </c>
      <c r="K253" s="1" t="s">
        <v>2079</v>
      </c>
      <c r="L253" s="1" t="s">
        <v>2080</v>
      </c>
      <c r="M253" s="1" t="s">
        <v>2081</v>
      </c>
      <c r="N253" s="1" t="s">
        <v>2082</v>
      </c>
      <c r="O253" s="1" t="s">
        <v>2083</v>
      </c>
    </row>
    <row r="254" s="1" customFormat="1" spans="1:18">
      <c r="A254" s="1" t="s">
        <v>15</v>
      </c>
      <c r="B254" s="1" t="s">
        <v>2084</v>
      </c>
      <c r="C254" s="1" t="s">
        <v>17</v>
      </c>
      <c r="J254" s="1" t="s">
        <v>2085</v>
      </c>
      <c r="K254" s="1" t="s">
        <v>2086</v>
      </c>
      <c r="L254" s="1" t="s">
        <v>2087</v>
      </c>
      <c r="M254" s="1" t="s">
        <v>2088</v>
      </c>
      <c r="N254" s="1" t="s">
        <v>2089</v>
      </c>
      <c r="O254" s="1" t="s">
        <v>2090</v>
      </c>
    </row>
    <row r="255" s="1" customFormat="1" spans="1:18">
      <c r="A255" s="1" t="s">
        <v>15</v>
      </c>
      <c r="B255" s="1" t="s">
        <v>2091</v>
      </c>
      <c r="C255" s="1" t="s">
        <v>27</v>
      </c>
      <c r="F255" s="1" t="s">
        <v>2092</v>
      </c>
      <c r="G255" s="1" t="e">
        <f>-ment</f>
        <v>#NAME?</v>
      </c>
      <c r="I255" s="1" t="s">
        <v>2093</v>
      </c>
      <c r="J255" s="1" t="s">
        <v>2094</v>
      </c>
      <c r="K255" s="1" t="s">
        <v>2095</v>
      </c>
      <c r="L255" s="1" t="s">
        <v>2096</v>
      </c>
      <c r="M255" s="1" t="s">
        <v>2097</v>
      </c>
      <c r="N255" s="1" t="s">
        <v>2098</v>
      </c>
      <c r="O255" s="1" t="s">
        <v>2099</v>
      </c>
    </row>
    <row r="256" s="1" customFormat="1" spans="1:18">
      <c r="A256" s="1" t="s">
        <v>15</v>
      </c>
      <c r="B256" s="1" t="s">
        <v>2100</v>
      </c>
      <c r="C256" s="1" t="s">
        <v>17</v>
      </c>
      <c r="D256" s="1" t="s">
        <v>66</v>
      </c>
      <c r="F256" s="1" t="s">
        <v>2101</v>
      </c>
      <c r="I256" s="1" t="s">
        <v>2102</v>
      </c>
      <c r="J256" s="1" t="s">
        <v>2103</v>
      </c>
      <c r="K256" s="1" t="s">
        <v>2104</v>
      </c>
      <c r="L256" s="1" t="s">
        <v>2105</v>
      </c>
      <c r="M256" s="1" t="s">
        <v>2106</v>
      </c>
      <c r="N256" s="1" t="s">
        <v>2107</v>
      </c>
      <c r="O256" s="1" t="s">
        <v>2108</v>
      </c>
    </row>
    <row r="257" s="1" customFormat="1" spans="1:15">
      <c r="A257" s="1" t="s">
        <v>15</v>
      </c>
      <c r="B257" s="1" t="s">
        <v>2109</v>
      </c>
      <c r="C257" s="1" t="s">
        <v>27</v>
      </c>
      <c r="F257" s="1" t="s">
        <v>2110</v>
      </c>
      <c r="G257" s="1" t="s">
        <v>2111</v>
      </c>
      <c r="I257" s="1" t="s">
        <v>2112</v>
      </c>
      <c r="J257" s="1" t="s">
        <v>2113</v>
      </c>
      <c r="K257" s="1" t="s">
        <v>2114</v>
      </c>
      <c r="L257" s="1" t="s">
        <v>2115</v>
      </c>
      <c r="M257" s="1" t="s">
        <v>2116</v>
      </c>
      <c r="N257" s="1" t="s">
        <v>2117</v>
      </c>
      <c r="O257" s="1" t="s">
        <v>2118</v>
      </c>
    </row>
    <row r="258" s="1" customFormat="1" spans="1:15">
      <c r="A258" s="1" t="s">
        <v>15</v>
      </c>
      <c r="B258" s="1" t="s">
        <v>1128</v>
      </c>
      <c r="C258" s="1" t="s">
        <v>27</v>
      </c>
      <c r="J258" s="1" t="s">
        <v>2119</v>
      </c>
      <c r="K258" s="1" t="s">
        <v>2120</v>
      </c>
      <c r="L258" s="1" t="s">
        <v>2121</v>
      </c>
      <c r="M258" s="1" t="s">
        <v>2122</v>
      </c>
      <c r="N258" s="1" t="s">
        <v>2123</v>
      </c>
      <c r="O258" s="1" t="s">
        <v>2124</v>
      </c>
    </row>
    <row r="259" s="1" customFormat="1" spans="1:15">
      <c r="A259" s="1" t="s">
        <v>15</v>
      </c>
      <c r="B259" s="1" t="s">
        <v>1128</v>
      </c>
      <c r="C259" s="1" t="s">
        <v>17</v>
      </c>
      <c r="J259" s="1" t="s">
        <v>2125</v>
      </c>
      <c r="K259" s="1" t="s">
        <v>2120</v>
      </c>
      <c r="L259" s="1" t="s">
        <v>2126</v>
      </c>
      <c r="M259" s="1" t="s">
        <v>2127</v>
      </c>
      <c r="N259" s="1" t="s">
        <v>2128</v>
      </c>
      <c r="O259" s="1" t="s">
        <v>2129</v>
      </c>
    </row>
    <row r="260" s="1" customFormat="1" spans="1:15">
      <c r="A260" s="1" t="s">
        <v>15</v>
      </c>
      <c r="B260" s="1" t="s">
        <v>2130</v>
      </c>
      <c r="C260" s="1" t="s">
        <v>27</v>
      </c>
      <c r="F260" s="1" t="s">
        <v>2131</v>
      </c>
      <c r="I260" s="1" t="s">
        <v>2132</v>
      </c>
      <c r="J260" s="1" t="s">
        <v>2133</v>
      </c>
      <c r="K260" s="1" t="s">
        <v>2134</v>
      </c>
      <c r="L260" s="1" t="s">
        <v>2135</v>
      </c>
      <c r="M260" s="1" t="s">
        <v>2136</v>
      </c>
      <c r="N260" s="1" t="s">
        <v>2137</v>
      </c>
      <c r="O260" s="1" t="s">
        <v>2138</v>
      </c>
    </row>
    <row r="261" s="1" customFormat="1" spans="1:15">
      <c r="A261" s="1" t="s">
        <v>15</v>
      </c>
      <c r="B261" s="1" t="s">
        <v>2139</v>
      </c>
      <c r="C261" s="1" t="s">
        <v>27</v>
      </c>
      <c r="F261" s="1" t="s">
        <v>1128</v>
      </c>
      <c r="G261" s="1" t="s">
        <v>2140</v>
      </c>
      <c r="I261" s="1" t="s">
        <v>2141</v>
      </c>
      <c r="J261" s="1" t="s">
        <v>2142</v>
      </c>
      <c r="K261" s="1" t="s">
        <v>2143</v>
      </c>
      <c r="L261" s="1" t="s">
        <v>2144</v>
      </c>
      <c r="M261" s="1" t="s">
        <v>2145</v>
      </c>
      <c r="N261" s="1" t="s">
        <v>2146</v>
      </c>
      <c r="O261" s="1" t="s">
        <v>2147</v>
      </c>
    </row>
    <row r="262" s="1" customFormat="1" spans="1:15">
      <c r="A262" s="1" t="s">
        <v>15</v>
      </c>
      <c r="B262" s="1" t="s">
        <v>2148</v>
      </c>
      <c r="C262" s="1" t="s">
        <v>65</v>
      </c>
      <c r="D262" s="1" t="s">
        <v>66</v>
      </c>
      <c r="F262" s="1" t="s">
        <v>2149</v>
      </c>
      <c r="I262" s="1" t="s">
        <v>2150</v>
      </c>
      <c r="J262" s="1" t="s">
        <v>2151</v>
      </c>
      <c r="K262" s="1" t="s">
        <v>2152</v>
      </c>
      <c r="L262" s="1" t="s">
        <v>2153</v>
      </c>
      <c r="M262" s="1" t="s">
        <v>2154</v>
      </c>
      <c r="N262" s="1" t="s">
        <v>2155</v>
      </c>
      <c r="O262" s="1" t="s">
        <v>2156</v>
      </c>
    </row>
    <row r="263" s="1" customFormat="1" spans="1:15">
      <c r="A263" s="1" t="s">
        <v>15</v>
      </c>
      <c r="B263" s="1" t="s">
        <v>2148</v>
      </c>
      <c r="C263" s="1" t="s">
        <v>75</v>
      </c>
      <c r="D263" s="1" t="s">
        <v>66</v>
      </c>
      <c r="F263" s="1" t="s">
        <v>2149</v>
      </c>
      <c r="I263" s="1" t="s">
        <v>2157</v>
      </c>
      <c r="J263" s="1" t="s">
        <v>2158</v>
      </c>
      <c r="K263" s="1" t="s">
        <v>2152</v>
      </c>
      <c r="L263" s="1" t="s">
        <v>2159</v>
      </c>
      <c r="M263" s="1" t="s">
        <v>2160</v>
      </c>
      <c r="N263" s="1" t="s">
        <v>2161</v>
      </c>
      <c r="O263" s="1" t="s">
        <v>2162</v>
      </c>
    </row>
    <row r="264" s="1" customFormat="1" spans="1:15">
      <c r="A264" s="1" t="s">
        <v>15</v>
      </c>
      <c r="B264" s="1" t="s">
        <v>2163</v>
      </c>
      <c r="C264" s="1" t="s">
        <v>17</v>
      </c>
      <c r="D264" s="1" t="s">
        <v>2164</v>
      </c>
      <c r="F264" s="1" t="s">
        <v>2165</v>
      </c>
      <c r="I264" s="1" t="s">
        <v>2166</v>
      </c>
      <c r="J264" s="1" t="s">
        <v>2167</v>
      </c>
      <c r="K264" s="1" t="s">
        <v>2168</v>
      </c>
      <c r="L264" s="1" t="s">
        <v>2169</v>
      </c>
      <c r="M264" s="1" t="s">
        <v>2170</v>
      </c>
      <c r="N264" s="1" t="s">
        <v>2171</v>
      </c>
      <c r="O264" s="1" t="s">
        <v>2172</v>
      </c>
    </row>
    <row r="265" s="1" customFormat="1" spans="1:15">
      <c r="A265" s="1" t="s">
        <v>15</v>
      </c>
      <c r="B265" s="1" t="s">
        <v>2173</v>
      </c>
      <c r="C265" s="1" t="s">
        <v>27</v>
      </c>
      <c r="D265" s="1" t="s">
        <v>2164</v>
      </c>
      <c r="F265" s="1" t="s">
        <v>2165</v>
      </c>
      <c r="G265" s="1" t="e">
        <f>-ment</f>
        <v>#NAME?</v>
      </c>
      <c r="I265" s="1" t="s">
        <v>2174</v>
      </c>
      <c r="J265" s="1" t="s">
        <v>2175</v>
      </c>
      <c r="K265" s="1" t="s">
        <v>2176</v>
      </c>
      <c r="L265" s="1" t="s">
        <v>2177</v>
      </c>
      <c r="M265" s="1" t="s">
        <v>2178</v>
      </c>
      <c r="N265" s="1" t="s">
        <v>2179</v>
      </c>
      <c r="O265" s="1" t="s">
        <v>2180</v>
      </c>
    </row>
    <row r="266" s="1" customFormat="1" spans="1:15">
      <c r="A266" s="1" t="s">
        <v>15</v>
      </c>
      <c r="B266" s="1" t="s">
        <v>2181</v>
      </c>
      <c r="C266" s="1" t="s">
        <v>17</v>
      </c>
      <c r="D266" s="1" t="s">
        <v>2164</v>
      </c>
      <c r="F266" s="1" t="s">
        <v>2182</v>
      </c>
      <c r="I266" s="1" t="s">
        <v>2183</v>
      </c>
      <c r="J266" s="1" t="s">
        <v>2184</v>
      </c>
      <c r="K266" s="1" t="s">
        <v>2185</v>
      </c>
      <c r="L266" s="1" t="s">
        <v>2186</v>
      </c>
      <c r="M266" s="1" t="s">
        <v>2187</v>
      </c>
      <c r="N266" s="1" t="s">
        <v>2188</v>
      </c>
      <c r="O266" s="1" t="s">
        <v>2189</v>
      </c>
    </row>
    <row r="267" s="1" customFormat="1" spans="1:15">
      <c r="A267" s="1" t="s">
        <v>15</v>
      </c>
      <c r="B267" s="1" t="s">
        <v>2181</v>
      </c>
      <c r="C267" s="1" t="s">
        <v>27</v>
      </c>
      <c r="D267" s="1" t="s">
        <v>2164</v>
      </c>
      <c r="F267" s="1" t="s">
        <v>2182</v>
      </c>
      <c r="I267" s="1" t="s">
        <v>2190</v>
      </c>
      <c r="J267" s="1" t="s">
        <v>2191</v>
      </c>
      <c r="K267" s="1" t="s">
        <v>2185</v>
      </c>
      <c r="L267" s="1" t="s">
        <v>2192</v>
      </c>
      <c r="M267" s="1" t="s">
        <v>2193</v>
      </c>
      <c r="N267" s="1" t="s">
        <v>2194</v>
      </c>
      <c r="O267" s="1" t="s">
        <v>2195</v>
      </c>
    </row>
    <row r="268" s="1" customFormat="1" spans="1:15">
      <c r="A268" s="1" t="s">
        <v>15</v>
      </c>
      <c r="B268" s="1" t="s">
        <v>2196</v>
      </c>
      <c r="C268" s="1" t="s">
        <v>27</v>
      </c>
      <c r="D268" s="1" t="s">
        <v>2164</v>
      </c>
      <c r="F268" s="1" t="s">
        <v>2197</v>
      </c>
      <c r="G268" s="1" t="e">
        <f>-al</f>
        <v>#NAME?</v>
      </c>
      <c r="I268" s="1" t="s">
        <v>2198</v>
      </c>
      <c r="J268" s="1" t="s">
        <v>2199</v>
      </c>
      <c r="K268" s="1" t="s">
        <v>2200</v>
      </c>
      <c r="L268" s="1" t="s">
        <v>2201</v>
      </c>
      <c r="M268" s="1" t="s">
        <v>2202</v>
      </c>
      <c r="N268" s="1" t="s">
        <v>2203</v>
      </c>
      <c r="O268" s="1" t="s">
        <v>2204</v>
      </c>
    </row>
    <row r="269" s="1" customFormat="1" spans="1:15">
      <c r="A269" s="1" t="s">
        <v>15</v>
      </c>
      <c r="B269" s="1" t="s">
        <v>2205</v>
      </c>
      <c r="C269" s="1" t="s">
        <v>17</v>
      </c>
      <c r="D269" s="1" t="s">
        <v>66</v>
      </c>
      <c r="F269" s="1" t="s">
        <v>2197</v>
      </c>
      <c r="I269" s="1" t="s">
        <v>2206</v>
      </c>
      <c r="J269" s="1" t="s">
        <v>2207</v>
      </c>
      <c r="K269" s="1" t="s">
        <v>2208</v>
      </c>
      <c r="L269" s="1" t="s">
        <v>2209</v>
      </c>
      <c r="M269" s="1" t="s">
        <v>2210</v>
      </c>
      <c r="N269" s="1" t="s">
        <v>2211</v>
      </c>
      <c r="O269" s="1" t="s">
        <v>2212</v>
      </c>
    </row>
    <row r="270" s="1" customFormat="1" spans="1:15">
      <c r="A270" s="1" t="s">
        <v>15</v>
      </c>
      <c r="B270" s="1" t="s">
        <v>2213</v>
      </c>
      <c r="C270" s="1" t="s">
        <v>27</v>
      </c>
      <c r="J270" s="1" t="s">
        <v>2214</v>
      </c>
      <c r="K270" s="1" t="s">
        <v>2215</v>
      </c>
      <c r="L270" s="1" t="s">
        <v>2216</v>
      </c>
      <c r="M270" s="1" t="s">
        <v>2217</v>
      </c>
      <c r="N270" s="1" t="s">
        <v>2218</v>
      </c>
      <c r="O270" s="1" t="s">
        <v>2219</v>
      </c>
    </row>
    <row r="271" s="1" customFormat="1" spans="1:15">
      <c r="A271" s="1" t="s">
        <v>15</v>
      </c>
      <c r="B271" s="1" t="s">
        <v>2220</v>
      </c>
      <c r="C271" s="1" t="s">
        <v>27</v>
      </c>
      <c r="J271" s="1" t="s">
        <v>2221</v>
      </c>
      <c r="K271" s="1" t="s">
        <v>2222</v>
      </c>
      <c r="L271" s="1" t="s">
        <v>2223</v>
      </c>
      <c r="M271" s="1" t="s">
        <v>2224</v>
      </c>
      <c r="N271" s="1" t="s">
        <v>2225</v>
      </c>
      <c r="O271" s="1" t="s">
        <v>2226</v>
      </c>
    </row>
    <row r="272" s="1" customFormat="1" spans="1:15">
      <c r="A272" s="1" t="s">
        <v>15</v>
      </c>
      <c r="B272" s="1" t="s">
        <v>2227</v>
      </c>
      <c r="C272" s="1" t="s">
        <v>27</v>
      </c>
      <c r="F272" s="1" t="s">
        <v>2220</v>
      </c>
      <c r="G272" s="1" t="e">
        <f>-icle</f>
        <v>#NAME?</v>
      </c>
      <c r="I272" s="1" t="s">
        <v>2228</v>
      </c>
      <c r="J272" s="1" t="s">
        <v>2229</v>
      </c>
      <c r="K272" s="1" t="s">
        <v>2230</v>
      </c>
      <c r="L272" s="1" t="s">
        <v>2231</v>
      </c>
      <c r="M272" s="1" t="s">
        <v>2232</v>
      </c>
      <c r="N272" s="1" t="s">
        <v>2233</v>
      </c>
      <c r="O272" s="1" t="s">
        <v>2234</v>
      </c>
    </row>
    <row r="273" s="1" customFormat="1" spans="1:15">
      <c r="A273" s="1" t="s">
        <v>15</v>
      </c>
      <c r="B273" s="1" t="s">
        <v>2235</v>
      </c>
      <c r="C273" s="1" t="s">
        <v>45</v>
      </c>
      <c r="D273" s="1" t="s">
        <v>2236</v>
      </c>
      <c r="F273" s="1" t="s">
        <v>2237</v>
      </c>
      <c r="G273" s="1" t="e">
        <f>-ial</f>
        <v>#NAME?</v>
      </c>
      <c r="I273" s="1" t="s">
        <v>2238</v>
      </c>
      <c r="J273" s="1" t="s">
        <v>2239</v>
      </c>
      <c r="K273" s="1" t="s">
        <v>2240</v>
      </c>
      <c r="L273" s="1" t="s">
        <v>2241</v>
      </c>
      <c r="M273" s="1" t="s">
        <v>2242</v>
      </c>
      <c r="N273" s="1" t="s">
        <v>2243</v>
      </c>
      <c r="O273" s="1" t="s">
        <v>2244</v>
      </c>
    </row>
    <row r="274" s="1" customFormat="1" spans="1:15">
      <c r="A274" s="1" t="s">
        <v>15</v>
      </c>
      <c r="B274" s="1" t="s">
        <v>2245</v>
      </c>
      <c r="C274" s="1" t="s">
        <v>27</v>
      </c>
      <c r="F274" s="1" t="s">
        <v>2220</v>
      </c>
      <c r="G274" s="1" t="s">
        <v>2246</v>
      </c>
      <c r="I274" s="1" t="s">
        <v>2247</v>
      </c>
      <c r="J274" s="1" t="s">
        <v>2248</v>
      </c>
      <c r="K274" s="1" t="s">
        <v>2249</v>
      </c>
      <c r="L274" s="1" t="s">
        <v>2250</v>
      </c>
      <c r="M274" s="1" t="s">
        <v>2251</v>
      </c>
      <c r="N274" s="1" t="s">
        <v>2252</v>
      </c>
      <c r="O274" s="1" t="s">
        <v>2253</v>
      </c>
    </row>
    <row r="275" s="1" customFormat="1" spans="1:15">
      <c r="A275" s="1" t="s">
        <v>15</v>
      </c>
      <c r="B275" s="1" t="s">
        <v>2254</v>
      </c>
      <c r="C275" s="1" t="s">
        <v>27</v>
      </c>
      <c r="J275" s="1" t="s">
        <v>2255</v>
      </c>
      <c r="K275" s="1" t="s">
        <v>2256</v>
      </c>
      <c r="L275" s="1" t="s">
        <v>2257</v>
      </c>
      <c r="M275" s="1" t="s">
        <v>2258</v>
      </c>
      <c r="N275" s="1" t="s">
        <v>2259</v>
      </c>
      <c r="O275" s="1" t="s">
        <v>2260</v>
      </c>
    </row>
    <row r="276" s="1" customFormat="1" spans="1:15">
      <c r="A276" s="1" t="s">
        <v>15</v>
      </c>
      <c r="B276" s="1" t="s">
        <v>2261</v>
      </c>
      <c r="C276" s="1" t="s">
        <v>45</v>
      </c>
      <c r="D276" s="1" t="s">
        <v>66</v>
      </c>
      <c r="F276" s="1" t="s">
        <v>2262</v>
      </c>
      <c r="G276" s="1" t="s">
        <v>393</v>
      </c>
      <c r="I276" s="1" t="s">
        <v>2263</v>
      </c>
      <c r="J276" s="1" t="s">
        <v>2264</v>
      </c>
      <c r="K276" s="1" t="s">
        <v>2265</v>
      </c>
      <c r="L276" s="1" t="s">
        <v>2266</v>
      </c>
      <c r="M276" s="1" t="s">
        <v>2267</v>
      </c>
      <c r="N276" s="1" t="s">
        <v>2268</v>
      </c>
      <c r="O276" s="1" t="s">
        <v>2269</v>
      </c>
    </row>
    <row r="277" s="1" customFormat="1" spans="1:15">
      <c r="A277" s="1" t="s">
        <v>15</v>
      </c>
      <c r="B277" s="1" t="s">
        <v>2270</v>
      </c>
      <c r="C277" s="1" t="s">
        <v>27</v>
      </c>
      <c r="J277" s="1" t="s">
        <v>2271</v>
      </c>
      <c r="K277" s="1" t="s">
        <v>2272</v>
      </c>
      <c r="L277" s="1" t="s">
        <v>2273</v>
      </c>
      <c r="M277" s="1" t="s">
        <v>2274</v>
      </c>
      <c r="N277" s="1" t="s">
        <v>2275</v>
      </c>
      <c r="O277" s="1" t="s">
        <v>2276</v>
      </c>
    </row>
    <row r="278" s="1" customFormat="1" spans="1:15">
      <c r="A278" s="1" t="s">
        <v>15</v>
      </c>
      <c r="B278" s="1" t="s">
        <v>2277</v>
      </c>
      <c r="C278" s="1" t="s">
        <v>45</v>
      </c>
      <c r="J278" s="1" t="s">
        <v>2278</v>
      </c>
      <c r="K278" s="1" t="s">
        <v>2279</v>
      </c>
      <c r="L278" s="1" t="s">
        <v>2280</v>
      </c>
      <c r="M278" s="1" t="s">
        <v>2281</v>
      </c>
      <c r="N278" s="1" t="s">
        <v>2282</v>
      </c>
      <c r="O278" s="1" t="s">
        <v>2283</v>
      </c>
    </row>
    <row r="279" s="1" customFormat="1" spans="1:15">
      <c r="A279" s="1" t="s">
        <v>15</v>
      </c>
      <c r="B279" s="1" t="s">
        <v>2277</v>
      </c>
      <c r="C279" s="1" t="s">
        <v>27</v>
      </c>
      <c r="J279" s="1" t="s">
        <v>2284</v>
      </c>
      <c r="K279" s="1" t="s">
        <v>2279</v>
      </c>
      <c r="L279" s="1" t="s">
        <v>2285</v>
      </c>
      <c r="M279" s="1" t="s">
        <v>2286</v>
      </c>
      <c r="N279" s="1" t="s">
        <v>2287</v>
      </c>
      <c r="O279" s="1" t="s">
        <v>2288</v>
      </c>
    </row>
    <row r="280" s="1" customFormat="1" spans="1:15">
      <c r="A280" s="1" t="s">
        <v>15</v>
      </c>
      <c r="B280" s="1" t="s">
        <v>2289</v>
      </c>
      <c r="C280" s="1" t="s">
        <v>75</v>
      </c>
      <c r="D280" s="1" t="s">
        <v>66</v>
      </c>
      <c r="F280" s="1" t="s">
        <v>1304</v>
      </c>
      <c r="I280" s="1" t="s">
        <v>2290</v>
      </c>
      <c r="J280" s="1" t="s">
        <v>2291</v>
      </c>
      <c r="K280" s="1" t="s">
        <v>2292</v>
      </c>
      <c r="L280" s="1" t="s">
        <v>2293</v>
      </c>
      <c r="M280" s="1" t="s">
        <v>2294</v>
      </c>
      <c r="N280" s="1" t="s">
        <v>2295</v>
      </c>
      <c r="O280" s="1" t="s">
        <v>2296</v>
      </c>
    </row>
    <row r="281" s="1" customFormat="1" spans="1:15">
      <c r="A281" s="1" t="s">
        <v>15</v>
      </c>
      <c r="B281" s="1" t="s">
        <v>2297</v>
      </c>
      <c r="C281" s="1" t="s">
        <v>17</v>
      </c>
      <c r="J281" s="1" t="s">
        <v>2298</v>
      </c>
      <c r="K281" s="1" t="s">
        <v>2299</v>
      </c>
      <c r="L281" s="1" t="s">
        <v>2300</v>
      </c>
      <c r="M281" s="1" t="s">
        <v>2301</v>
      </c>
      <c r="N281" s="1" t="s">
        <v>2302</v>
      </c>
      <c r="O281" s="1" t="s">
        <v>2303</v>
      </c>
    </row>
    <row r="282" s="1" customFormat="1" spans="1:15">
      <c r="A282" s="1" t="s">
        <v>15</v>
      </c>
      <c r="B282" s="1" t="s">
        <v>2304</v>
      </c>
      <c r="C282" s="1" t="s">
        <v>45</v>
      </c>
      <c r="D282" s="1" t="s">
        <v>66</v>
      </c>
      <c r="F282" s="1" t="s">
        <v>2305</v>
      </c>
      <c r="I282" s="1" t="s">
        <v>2306</v>
      </c>
      <c r="J282" s="1" t="s">
        <v>2307</v>
      </c>
      <c r="K282" s="1" t="s">
        <v>2308</v>
      </c>
      <c r="L282" s="1" t="s">
        <v>2309</v>
      </c>
      <c r="M282" s="1" t="s">
        <v>2310</v>
      </c>
      <c r="N282" s="1" t="s">
        <v>2311</v>
      </c>
      <c r="O282" s="1" t="s">
        <v>2312</v>
      </c>
    </row>
    <row r="283" s="1" customFormat="1" spans="1:15">
      <c r="A283" s="1" t="s">
        <v>15</v>
      </c>
      <c r="B283" s="1" t="s">
        <v>2313</v>
      </c>
      <c r="C283" s="1" t="s">
        <v>27</v>
      </c>
      <c r="D283" s="1" t="s">
        <v>66</v>
      </c>
      <c r="F283" s="1" t="s">
        <v>2314</v>
      </c>
      <c r="I283" s="1" t="s">
        <v>2315</v>
      </c>
      <c r="J283" s="1" t="s">
        <v>2316</v>
      </c>
      <c r="K283" s="1" t="s">
        <v>2317</v>
      </c>
      <c r="L283" s="1" t="s">
        <v>2318</v>
      </c>
      <c r="M283" s="1" t="s">
        <v>2319</v>
      </c>
      <c r="N283" s="1" t="s">
        <v>2320</v>
      </c>
      <c r="O283" s="1" t="s">
        <v>2321</v>
      </c>
    </row>
    <row r="284" s="1" customFormat="1" spans="1:15">
      <c r="A284" s="1" t="s">
        <v>15</v>
      </c>
      <c r="B284" s="1" t="s">
        <v>2322</v>
      </c>
      <c r="C284" s="1" t="s">
        <v>17</v>
      </c>
      <c r="D284" s="1" t="s">
        <v>2323</v>
      </c>
      <c r="F284" s="1" t="s">
        <v>2324</v>
      </c>
      <c r="I284" s="1" t="s">
        <v>2325</v>
      </c>
      <c r="J284" s="1" t="s">
        <v>2326</v>
      </c>
      <c r="K284" s="1" t="s">
        <v>2327</v>
      </c>
      <c r="L284" s="1" t="s">
        <v>2328</v>
      </c>
      <c r="M284" s="1" t="s">
        <v>2329</v>
      </c>
      <c r="N284" s="1" t="s">
        <v>2330</v>
      </c>
      <c r="O284" s="1" t="s">
        <v>2331</v>
      </c>
    </row>
    <row r="285" s="1" customFormat="1" spans="1:15">
      <c r="A285" s="1" t="s">
        <v>15</v>
      </c>
      <c r="B285" s="1" t="s">
        <v>2332</v>
      </c>
      <c r="C285" s="1" t="s">
        <v>27</v>
      </c>
      <c r="D285" s="1" t="s">
        <v>2323</v>
      </c>
      <c r="F285" s="1" t="s">
        <v>2324</v>
      </c>
      <c r="G285" s="1" t="s">
        <v>422</v>
      </c>
      <c r="I285" s="1" t="s">
        <v>2333</v>
      </c>
      <c r="J285" s="1" t="s">
        <v>2326</v>
      </c>
      <c r="K285" s="1" t="s">
        <v>2334</v>
      </c>
      <c r="L285" s="1" t="s">
        <v>2335</v>
      </c>
      <c r="M285" s="1" t="s">
        <v>2336</v>
      </c>
      <c r="N285" s="1" t="s">
        <v>2337</v>
      </c>
      <c r="O285" s="1" t="s">
        <v>2338</v>
      </c>
    </row>
    <row r="286" s="1" customFormat="1" spans="1:15">
      <c r="A286" s="1" t="s">
        <v>15</v>
      </c>
      <c r="B286" s="1" t="s">
        <v>2339</v>
      </c>
      <c r="C286" s="1" t="s">
        <v>17</v>
      </c>
      <c r="D286" s="1" t="s">
        <v>2323</v>
      </c>
      <c r="F286" s="1" t="s">
        <v>2340</v>
      </c>
      <c r="I286" s="1" t="s">
        <v>2341</v>
      </c>
      <c r="J286" s="1" t="s">
        <v>2342</v>
      </c>
      <c r="K286" s="1" t="s">
        <v>2343</v>
      </c>
      <c r="L286" s="1" t="s">
        <v>2344</v>
      </c>
      <c r="M286" s="1" t="s">
        <v>2345</v>
      </c>
      <c r="N286" s="1" t="s">
        <v>2346</v>
      </c>
      <c r="O286" s="1" t="s">
        <v>2347</v>
      </c>
    </row>
    <row r="287" s="1" customFormat="1" spans="1:15">
      <c r="A287" s="1" t="s">
        <v>15</v>
      </c>
      <c r="B287" s="1" t="s">
        <v>2348</v>
      </c>
      <c r="C287" s="1" t="s">
        <v>27</v>
      </c>
      <c r="D287" s="1" t="s">
        <v>2323</v>
      </c>
      <c r="F287" s="1" t="s">
        <v>2340</v>
      </c>
      <c r="G287" s="1" t="s">
        <v>1836</v>
      </c>
      <c r="I287" s="1" t="s">
        <v>2349</v>
      </c>
      <c r="J287" s="1" t="s">
        <v>1036</v>
      </c>
      <c r="K287" s="1" t="s">
        <v>2350</v>
      </c>
      <c r="L287" s="1" t="s">
        <v>2351</v>
      </c>
      <c r="M287" s="1" t="s">
        <v>2352</v>
      </c>
      <c r="N287" s="1" t="s">
        <v>2353</v>
      </c>
      <c r="O287" s="1" t="s">
        <v>2354</v>
      </c>
    </row>
    <row r="288" s="1" customFormat="1" spans="1:15">
      <c r="A288" s="1" t="s">
        <v>15</v>
      </c>
      <c r="B288" s="1" t="s">
        <v>2355</v>
      </c>
      <c r="C288" s="1" t="s">
        <v>27</v>
      </c>
      <c r="D288" s="1" t="s">
        <v>2323</v>
      </c>
      <c r="F288" s="1" t="s">
        <v>2340</v>
      </c>
      <c r="G288" s="1" t="s">
        <v>208</v>
      </c>
      <c r="I288" s="1" t="s">
        <v>2356</v>
      </c>
      <c r="J288" s="1" t="s">
        <v>2357</v>
      </c>
      <c r="K288" s="1" t="s">
        <v>2358</v>
      </c>
      <c r="L288" s="1" t="s">
        <v>2359</v>
      </c>
      <c r="M288" s="1" t="s">
        <v>2360</v>
      </c>
      <c r="N288" s="1" t="s">
        <v>2361</v>
      </c>
      <c r="O288" s="1" t="s">
        <v>2362</v>
      </c>
    </row>
    <row r="289" s="1" customFormat="1" spans="1:15">
      <c r="A289" s="1" t="s">
        <v>15</v>
      </c>
      <c r="B289" s="1" t="s">
        <v>2363</v>
      </c>
      <c r="C289" s="1" t="s">
        <v>17</v>
      </c>
      <c r="D289" s="1" t="s">
        <v>2323</v>
      </c>
      <c r="F289" s="1" t="s">
        <v>2364</v>
      </c>
      <c r="G289" s="1" t="s">
        <v>356</v>
      </c>
      <c r="I289" s="1" t="s">
        <v>2365</v>
      </c>
      <c r="J289" s="1" t="s">
        <v>2366</v>
      </c>
      <c r="K289" s="1" t="s">
        <v>2367</v>
      </c>
      <c r="L289" s="1" t="s">
        <v>2368</v>
      </c>
      <c r="M289" s="1" t="s">
        <v>2369</v>
      </c>
      <c r="N289" s="1" t="s">
        <v>2370</v>
      </c>
      <c r="O289" s="1" t="s">
        <v>2371</v>
      </c>
    </row>
    <row r="290" s="1" customFormat="1" spans="1:15">
      <c r="A290" s="1" t="s">
        <v>15</v>
      </c>
      <c r="B290" s="1" t="s">
        <v>2372</v>
      </c>
      <c r="C290" s="1" t="s">
        <v>27</v>
      </c>
      <c r="D290" s="1" t="s">
        <v>2323</v>
      </c>
      <c r="F290" s="1" t="s">
        <v>2364</v>
      </c>
      <c r="G290" s="1" t="s">
        <v>304</v>
      </c>
      <c r="I290" s="1" t="s">
        <v>2373</v>
      </c>
      <c r="J290" s="1" t="s">
        <v>2374</v>
      </c>
      <c r="K290" s="1" t="s">
        <v>2375</v>
      </c>
      <c r="L290" s="1" t="s">
        <v>2376</v>
      </c>
      <c r="M290" s="1" t="s">
        <v>2377</v>
      </c>
      <c r="N290" s="1" t="s">
        <v>2378</v>
      </c>
      <c r="O290" s="1" t="s">
        <v>2379</v>
      </c>
    </row>
    <row r="291" s="1" customFormat="1" spans="1:15">
      <c r="A291" s="1" t="s">
        <v>15</v>
      </c>
      <c r="B291" s="1" t="s">
        <v>2380</v>
      </c>
      <c r="C291" s="1" t="s">
        <v>17</v>
      </c>
      <c r="D291" s="1" t="s">
        <v>2323</v>
      </c>
      <c r="F291" s="1" t="s">
        <v>2381</v>
      </c>
      <c r="G291" s="1" t="s">
        <v>171</v>
      </c>
      <c r="I291" s="1" t="s">
        <v>2382</v>
      </c>
      <c r="J291" s="1" t="s">
        <v>2383</v>
      </c>
      <c r="K291" s="1" t="s">
        <v>2384</v>
      </c>
      <c r="L291" s="1" t="s">
        <v>2385</v>
      </c>
      <c r="M291" s="1" t="s">
        <v>2386</v>
      </c>
      <c r="N291" s="1" t="s">
        <v>2387</v>
      </c>
      <c r="O291" s="1" t="s">
        <v>2388</v>
      </c>
    </row>
    <row r="292" s="1" customFormat="1" spans="1:15">
      <c r="A292" s="1" t="s">
        <v>15</v>
      </c>
      <c r="B292" s="1" t="s">
        <v>2389</v>
      </c>
      <c r="C292" s="1" t="s">
        <v>27</v>
      </c>
      <c r="D292" s="1" t="s">
        <v>2323</v>
      </c>
      <c r="F292" s="1" t="s">
        <v>2381</v>
      </c>
      <c r="G292" s="1" t="s">
        <v>2390</v>
      </c>
      <c r="I292" s="1" t="s">
        <v>2391</v>
      </c>
      <c r="J292" s="1" t="s">
        <v>2392</v>
      </c>
      <c r="K292" s="1" t="s">
        <v>2393</v>
      </c>
      <c r="L292" s="1" t="s">
        <v>2394</v>
      </c>
      <c r="M292" s="1" t="s">
        <v>2395</v>
      </c>
      <c r="N292" s="1" t="s">
        <v>2396</v>
      </c>
      <c r="O292" s="1" t="s">
        <v>2397</v>
      </c>
    </row>
    <row r="293" s="1" customFormat="1" spans="1:15">
      <c r="A293" s="1" t="s">
        <v>15</v>
      </c>
      <c r="B293" s="1" t="s">
        <v>2398</v>
      </c>
      <c r="C293" s="1" t="s">
        <v>17</v>
      </c>
      <c r="D293" s="1" t="s">
        <v>2323</v>
      </c>
      <c r="F293" s="1" t="s">
        <v>2399</v>
      </c>
      <c r="G293" s="1" t="s">
        <v>323</v>
      </c>
      <c r="I293" s="1" t="s">
        <v>2400</v>
      </c>
      <c r="J293" s="1" t="s">
        <v>2401</v>
      </c>
      <c r="K293" s="1" t="s">
        <v>2402</v>
      </c>
      <c r="L293" s="1" t="s">
        <v>2403</v>
      </c>
      <c r="M293" s="1" t="s">
        <v>2404</v>
      </c>
      <c r="N293" s="1" t="s">
        <v>2405</v>
      </c>
      <c r="O293" s="1" t="s">
        <v>2406</v>
      </c>
    </row>
    <row r="294" s="1" customFormat="1" spans="1:15">
      <c r="A294" s="1" t="s">
        <v>15</v>
      </c>
      <c r="B294" s="1" t="s">
        <v>2407</v>
      </c>
      <c r="C294" s="1" t="s">
        <v>27</v>
      </c>
      <c r="D294" s="1" t="s">
        <v>2408</v>
      </c>
      <c r="F294" s="1" t="s">
        <v>2409</v>
      </c>
      <c r="I294" s="1" t="s">
        <v>2410</v>
      </c>
      <c r="J294" s="1" t="s">
        <v>2411</v>
      </c>
      <c r="K294" s="1" t="s">
        <v>2412</v>
      </c>
      <c r="L294" s="1" t="s">
        <v>2413</v>
      </c>
      <c r="M294" s="1" t="s">
        <v>2414</v>
      </c>
      <c r="N294" s="1" t="s">
        <v>2415</v>
      </c>
      <c r="O294" s="1" t="s">
        <v>2416</v>
      </c>
    </row>
    <row r="295" s="1" customFormat="1" spans="1:15">
      <c r="A295" s="1" t="s">
        <v>15</v>
      </c>
      <c r="B295" s="1" t="s">
        <v>2417</v>
      </c>
      <c r="C295" s="1" t="s">
        <v>27</v>
      </c>
      <c r="D295" s="1" t="s">
        <v>2408</v>
      </c>
      <c r="F295" s="1" t="s">
        <v>2418</v>
      </c>
      <c r="G295" s="1" t="s">
        <v>2419</v>
      </c>
      <c r="I295" s="1" t="s">
        <v>2420</v>
      </c>
      <c r="J295" s="1" t="s">
        <v>2421</v>
      </c>
      <c r="K295" s="1" t="s">
        <v>2422</v>
      </c>
      <c r="L295" s="1" t="s">
        <v>2423</v>
      </c>
      <c r="M295" s="1" t="s">
        <v>2424</v>
      </c>
      <c r="N295" s="1" t="s">
        <v>2425</v>
      </c>
      <c r="O295" s="1" t="s">
        <v>2426</v>
      </c>
    </row>
    <row r="296" s="1" customFormat="1" spans="1:15">
      <c r="A296" s="1" t="s">
        <v>15</v>
      </c>
      <c r="B296" s="1" t="s">
        <v>2427</v>
      </c>
      <c r="C296" s="1" t="s">
        <v>27</v>
      </c>
      <c r="D296" s="1" t="s">
        <v>2408</v>
      </c>
      <c r="F296" s="1" t="s">
        <v>2418</v>
      </c>
      <c r="G296" s="1" t="s">
        <v>2140</v>
      </c>
      <c r="I296" s="1" t="s">
        <v>2428</v>
      </c>
      <c r="J296" s="1" t="s">
        <v>2429</v>
      </c>
      <c r="K296" s="1" t="s">
        <v>2430</v>
      </c>
      <c r="L296" s="1" t="s">
        <v>2431</v>
      </c>
      <c r="M296" s="1" t="s">
        <v>2432</v>
      </c>
      <c r="N296" s="1" t="s">
        <v>2433</v>
      </c>
      <c r="O296" s="1" t="s">
        <v>2434</v>
      </c>
    </row>
    <row r="297" s="1" customFormat="1" spans="1:15">
      <c r="A297" s="1" t="s">
        <v>15</v>
      </c>
      <c r="B297" s="1" t="s">
        <v>2435</v>
      </c>
      <c r="C297" s="1" t="s">
        <v>65</v>
      </c>
      <c r="J297" s="1" t="s">
        <v>2436</v>
      </c>
      <c r="K297" s="1" t="s">
        <v>2437</v>
      </c>
      <c r="L297" s="1" t="s">
        <v>2438</v>
      </c>
      <c r="M297" s="1" t="s">
        <v>2439</v>
      </c>
      <c r="N297" s="1" t="s">
        <v>2440</v>
      </c>
      <c r="O297" s="1" t="s">
        <v>2441</v>
      </c>
    </row>
    <row r="298" s="1" customFormat="1" spans="1:15">
      <c r="A298" s="1" t="s">
        <v>15</v>
      </c>
      <c r="B298" s="1" t="s">
        <v>2442</v>
      </c>
      <c r="C298" s="1" t="s">
        <v>27</v>
      </c>
      <c r="F298" s="1" t="s">
        <v>2443</v>
      </c>
      <c r="G298" s="1" t="s">
        <v>2444</v>
      </c>
      <c r="I298" s="1" t="s">
        <v>2445</v>
      </c>
      <c r="J298" s="1" t="s">
        <v>2446</v>
      </c>
      <c r="K298" s="1" t="s">
        <v>2447</v>
      </c>
      <c r="L298" s="1" t="s">
        <v>2448</v>
      </c>
      <c r="M298" s="1" t="s">
        <v>2449</v>
      </c>
      <c r="N298" s="1" t="s">
        <v>2450</v>
      </c>
      <c r="O298" s="1" t="s">
        <v>2451</v>
      </c>
    </row>
    <row r="299" s="1" customFormat="1" spans="1:15">
      <c r="A299" s="1" t="s">
        <v>15</v>
      </c>
      <c r="B299" s="1" t="s">
        <v>2452</v>
      </c>
      <c r="C299" s="1" t="s">
        <v>45</v>
      </c>
      <c r="F299" s="1" t="s">
        <v>2453</v>
      </c>
      <c r="G299" s="1" t="e">
        <f>-ic</f>
        <v>#NAME?</v>
      </c>
      <c r="I299" s="1" t="s">
        <v>2454</v>
      </c>
      <c r="J299" s="1" t="s">
        <v>2455</v>
      </c>
      <c r="K299" s="1" t="s">
        <v>2456</v>
      </c>
      <c r="L299" s="1" t="s">
        <v>2457</v>
      </c>
      <c r="M299" s="1" t="s">
        <v>2458</v>
      </c>
      <c r="N299" s="1" t="s">
        <v>2459</v>
      </c>
      <c r="O299" s="1" t="s">
        <v>2460</v>
      </c>
    </row>
    <row r="300" s="1" customFormat="1" spans="1:15">
      <c r="A300" s="1" t="s">
        <v>15</v>
      </c>
      <c r="B300" s="1" t="s">
        <v>2461</v>
      </c>
      <c r="C300" s="1" t="s">
        <v>27</v>
      </c>
      <c r="F300" s="1" t="s">
        <v>2462</v>
      </c>
      <c r="G300" s="1" t="e">
        <f>-ic</f>
        <v>#NAME?</v>
      </c>
      <c r="I300" s="1" t="s">
        <v>2463</v>
      </c>
      <c r="J300" s="1" t="s">
        <v>2464</v>
      </c>
      <c r="K300" s="1" t="s">
        <v>2465</v>
      </c>
      <c r="L300" s="1" t="s">
        <v>2466</v>
      </c>
      <c r="M300" s="1" t="s">
        <v>2467</v>
      </c>
      <c r="N300" s="1" t="s">
        <v>2468</v>
      </c>
      <c r="O300" s="1" t="s">
        <v>2469</v>
      </c>
    </row>
    <row r="301" s="1" customFormat="1" spans="1:15">
      <c r="A301" s="1" t="s">
        <v>15</v>
      </c>
      <c r="B301" s="1" t="s">
        <v>2470</v>
      </c>
      <c r="C301" s="1" t="s">
        <v>27</v>
      </c>
      <c r="D301" s="1" t="s">
        <v>2471</v>
      </c>
      <c r="F301" s="1" t="s">
        <v>2472</v>
      </c>
      <c r="I301" s="1" t="s">
        <v>2473</v>
      </c>
      <c r="J301" s="1" t="s">
        <v>2474</v>
      </c>
      <c r="K301" s="1" t="s">
        <v>2475</v>
      </c>
      <c r="L301" s="1" t="s">
        <v>2476</v>
      </c>
      <c r="M301" s="1" t="s">
        <v>2477</v>
      </c>
      <c r="N301" s="1" t="s">
        <v>2478</v>
      </c>
      <c r="O301" s="1" t="s">
        <v>2479</v>
      </c>
    </row>
    <row r="302" s="1" customFormat="1" spans="1:15">
      <c r="A302" s="1" t="s">
        <v>15</v>
      </c>
      <c r="B302" s="1" t="s">
        <v>2480</v>
      </c>
      <c r="C302" s="1" t="s">
        <v>27</v>
      </c>
      <c r="D302" s="1" t="s">
        <v>66</v>
      </c>
      <c r="F302" s="1" t="s">
        <v>2481</v>
      </c>
      <c r="I302" s="1" t="s">
        <v>2482</v>
      </c>
      <c r="J302" s="1" t="s">
        <v>2483</v>
      </c>
      <c r="K302" s="1" t="s">
        <v>2484</v>
      </c>
      <c r="L302" s="1" t="s">
        <v>2485</v>
      </c>
      <c r="M302" s="1" t="s">
        <v>2486</v>
      </c>
      <c r="N302" s="1" t="s">
        <v>2487</v>
      </c>
      <c r="O302" s="1" t="s">
        <v>2488</v>
      </c>
    </row>
    <row r="303" s="1" customFormat="1" spans="1:15">
      <c r="A303" s="1" t="s">
        <v>15</v>
      </c>
      <c r="B303" s="1" t="s">
        <v>2489</v>
      </c>
      <c r="C303" s="1" t="s">
        <v>17</v>
      </c>
      <c r="D303" s="1" t="s">
        <v>2490</v>
      </c>
      <c r="F303" s="1" t="s">
        <v>2491</v>
      </c>
      <c r="I303" s="1" t="s">
        <v>2492</v>
      </c>
      <c r="J303" s="1" t="s">
        <v>2493</v>
      </c>
      <c r="K303" s="1" t="s">
        <v>2494</v>
      </c>
      <c r="L303" s="1" t="s">
        <v>2495</v>
      </c>
      <c r="M303" s="1" t="s">
        <v>2496</v>
      </c>
      <c r="N303" s="1" t="s">
        <v>2497</v>
      </c>
      <c r="O303" s="1" t="s">
        <v>2498</v>
      </c>
    </row>
    <row r="304" s="1" customFormat="1" spans="1:15">
      <c r="A304" s="1" t="s">
        <v>15</v>
      </c>
      <c r="B304" s="1" t="s">
        <v>2499</v>
      </c>
      <c r="C304" s="1" t="s">
        <v>17</v>
      </c>
      <c r="D304" s="1" t="s">
        <v>2490</v>
      </c>
      <c r="F304" s="1" t="s">
        <v>2500</v>
      </c>
      <c r="I304" s="1" t="s">
        <v>2501</v>
      </c>
      <c r="J304" s="1" t="s">
        <v>2502</v>
      </c>
      <c r="K304" s="1" t="s">
        <v>2503</v>
      </c>
      <c r="L304" s="1" t="s">
        <v>2504</v>
      </c>
      <c r="M304" s="1" t="s">
        <v>2505</v>
      </c>
      <c r="N304" s="1" t="s">
        <v>2506</v>
      </c>
      <c r="O304" s="1" t="s">
        <v>2507</v>
      </c>
    </row>
    <row r="305" s="1" customFormat="1" spans="1:18">
      <c r="A305" s="1" t="s">
        <v>15</v>
      </c>
      <c r="B305" s="1" t="s">
        <v>2499</v>
      </c>
      <c r="C305" s="1" t="s">
        <v>27</v>
      </c>
      <c r="D305" s="1" t="s">
        <v>2490</v>
      </c>
      <c r="F305" s="1" t="s">
        <v>2500</v>
      </c>
      <c r="I305" s="1" t="s">
        <v>2508</v>
      </c>
      <c r="J305" s="1" t="s">
        <v>2502</v>
      </c>
      <c r="K305" s="1" t="s">
        <v>2503</v>
      </c>
      <c r="L305" s="1" t="s">
        <v>2509</v>
      </c>
      <c r="M305" s="1" t="s">
        <v>2510</v>
      </c>
      <c r="N305" s="1" t="s">
        <v>2511</v>
      </c>
      <c r="O305" s="1" t="s">
        <v>2512</v>
      </c>
    </row>
    <row r="306" s="1" customFormat="1" spans="1:18">
      <c r="A306" s="1" t="s">
        <v>15</v>
      </c>
      <c r="B306" s="1" t="s">
        <v>2513</v>
      </c>
      <c r="C306" s="1" t="s">
        <v>17</v>
      </c>
      <c r="D306" s="1" t="s">
        <v>2490</v>
      </c>
      <c r="F306" s="1" t="s">
        <v>2514</v>
      </c>
      <c r="I306" s="1" t="s">
        <v>2515</v>
      </c>
      <c r="J306" s="1" t="s">
        <v>2516</v>
      </c>
      <c r="K306" s="1" t="s">
        <v>2517</v>
      </c>
      <c r="L306" s="1" t="s">
        <v>2518</v>
      </c>
      <c r="M306" s="1" t="s">
        <v>2519</v>
      </c>
      <c r="N306" s="1" t="s">
        <v>2520</v>
      </c>
      <c r="O306" s="1" t="s">
        <v>2521</v>
      </c>
    </row>
    <row r="307" s="1" customFormat="1" spans="1:18">
      <c r="A307" s="1" t="s">
        <v>15</v>
      </c>
      <c r="B307" s="1" t="s">
        <v>2522</v>
      </c>
      <c r="C307" s="1" t="s">
        <v>17</v>
      </c>
      <c r="D307" s="1" t="s">
        <v>2490</v>
      </c>
      <c r="F307" s="1" t="s">
        <v>2523</v>
      </c>
      <c r="I307" s="1" t="s">
        <v>2524</v>
      </c>
      <c r="J307" s="1" t="s">
        <v>2525</v>
      </c>
      <c r="K307" s="1" t="s">
        <v>2526</v>
      </c>
      <c r="L307" s="1" t="s">
        <v>2527</v>
      </c>
      <c r="M307" s="1" t="s">
        <v>2528</v>
      </c>
      <c r="N307" s="1" t="s">
        <v>2529</v>
      </c>
      <c r="O307" s="1" t="s">
        <v>2530</v>
      </c>
    </row>
    <row r="308" s="1" customFormat="1" spans="1:18">
      <c r="A308" s="1" t="s">
        <v>15</v>
      </c>
      <c r="B308" s="1" t="s">
        <v>2522</v>
      </c>
      <c r="C308" s="1" t="s">
        <v>27</v>
      </c>
      <c r="D308" s="1" t="s">
        <v>2490</v>
      </c>
      <c r="F308" s="1" t="s">
        <v>2523</v>
      </c>
      <c r="I308" s="1" t="s">
        <v>2531</v>
      </c>
      <c r="J308" s="1" t="s">
        <v>2525</v>
      </c>
      <c r="K308" s="1" t="s">
        <v>2526</v>
      </c>
      <c r="L308" s="1" t="s">
        <v>2532</v>
      </c>
      <c r="M308" s="1" t="s">
        <v>2533</v>
      </c>
      <c r="N308" s="1" t="s">
        <v>2534</v>
      </c>
      <c r="O308" s="1" t="s">
        <v>2535</v>
      </c>
    </row>
    <row r="309" s="1" customFormat="1" spans="1:18">
      <c r="A309" s="1" t="s">
        <v>15</v>
      </c>
      <c r="B309" s="1" t="s">
        <v>2536</v>
      </c>
      <c r="C309" s="1" t="s">
        <v>17</v>
      </c>
      <c r="D309" s="1" t="s">
        <v>2490</v>
      </c>
      <c r="F309" s="1" t="s">
        <v>2537</v>
      </c>
      <c r="I309" s="1" t="s">
        <v>2538</v>
      </c>
      <c r="J309" s="1" t="s">
        <v>2539</v>
      </c>
      <c r="K309" s="1" t="s">
        <v>2540</v>
      </c>
      <c r="L309" s="1" t="s">
        <v>2541</v>
      </c>
      <c r="M309" s="1" t="s">
        <v>2542</v>
      </c>
      <c r="N309" s="1" t="s">
        <v>2543</v>
      </c>
      <c r="O309" s="1" t="s">
        <v>2544</v>
      </c>
    </row>
    <row r="310" s="1" customFormat="1" spans="1:18">
      <c r="A310" s="1" t="s">
        <v>15</v>
      </c>
      <c r="B310" s="1" t="s">
        <v>2545</v>
      </c>
      <c r="C310" s="1" t="s">
        <v>27</v>
      </c>
      <c r="F310" s="1" t="s">
        <v>2546</v>
      </c>
      <c r="I310" s="1" t="s">
        <v>2547</v>
      </c>
      <c r="J310" s="1" t="s">
        <v>2548</v>
      </c>
      <c r="K310" s="1" t="s">
        <v>2549</v>
      </c>
      <c r="L310" s="1" t="s">
        <v>2550</v>
      </c>
      <c r="M310" s="1" t="s">
        <v>2551</v>
      </c>
      <c r="N310" s="1" t="s">
        <v>2552</v>
      </c>
      <c r="O310" s="1" t="s">
        <v>2553</v>
      </c>
      <c r="P310" s="1" t="s">
        <v>2490</v>
      </c>
      <c r="R310" s="1" t="s">
        <v>611</v>
      </c>
    </row>
    <row r="311" s="1" customFormat="1" spans="1:18">
      <c r="A311" s="1" t="s">
        <v>15</v>
      </c>
      <c r="B311" s="1" t="s">
        <v>2554</v>
      </c>
      <c r="C311" s="1" t="s">
        <v>27</v>
      </c>
      <c r="F311" s="1" t="s">
        <v>2555</v>
      </c>
      <c r="I311" s="1" t="s">
        <v>2556</v>
      </c>
      <c r="J311" s="1" t="s">
        <v>2557</v>
      </c>
      <c r="K311" s="1" t="s">
        <v>2558</v>
      </c>
      <c r="L311" s="1" t="s">
        <v>2559</v>
      </c>
      <c r="M311" s="1" t="s">
        <v>2560</v>
      </c>
      <c r="N311" s="1" t="s">
        <v>2561</v>
      </c>
      <c r="O311" s="1" t="s">
        <v>2562</v>
      </c>
      <c r="P311" s="1" t="s">
        <v>2490</v>
      </c>
    </row>
    <row r="312" s="1" customFormat="1" spans="1:18">
      <c r="A312" s="1" t="s">
        <v>15</v>
      </c>
      <c r="B312" s="1" t="s">
        <v>2563</v>
      </c>
      <c r="C312" s="1" t="s">
        <v>17</v>
      </c>
      <c r="F312" s="1" t="s">
        <v>189</v>
      </c>
      <c r="I312" s="1" t="s">
        <v>2564</v>
      </c>
      <c r="J312" s="1" t="s">
        <v>2565</v>
      </c>
      <c r="K312" s="1" t="s">
        <v>2566</v>
      </c>
      <c r="L312" s="1" t="s">
        <v>2567</v>
      </c>
      <c r="M312" s="1" t="s">
        <v>2568</v>
      </c>
      <c r="N312" s="1" t="s">
        <v>2569</v>
      </c>
      <c r="O312" s="1" t="s">
        <v>2570</v>
      </c>
      <c r="P312" s="1" t="s">
        <v>2490</v>
      </c>
    </row>
    <row r="313" s="1" customFormat="1" spans="1:18">
      <c r="A313" s="1" t="s">
        <v>15</v>
      </c>
      <c r="B313" s="1" t="s">
        <v>2571</v>
      </c>
      <c r="C313" s="1" t="s">
        <v>27</v>
      </c>
      <c r="F313" s="1" t="s">
        <v>189</v>
      </c>
      <c r="I313" s="1" t="s">
        <v>2572</v>
      </c>
      <c r="J313" s="1" t="s">
        <v>2573</v>
      </c>
      <c r="K313" s="1" t="s">
        <v>2574</v>
      </c>
      <c r="L313" s="1" t="s">
        <v>2575</v>
      </c>
      <c r="M313" s="1" t="s">
        <v>2576</v>
      </c>
      <c r="N313" s="1" t="s">
        <v>2577</v>
      </c>
      <c r="O313" s="1" t="s">
        <v>2578</v>
      </c>
      <c r="P313" s="1" t="s">
        <v>2490</v>
      </c>
      <c r="R313" s="1" t="s">
        <v>611</v>
      </c>
    </row>
    <row r="314" s="1" customFormat="1" spans="1:18">
      <c r="A314" s="1" t="s">
        <v>15</v>
      </c>
      <c r="B314" s="1" t="s">
        <v>2579</v>
      </c>
      <c r="C314" s="1" t="s">
        <v>45</v>
      </c>
      <c r="F314" s="1" t="s">
        <v>189</v>
      </c>
      <c r="I314" s="1" t="s">
        <v>2580</v>
      </c>
      <c r="J314" s="1" t="s">
        <v>2581</v>
      </c>
      <c r="K314" s="1" t="s">
        <v>2582</v>
      </c>
      <c r="L314" s="1" t="s">
        <v>2583</v>
      </c>
      <c r="M314" s="1" t="s">
        <v>2584</v>
      </c>
      <c r="N314" s="1" t="s">
        <v>2585</v>
      </c>
      <c r="O314" s="1" t="s">
        <v>2586</v>
      </c>
      <c r="P314" s="1" t="s">
        <v>2490</v>
      </c>
      <c r="R314" s="1" t="s">
        <v>2587</v>
      </c>
    </row>
    <row r="315" s="1" customFormat="1" spans="1:18">
      <c r="A315" s="1" t="s">
        <v>15</v>
      </c>
      <c r="B315" s="1" t="s">
        <v>2588</v>
      </c>
      <c r="C315" s="1" t="s">
        <v>27</v>
      </c>
      <c r="F315" s="1" t="s">
        <v>2589</v>
      </c>
      <c r="I315" s="1" t="s">
        <v>2590</v>
      </c>
      <c r="J315" s="1" t="s">
        <v>2591</v>
      </c>
      <c r="K315" s="1" t="s">
        <v>2592</v>
      </c>
      <c r="L315" s="1" t="s">
        <v>2593</v>
      </c>
      <c r="M315" s="1" t="s">
        <v>2594</v>
      </c>
      <c r="N315" s="1" t="s">
        <v>2595</v>
      </c>
      <c r="O315" s="1" t="s">
        <v>2596</v>
      </c>
      <c r="R315" s="1" t="e">
        <f>-ence</f>
        <v>#NAME?</v>
      </c>
    </row>
    <row r="316" s="1" customFormat="1" spans="1:18">
      <c r="A316" s="1" t="s">
        <v>15</v>
      </c>
      <c r="B316" s="1" t="s">
        <v>2597</v>
      </c>
      <c r="C316" s="1" t="s">
        <v>27</v>
      </c>
      <c r="J316" s="1" t="s">
        <v>2598</v>
      </c>
      <c r="K316" s="1" t="s">
        <v>2599</v>
      </c>
      <c r="L316" s="1" t="s">
        <v>2600</v>
      </c>
      <c r="M316" s="1" t="s">
        <v>2601</v>
      </c>
      <c r="N316" s="1" t="s">
        <v>2602</v>
      </c>
      <c r="O316" s="1" t="s">
        <v>2603</v>
      </c>
    </row>
    <row r="317" s="1" customFormat="1" spans="1:18">
      <c r="A317" s="1" t="s">
        <v>15</v>
      </c>
      <c r="B317" s="1" t="s">
        <v>2604</v>
      </c>
      <c r="C317" s="1" t="s">
        <v>45</v>
      </c>
      <c r="F317" s="1" t="s">
        <v>2605</v>
      </c>
      <c r="I317" s="1" t="s">
        <v>2606</v>
      </c>
      <c r="J317" s="1" t="s">
        <v>2607</v>
      </c>
      <c r="K317" s="1" t="s">
        <v>2608</v>
      </c>
      <c r="L317" s="1" t="s">
        <v>2609</v>
      </c>
      <c r="M317" s="1" t="s">
        <v>2610</v>
      </c>
      <c r="N317" s="1" t="s">
        <v>2611</v>
      </c>
      <c r="O317" s="1" t="s">
        <v>2612</v>
      </c>
      <c r="P317" s="1" t="s">
        <v>2613</v>
      </c>
      <c r="R317" s="1" t="e">
        <f>-ic</f>
        <v>#NAME?</v>
      </c>
    </row>
    <row r="318" s="1" customFormat="1" spans="1:18">
      <c r="A318" s="1" t="s">
        <v>15</v>
      </c>
      <c r="B318" s="1" t="s">
        <v>2614</v>
      </c>
      <c r="C318" s="1" t="s">
        <v>27</v>
      </c>
      <c r="F318" s="1" t="s">
        <v>2615</v>
      </c>
      <c r="I318" s="1" t="s">
        <v>2616</v>
      </c>
      <c r="J318" s="1" t="s">
        <v>2617</v>
      </c>
      <c r="K318" s="1" t="s">
        <v>2618</v>
      </c>
      <c r="L318" s="1" t="s">
        <v>2619</v>
      </c>
      <c r="M318" s="1" t="s">
        <v>2620</v>
      </c>
      <c r="N318" s="1" t="s">
        <v>2621</v>
      </c>
      <c r="O318" s="1" t="s">
        <v>2622</v>
      </c>
      <c r="R318" s="1" t="e">
        <f>-_xleta.or</f>
        <v>#VALUE!</v>
      </c>
    </row>
    <row r="319" s="1" customFormat="1" spans="1:18">
      <c r="A319" s="1" t="s">
        <v>15</v>
      </c>
      <c r="B319" s="1" t="s">
        <v>2623</v>
      </c>
      <c r="C319" s="1" t="s">
        <v>27</v>
      </c>
      <c r="F319" s="1" t="s">
        <v>2614</v>
      </c>
      <c r="I319" s="1" t="s">
        <v>2624</v>
      </c>
      <c r="J319" s="1" t="s">
        <v>2625</v>
      </c>
      <c r="K319" s="1" t="s">
        <v>2626</v>
      </c>
      <c r="L319" s="1" t="s">
        <v>2627</v>
      </c>
      <c r="M319" s="1" t="s">
        <v>2628</v>
      </c>
      <c r="N319" s="1" t="s">
        <v>2629</v>
      </c>
      <c r="O319" s="1" t="s">
        <v>2630</v>
      </c>
      <c r="R319" s="1" t="e">
        <f>-ity</f>
        <v>#NAME?</v>
      </c>
    </row>
    <row r="320" s="1" customFormat="1" spans="1:18">
      <c r="A320" s="1" t="s">
        <v>15</v>
      </c>
      <c r="B320" s="1" t="s">
        <v>2631</v>
      </c>
      <c r="C320" s="1" t="s">
        <v>45</v>
      </c>
      <c r="D320" s="1" t="s">
        <v>2632</v>
      </c>
      <c r="F320" s="1" t="s">
        <v>2633</v>
      </c>
      <c r="I320" s="1" t="s">
        <v>2634</v>
      </c>
      <c r="J320" s="1" t="s">
        <v>2635</v>
      </c>
      <c r="K320" s="1" t="s">
        <v>2636</v>
      </c>
      <c r="L320" s="1" t="s">
        <v>2637</v>
      </c>
      <c r="M320" s="1" t="s">
        <v>2638</v>
      </c>
      <c r="N320" s="1" t="s">
        <v>2639</v>
      </c>
      <c r="O320" s="1" t="s">
        <v>2640</v>
      </c>
    </row>
    <row r="321" s="1" customFormat="1" spans="1:15">
      <c r="A321" s="1" t="s">
        <v>15</v>
      </c>
      <c r="B321" s="1" t="s">
        <v>2631</v>
      </c>
      <c r="C321" s="1" t="s">
        <v>27</v>
      </c>
      <c r="D321" s="1" t="s">
        <v>2632</v>
      </c>
      <c r="F321" s="1" t="s">
        <v>2633</v>
      </c>
      <c r="I321" s="1" t="s">
        <v>2641</v>
      </c>
      <c r="J321" s="1" t="s">
        <v>2642</v>
      </c>
      <c r="K321" s="1" t="s">
        <v>2636</v>
      </c>
      <c r="L321" s="1" t="s">
        <v>2643</v>
      </c>
      <c r="M321" s="1" t="s">
        <v>2644</v>
      </c>
      <c r="N321" s="1" t="s">
        <v>2645</v>
      </c>
      <c r="O321" s="1" t="s">
        <v>2646</v>
      </c>
    </row>
    <row r="322" s="1" customFormat="1" spans="1:15">
      <c r="A322" s="1" t="s">
        <v>15</v>
      </c>
      <c r="B322" s="1" t="s">
        <v>2647</v>
      </c>
      <c r="C322" s="1" t="s">
        <v>45</v>
      </c>
      <c r="D322" s="1" t="s">
        <v>2632</v>
      </c>
      <c r="F322" s="1" t="s">
        <v>2418</v>
      </c>
      <c r="G322" s="1" t="s">
        <v>2648</v>
      </c>
      <c r="I322" s="1" t="s">
        <v>2649</v>
      </c>
      <c r="J322" s="1" t="s">
        <v>2650</v>
      </c>
      <c r="K322" s="1" t="s">
        <v>2651</v>
      </c>
      <c r="L322" s="1" t="s">
        <v>2652</v>
      </c>
      <c r="M322" s="1" t="s">
        <v>2653</v>
      </c>
      <c r="N322" s="1" t="s">
        <v>2654</v>
      </c>
      <c r="O322" s="1" t="s">
        <v>2655</v>
      </c>
    </row>
    <row r="323" s="1" customFormat="1" spans="1:15">
      <c r="A323" s="1" t="s">
        <v>15</v>
      </c>
      <c r="B323" s="1" t="s">
        <v>2656</v>
      </c>
      <c r="C323" s="1" t="s">
        <v>27</v>
      </c>
      <c r="J323" s="1" t="s">
        <v>2657</v>
      </c>
      <c r="K323" s="1" t="s">
        <v>2658</v>
      </c>
      <c r="L323" s="1" t="s">
        <v>2659</v>
      </c>
      <c r="M323" s="1" t="s">
        <v>2660</v>
      </c>
      <c r="N323" s="1" t="s">
        <v>2661</v>
      </c>
      <c r="O323" s="1" t="s">
        <v>2662</v>
      </c>
    </row>
    <row r="324" s="1" customFormat="1" spans="1:15">
      <c r="A324" s="1" t="s">
        <v>15</v>
      </c>
      <c r="B324" s="1" t="s">
        <v>2663</v>
      </c>
      <c r="C324" s="1" t="s">
        <v>45</v>
      </c>
      <c r="D324" s="1" t="s">
        <v>66</v>
      </c>
      <c r="F324" s="1" t="s">
        <v>2664</v>
      </c>
      <c r="G324" s="1" t="s">
        <v>44</v>
      </c>
      <c r="I324" s="1" t="s">
        <v>2665</v>
      </c>
      <c r="J324" s="1" t="s">
        <v>2666</v>
      </c>
      <c r="K324" s="1" t="s">
        <v>2667</v>
      </c>
      <c r="L324" s="1" t="s">
        <v>2668</v>
      </c>
      <c r="M324" s="1" t="s">
        <v>2669</v>
      </c>
      <c r="N324" s="1" t="s">
        <v>2670</v>
      </c>
      <c r="O324" s="1" t="s">
        <v>2671</v>
      </c>
    </row>
    <row r="325" s="1" customFormat="1" spans="1:15">
      <c r="A325" s="1" t="s">
        <v>15</v>
      </c>
      <c r="B325" s="1" t="s">
        <v>2672</v>
      </c>
      <c r="C325" s="1" t="s">
        <v>27</v>
      </c>
      <c r="D325" s="1" t="s">
        <v>66</v>
      </c>
      <c r="F325" s="1" t="s">
        <v>2673</v>
      </c>
      <c r="G325" s="1" t="s">
        <v>2674</v>
      </c>
      <c r="I325" s="1" t="s">
        <v>2675</v>
      </c>
      <c r="J325" s="1" t="s">
        <v>2676</v>
      </c>
      <c r="K325" s="1" t="s">
        <v>2677</v>
      </c>
      <c r="L325" s="1" t="s">
        <v>2678</v>
      </c>
      <c r="M325" s="1" t="s">
        <v>2679</v>
      </c>
      <c r="N325" s="1" t="s">
        <v>2680</v>
      </c>
      <c r="O325" s="1" t="s">
        <v>2681</v>
      </c>
    </row>
    <row r="326" s="1" customFormat="1" spans="1:15">
      <c r="A326" s="1" t="s">
        <v>15</v>
      </c>
      <c r="B326" s="1" t="s">
        <v>2682</v>
      </c>
      <c r="C326" s="1" t="s">
        <v>45</v>
      </c>
      <c r="J326" s="1" t="s">
        <v>2683</v>
      </c>
      <c r="K326" s="1" t="s">
        <v>2684</v>
      </c>
      <c r="L326" s="1" t="s">
        <v>2685</v>
      </c>
      <c r="M326" s="1" t="s">
        <v>2686</v>
      </c>
      <c r="N326" s="1" t="s">
        <v>2687</v>
      </c>
      <c r="O326" s="1" t="s">
        <v>2688</v>
      </c>
    </row>
    <row r="327" s="1" customFormat="1" spans="1:15">
      <c r="A327" s="1" t="s">
        <v>15</v>
      </c>
      <c r="B327" s="1" t="s">
        <v>2682</v>
      </c>
      <c r="C327" s="1" t="s">
        <v>27</v>
      </c>
      <c r="J327" s="1" t="s">
        <v>2689</v>
      </c>
      <c r="K327" s="1" t="s">
        <v>2684</v>
      </c>
      <c r="L327" s="1" t="s">
        <v>2690</v>
      </c>
      <c r="M327" s="1" t="s">
        <v>2691</v>
      </c>
      <c r="N327" s="1" t="s">
        <v>2692</v>
      </c>
      <c r="O327" s="1" t="s">
        <v>2693</v>
      </c>
    </row>
    <row r="328" s="1" customFormat="1" spans="1:15">
      <c r="A328" s="1" t="s">
        <v>15</v>
      </c>
      <c r="B328" s="1" t="s">
        <v>2694</v>
      </c>
      <c r="C328" s="1" t="s">
        <v>17</v>
      </c>
      <c r="J328" s="1" t="s">
        <v>2695</v>
      </c>
      <c r="K328" s="1" t="s">
        <v>2696</v>
      </c>
      <c r="L328" s="1" t="s">
        <v>2697</v>
      </c>
      <c r="M328" s="1" t="s">
        <v>2698</v>
      </c>
      <c r="N328" s="1" t="s">
        <v>2699</v>
      </c>
      <c r="O328" s="1" t="s">
        <v>2700</v>
      </c>
    </row>
    <row r="329" s="1" customFormat="1" spans="1:15">
      <c r="A329" s="1" t="s">
        <v>15</v>
      </c>
      <c r="B329" s="1" t="s">
        <v>2701</v>
      </c>
      <c r="C329" s="1" t="s">
        <v>45</v>
      </c>
      <c r="D329" s="1" t="s">
        <v>66</v>
      </c>
      <c r="F329" s="1" t="s">
        <v>2702</v>
      </c>
      <c r="I329" s="1" t="s">
        <v>2703</v>
      </c>
      <c r="J329" s="1" t="s">
        <v>2704</v>
      </c>
      <c r="K329" s="1" t="s">
        <v>2705</v>
      </c>
      <c r="L329" s="1" t="s">
        <v>2706</v>
      </c>
      <c r="M329" s="1" t="s">
        <v>2707</v>
      </c>
      <c r="N329" s="1" t="s">
        <v>2708</v>
      </c>
      <c r="O329" s="1" t="s">
        <v>2709</v>
      </c>
    </row>
    <row r="330" s="1" customFormat="1" spans="1:15">
      <c r="A330" s="1" t="s">
        <v>15</v>
      </c>
      <c r="B330" s="1" t="s">
        <v>2701</v>
      </c>
      <c r="C330" s="1" t="s">
        <v>17</v>
      </c>
      <c r="D330" s="1" t="s">
        <v>66</v>
      </c>
      <c r="F330" s="1" t="s">
        <v>2702</v>
      </c>
      <c r="I330" s="1" t="s">
        <v>2710</v>
      </c>
      <c r="J330" s="1" t="s">
        <v>2711</v>
      </c>
      <c r="K330" s="1" t="s">
        <v>2705</v>
      </c>
      <c r="L330" s="1" t="s">
        <v>2712</v>
      </c>
      <c r="M330" s="1" t="s">
        <v>2713</v>
      </c>
      <c r="N330" s="1" t="s">
        <v>2714</v>
      </c>
      <c r="O330" s="1" t="s">
        <v>2715</v>
      </c>
    </row>
    <row r="331" s="1" customFormat="1" spans="1:15">
      <c r="A331" s="1" t="s">
        <v>15</v>
      </c>
      <c r="B331" s="1" t="s">
        <v>2716</v>
      </c>
      <c r="C331" s="1" t="s">
        <v>27</v>
      </c>
      <c r="J331" s="1" t="s">
        <v>2717</v>
      </c>
      <c r="K331" s="1" t="s">
        <v>2718</v>
      </c>
      <c r="L331" s="1" t="s">
        <v>2719</v>
      </c>
      <c r="M331" s="1" t="s">
        <v>2720</v>
      </c>
      <c r="N331" s="1" t="s">
        <v>2721</v>
      </c>
      <c r="O331" s="1" t="s">
        <v>2722</v>
      </c>
    </row>
    <row r="332" s="1" customFormat="1" spans="1:15">
      <c r="A332" s="1" t="s">
        <v>15</v>
      </c>
      <c r="B332" s="1" t="s">
        <v>2716</v>
      </c>
      <c r="C332" s="1" t="s">
        <v>17</v>
      </c>
      <c r="J332" s="1" t="s">
        <v>2723</v>
      </c>
      <c r="K332" s="1" t="s">
        <v>2718</v>
      </c>
      <c r="L332" s="1" t="s">
        <v>2724</v>
      </c>
      <c r="M332" s="1" t="s">
        <v>2725</v>
      </c>
      <c r="N332" s="1" t="s">
        <v>2726</v>
      </c>
      <c r="O332" s="1" t="s">
        <v>2727</v>
      </c>
    </row>
    <row r="333" s="1" customFormat="1" spans="1:15">
      <c r="A333" s="1" t="s">
        <v>15</v>
      </c>
      <c r="B333" s="1" t="s">
        <v>2728</v>
      </c>
      <c r="C333" s="1" t="s">
        <v>45</v>
      </c>
      <c r="D333" s="1" t="s">
        <v>66</v>
      </c>
      <c r="F333" s="1" t="s">
        <v>2729</v>
      </c>
      <c r="I333" s="1" t="s">
        <v>2730</v>
      </c>
      <c r="J333" s="1" t="s">
        <v>2731</v>
      </c>
      <c r="K333" s="1" t="s">
        <v>2732</v>
      </c>
      <c r="L333" s="1" t="s">
        <v>2733</v>
      </c>
      <c r="M333" s="1" t="s">
        <v>2734</v>
      </c>
      <c r="N333" s="1" t="s">
        <v>2735</v>
      </c>
      <c r="O333" s="1" t="s">
        <v>2736</v>
      </c>
    </row>
    <row r="334" s="1" customFormat="1" spans="1:15">
      <c r="A334" s="1" t="s">
        <v>15</v>
      </c>
      <c r="B334" s="1" t="s">
        <v>2737</v>
      </c>
      <c r="C334" s="1" t="s">
        <v>75</v>
      </c>
      <c r="J334" s="1" t="s">
        <v>2738</v>
      </c>
      <c r="K334" s="1" t="s">
        <v>2739</v>
      </c>
      <c r="L334" s="1" t="s">
        <v>2740</v>
      </c>
      <c r="M334" s="1" t="s">
        <v>2741</v>
      </c>
      <c r="N334" s="1" t="s">
        <v>2742</v>
      </c>
      <c r="O334" s="1" t="s">
        <v>2743</v>
      </c>
    </row>
    <row r="335" s="1" customFormat="1" spans="1:15">
      <c r="A335" s="1" t="s">
        <v>15</v>
      </c>
      <c r="B335" s="1" t="s">
        <v>2744</v>
      </c>
      <c r="C335" s="1" t="s">
        <v>45</v>
      </c>
      <c r="F335" s="1" t="s">
        <v>2745</v>
      </c>
      <c r="G335" s="1" t="e">
        <f>-some</f>
        <v>#NAME?</v>
      </c>
      <c r="I335" s="1" t="s">
        <v>2746</v>
      </c>
      <c r="J335" s="1" t="s">
        <v>2747</v>
      </c>
      <c r="K335" s="1" t="s">
        <v>2748</v>
      </c>
      <c r="L335" s="1" t="s">
        <v>2749</v>
      </c>
      <c r="M335" s="1" t="s">
        <v>2750</v>
      </c>
      <c r="N335" s="1" t="s">
        <v>2751</v>
      </c>
      <c r="O335" s="1" t="s">
        <v>2752</v>
      </c>
    </row>
    <row r="336" s="1" customFormat="1" spans="1:15">
      <c r="A336" s="1" t="s">
        <v>15</v>
      </c>
      <c r="B336" s="1" t="s">
        <v>2753</v>
      </c>
      <c r="C336" s="1" t="s">
        <v>45</v>
      </c>
      <c r="F336" s="1" t="s">
        <v>2745</v>
      </c>
      <c r="G336" s="1" t="e">
        <f>-ful</f>
        <v>#NAME?</v>
      </c>
      <c r="I336" s="1" t="s">
        <v>2754</v>
      </c>
      <c r="J336" s="1" t="s">
        <v>2755</v>
      </c>
      <c r="K336" s="1" t="s">
        <v>2756</v>
      </c>
      <c r="L336" s="1" t="s">
        <v>2757</v>
      </c>
      <c r="M336" s="1" t="s">
        <v>2758</v>
      </c>
      <c r="N336" s="1" t="s">
        <v>2759</v>
      </c>
      <c r="O336" s="1" t="s">
        <v>2760</v>
      </c>
    </row>
    <row r="337" s="1" customFormat="1" spans="1:15">
      <c r="A337" s="1" t="s">
        <v>15</v>
      </c>
      <c r="B337" s="1" t="s">
        <v>2761</v>
      </c>
      <c r="C337" s="1" t="s">
        <v>45</v>
      </c>
      <c r="J337" s="1" t="s">
        <v>2762</v>
      </c>
      <c r="K337" s="1" t="s">
        <v>2763</v>
      </c>
      <c r="L337" s="1" t="s">
        <v>2764</v>
      </c>
      <c r="M337" s="1" t="s">
        <v>2765</v>
      </c>
      <c r="N337" s="1" t="s">
        <v>2766</v>
      </c>
      <c r="O337" s="1" t="s">
        <v>2767</v>
      </c>
    </row>
    <row r="338" s="1" customFormat="1" spans="1:15">
      <c r="A338" s="1" t="s">
        <v>15</v>
      </c>
      <c r="B338" s="1" t="s">
        <v>2768</v>
      </c>
      <c r="C338" s="1" t="s">
        <v>27</v>
      </c>
      <c r="J338" s="1" t="s">
        <v>2769</v>
      </c>
      <c r="K338" s="1" t="s">
        <v>2770</v>
      </c>
      <c r="L338" s="1" t="s">
        <v>2771</v>
      </c>
      <c r="M338" s="1" t="s">
        <v>2772</v>
      </c>
      <c r="N338" s="1" t="s">
        <v>2773</v>
      </c>
      <c r="O338" s="1" t="s">
        <v>2774</v>
      </c>
    </row>
    <row r="339" s="1" customFormat="1" spans="1:15">
      <c r="A339" s="1" t="s">
        <v>15</v>
      </c>
      <c r="B339" s="1" t="s">
        <v>2775</v>
      </c>
      <c r="C339" s="1" t="s">
        <v>27</v>
      </c>
      <c r="J339" s="1" t="s">
        <v>2776</v>
      </c>
      <c r="K339" s="1" t="s">
        <v>2777</v>
      </c>
      <c r="L339" s="1" t="s">
        <v>2778</v>
      </c>
      <c r="M339" s="1" t="s">
        <v>2779</v>
      </c>
      <c r="N339" s="1" t="s">
        <v>2780</v>
      </c>
      <c r="O339" s="1" t="s">
        <v>2781</v>
      </c>
    </row>
    <row r="340" s="1" customFormat="1" spans="1:15">
      <c r="A340" s="1" t="s">
        <v>15</v>
      </c>
      <c r="B340" s="1" t="s">
        <v>2782</v>
      </c>
      <c r="C340" s="1" t="s">
        <v>75</v>
      </c>
      <c r="J340" s="1" t="s">
        <v>2783</v>
      </c>
      <c r="K340" s="1" t="s">
        <v>2784</v>
      </c>
      <c r="L340" s="1" t="s">
        <v>2785</v>
      </c>
      <c r="M340" s="1" t="s">
        <v>2786</v>
      </c>
      <c r="N340" s="1" t="s">
        <v>2787</v>
      </c>
      <c r="O340" s="1" t="s">
        <v>2788</v>
      </c>
    </row>
    <row r="341" s="1" customFormat="1" spans="1:15">
      <c r="A341" s="1" t="s">
        <v>15</v>
      </c>
      <c r="B341" s="1" t="s">
        <v>2782</v>
      </c>
      <c r="C341" s="1" t="s">
        <v>45</v>
      </c>
      <c r="J341" s="1" t="s">
        <v>2789</v>
      </c>
      <c r="K341" s="1" t="s">
        <v>2784</v>
      </c>
      <c r="L341" s="1" t="s">
        <v>2790</v>
      </c>
      <c r="M341" s="1" t="s">
        <v>2791</v>
      </c>
      <c r="N341" s="1" t="s">
        <v>2792</v>
      </c>
      <c r="O341" s="1" t="s">
        <v>2793</v>
      </c>
    </row>
    <row r="342" s="1" customFormat="1" spans="1:15">
      <c r="A342" s="1" t="s">
        <v>15</v>
      </c>
      <c r="B342" s="1" t="s">
        <v>2782</v>
      </c>
      <c r="C342" s="1" t="s">
        <v>27</v>
      </c>
      <c r="J342" s="1" t="s">
        <v>2794</v>
      </c>
      <c r="K342" s="1" t="s">
        <v>2784</v>
      </c>
      <c r="L342" s="1" t="s">
        <v>2795</v>
      </c>
      <c r="M342" s="1" t="s">
        <v>2796</v>
      </c>
      <c r="N342" s="1" t="s">
        <v>2797</v>
      </c>
      <c r="O342" s="1" t="s">
        <v>2798</v>
      </c>
    </row>
    <row r="343" s="1" customFormat="1" spans="1:15">
      <c r="A343" s="1" t="s">
        <v>15</v>
      </c>
      <c r="B343" s="1" t="s">
        <v>2782</v>
      </c>
      <c r="C343" s="1" t="s">
        <v>17</v>
      </c>
      <c r="J343" s="1" t="s">
        <v>2799</v>
      </c>
      <c r="K343" s="1" t="s">
        <v>2784</v>
      </c>
      <c r="L343" s="1" t="s">
        <v>2800</v>
      </c>
      <c r="M343" s="1" t="s">
        <v>2801</v>
      </c>
      <c r="N343" s="1" t="s">
        <v>2802</v>
      </c>
      <c r="O343" s="1" t="s">
        <v>2803</v>
      </c>
    </row>
    <row r="344" s="1" customFormat="1" spans="1:15">
      <c r="A344" s="1" t="s">
        <v>15</v>
      </c>
      <c r="B344" s="1" t="s">
        <v>2804</v>
      </c>
      <c r="C344" s="1" t="s">
        <v>27</v>
      </c>
      <c r="I344" s="1" t="s">
        <v>2805</v>
      </c>
      <c r="J344" s="1" t="s">
        <v>2806</v>
      </c>
      <c r="K344" s="1" t="s">
        <v>2807</v>
      </c>
      <c r="L344" s="1" t="s">
        <v>2808</v>
      </c>
      <c r="M344" s="1" t="s">
        <v>2809</v>
      </c>
      <c r="N344" s="1" t="s">
        <v>2810</v>
      </c>
      <c r="O344" s="1" t="s">
        <v>2811</v>
      </c>
    </row>
    <row r="345" s="1" customFormat="1" spans="1:15">
      <c r="A345" s="1" t="s">
        <v>15</v>
      </c>
      <c r="B345" s="1" t="s">
        <v>2812</v>
      </c>
      <c r="C345" s="1" t="s">
        <v>75</v>
      </c>
      <c r="I345" s="1" t="s">
        <v>2813</v>
      </c>
      <c r="J345" s="1" t="s">
        <v>2814</v>
      </c>
      <c r="K345" s="1" t="s">
        <v>2815</v>
      </c>
      <c r="L345" s="1" t="s">
        <v>2816</v>
      </c>
      <c r="M345" s="1" t="s">
        <v>2817</v>
      </c>
      <c r="N345" s="1" t="s">
        <v>2818</v>
      </c>
      <c r="O345" s="1" t="s">
        <v>2819</v>
      </c>
    </row>
    <row r="346" s="1" customFormat="1" spans="1:15">
      <c r="A346" s="1" t="s">
        <v>15</v>
      </c>
      <c r="B346" s="1" t="s">
        <v>2812</v>
      </c>
      <c r="C346" s="1" t="s">
        <v>45</v>
      </c>
      <c r="I346" s="1" t="s">
        <v>2820</v>
      </c>
      <c r="J346" s="1" t="s">
        <v>2821</v>
      </c>
      <c r="K346" s="1" t="s">
        <v>2815</v>
      </c>
      <c r="L346" s="1" t="s">
        <v>2822</v>
      </c>
      <c r="M346" s="1" t="s">
        <v>2823</v>
      </c>
      <c r="N346" s="1" t="s">
        <v>2824</v>
      </c>
      <c r="O346" s="1" t="s">
        <v>2825</v>
      </c>
    </row>
    <row r="347" s="1" customFormat="1" spans="1:15">
      <c r="A347" s="1" t="s">
        <v>15</v>
      </c>
      <c r="B347" s="1" t="s">
        <v>2826</v>
      </c>
      <c r="C347" s="1" t="s">
        <v>27</v>
      </c>
      <c r="J347" s="1" t="s">
        <v>2827</v>
      </c>
      <c r="K347" s="1" t="s">
        <v>2828</v>
      </c>
      <c r="L347" s="1" t="s">
        <v>2829</v>
      </c>
      <c r="M347" s="1" t="s">
        <v>2830</v>
      </c>
      <c r="N347" s="1" t="s">
        <v>2831</v>
      </c>
      <c r="O347" s="1" t="s">
        <v>2832</v>
      </c>
    </row>
    <row r="348" s="1" customFormat="1" spans="1:15">
      <c r="A348" s="1" t="s">
        <v>15</v>
      </c>
      <c r="B348" s="1" t="s">
        <v>2833</v>
      </c>
      <c r="C348" s="1" t="s">
        <v>27</v>
      </c>
      <c r="F348" s="1" t="s">
        <v>2834</v>
      </c>
      <c r="G348" s="1" t="e">
        <f>-ium</f>
        <v>#NAME?</v>
      </c>
      <c r="I348" s="1" t="s">
        <v>2835</v>
      </c>
      <c r="J348" s="1" t="s">
        <v>2836</v>
      </c>
      <c r="K348" s="1" t="s">
        <v>2837</v>
      </c>
      <c r="L348" s="1" t="s">
        <v>2838</v>
      </c>
      <c r="M348" s="1" t="s">
        <v>2839</v>
      </c>
      <c r="N348" s="1" t="s">
        <v>2840</v>
      </c>
      <c r="O348" s="1" t="s">
        <v>2841</v>
      </c>
    </row>
    <row r="349" s="1" customFormat="1" spans="1:15">
      <c r="A349" s="1" t="s">
        <v>15</v>
      </c>
      <c r="B349" s="1" t="s">
        <v>2842</v>
      </c>
      <c r="C349" s="1" t="s">
        <v>45</v>
      </c>
      <c r="J349" s="1" t="s">
        <v>2843</v>
      </c>
      <c r="K349" s="1" t="s">
        <v>2844</v>
      </c>
      <c r="L349" s="1" t="s">
        <v>2845</v>
      </c>
      <c r="M349" s="1" t="s">
        <v>2846</v>
      </c>
      <c r="N349" s="1" t="s">
        <v>2847</v>
      </c>
      <c r="O349" s="1" t="s">
        <v>2848</v>
      </c>
    </row>
    <row r="350" s="1" customFormat="1" spans="1:15">
      <c r="A350" s="1" t="s">
        <v>15</v>
      </c>
      <c r="B350" s="1" t="s">
        <v>2849</v>
      </c>
      <c r="C350" s="1" t="s">
        <v>27</v>
      </c>
      <c r="J350" s="1" t="s">
        <v>2850</v>
      </c>
      <c r="K350" s="1" t="s">
        <v>2851</v>
      </c>
      <c r="L350" s="1" t="s">
        <v>2852</v>
      </c>
      <c r="M350" s="1" t="s">
        <v>2853</v>
      </c>
      <c r="N350" s="1" t="s">
        <v>2854</v>
      </c>
      <c r="O350" s="1" t="s">
        <v>2855</v>
      </c>
    </row>
    <row r="351" s="1" customFormat="1" spans="1:15">
      <c r="A351" s="1" t="s">
        <v>15</v>
      </c>
      <c r="B351" s="1" t="s">
        <v>2856</v>
      </c>
      <c r="C351" s="1" t="s">
        <v>27</v>
      </c>
      <c r="J351" s="1" t="s">
        <v>2857</v>
      </c>
      <c r="K351" s="1" t="s">
        <v>2858</v>
      </c>
      <c r="L351" s="1" t="s">
        <v>2859</v>
      </c>
      <c r="M351" s="1" t="s">
        <v>2860</v>
      </c>
      <c r="N351" s="1" t="s">
        <v>2861</v>
      </c>
      <c r="O351" s="1" t="s">
        <v>2862</v>
      </c>
    </row>
    <row r="352" s="1" customFormat="1" spans="1:15">
      <c r="A352" s="1" t="s">
        <v>15</v>
      </c>
      <c r="B352" s="1" t="s">
        <v>2863</v>
      </c>
      <c r="C352" s="1" t="s">
        <v>27</v>
      </c>
      <c r="F352" s="1" t="s">
        <v>2856</v>
      </c>
      <c r="G352" s="1" t="e">
        <f>-age</f>
        <v>#NAME?</v>
      </c>
      <c r="I352" s="1" t="s">
        <v>2864</v>
      </c>
      <c r="J352" s="1" t="s">
        <v>2865</v>
      </c>
      <c r="K352" s="1" t="s">
        <v>2866</v>
      </c>
      <c r="L352" s="1" t="s">
        <v>2867</v>
      </c>
      <c r="M352" s="1" t="s">
        <v>2868</v>
      </c>
      <c r="N352" s="1" t="s">
        <v>2869</v>
      </c>
      <c r="O352" s="1" t="s">
        <v>2870</v>
      </c>
    </row>
    <row r="353" s="1" customFormat="1" spans="1:15">
      <c r="A353" s="1" t="s">
        <v>15</v>
      </c>
      <c r="B353" s="1" t="s">
        <v>2871</v>
      </c>
      <c r="C353" s="1" t="s">
        <v>27</v>
      </c>
      <c r="F353" s="1" t="s">
        <v>2872</v>
      </c>
      <c r="G353" s="1" t="s">
        <v>2873</v>
      </c>
      <c r="I353" s="1" t="s">
        <v>2874</v>
      </c>
      <c r="J353" s="1" t="s">
        <v>2875</v>
      </c>
      <c r="K353" s="1" t="s">
        <v>2876</v>
      </c>
      <c r="L353" s="1" t="s">
        <v>2877</v>
      </c>
      <c r="M353" s="1" t="s">
        <v>2878</v>
      </c>
      <c r="N353" s="1" t="s">
        <v>2879</v>
      </c>
      <c r="O353" s="1" t="s">
        <v>2880</v>
      </c>
    </row>
    <row r="354" s="1" customFormat="1" spans="1:15">
      <c r="A354" s="1" t="s">
        <v>15</v>
      </c>
      <c r="B354" s="1" t="s">
        <v>2881</v>
      </c>
      <c r="C354" s="1" t="s">
        <v>27</v>
      </c>
      <c r="F354" s="1" t="s">
        <v>2882</v>
      </c>
      <c r="G354" s="1" t="s">
        <v>1836</v>
      </c>
      <c r="I354" s="1" t="s">
        <v>2883</v>
      </c>
      <c r="J354" s="1" t="s">
        <v>2884</v>
      </c>
      <c r="K354" s="1" t="s">
        <v>2885</v>
      </c>
      <c r="L354" s="1" t="s">
        <v>2886</v>
      </c>
      <c r="M354" s="1" t="s">
        <v>2887</v>
      </c>
      <c r="N354" s="1" t="s">
        <v>2888</v>
      </c>
      <c r="O354" s="1" t="s">
        <v>2889</v>
      </c>
    </row>
    <row r="355" s="1" customFormat="1" spans="1:15">
      <c r="A355" s="1" t="s">
        <v>15</v>
      </c>
      <c r="B355" s="1" t="s">
        <v>2881</v>
      </c>
      <c r="C355" s="1" t="s">
        <v>17</v>
      </c>
      <c r="F355" s="1" t="s">
        <v>2882</v>
      </c>
      <c r="G355" s="1" t="s">
        <v>1836</v>
      </c>
      <c r="I355" s="1" t="s">
        <v>2890</v>
      </c>
      <c r="J355" s="1" t="s">
        <v>2891</v>
      </c>
      <c r="K355" s="1" t="s">
        <v>2885</v>
      </c>
      <c r="L355" s="1" t="s">
        <v>2892</v>
      </c>
      <c r="M355" s="1" t="s">
        <v>2893</v>
      </c>
      <c r="N355" s="1" t="s">
        <v>2894</v>
      </c>
      <c r="O355" s="1" t="s">
        <v>2895</v>
      </c>
    </row>
    <row r="356" s="1" customFormat="1" spans="1:15">
      <c r="A356" s="1" t="s">
        <v>15</v>
      </c>
      <c r="B356" s="1" t="s">
        <v>2896</v>
      </c>
      <c r="C356" s="1" t="s">
        <v>27</v>
      </c>
      <c r="F356" s="1" t="s">
        <v>2897</v>
      </c>
      <c r="G356" s="1" t="s">
        <v>2140</v>
      </c>
      <c r="I356" s="1" t="s">
        <v>2898</v>
      </c>
      <c r="J356" s="1" t="s">
        <v>2899</v>
      </c>
      <c r="K356" s="1" t="s">
        <v>2900</v>
      </c>
      <c r="L356" s="1" t="s">
        <v>2901</v>
      </c>
      <c r="M356" s="1" t="s">
        <v>2902</v>
      </c>
      <c r="N356" s="1" t="s">
        <v>2903</v>
      </c>
      <c r="O356" s="1" t="s">
        <v>2904</v>
      </c>
    </row>
    <row r="357" s="1" customFormat="1" spans="1:15">
      <c r="A357" s="1" t="s">
        <v>15</v>
      </c>
      <c r="B357" s="1" t="s">
        <v>2905</v>
      </c>
      <c r="C357" s="1" t="s">
        <v>27</v>
      </c>
      <c r="J357" s="1" t="s">
        <v>2906</v>
      </c>
      <c r="K357" s="1" t="s">
        <v>2907</v>
      </c>
      <c r="L357" s="1" t="s">
        <v>2908</v>
      </c>
      <c r="M357" s="1" t="s">
        <v>2909</v>
      </c>
      <c r="N357" s="1" t="s">
        <v>2910</v>
      </c>
      <c r="O357" s="1" t="s">
        <v>2911</v>
      </c>
    </row>
    <row r="358" s="1" customFormat="1" spans="1:15">
      <c r="A358" s="1" t="s">
        <v>15</v>
      </c>
      <c r="B358" s="1" t="s">
        <v>2912</v>
      </c>
      <c r="C358" s="1" t="s">
        <v>27</v>
      </c>
      <c r="J358" s="1" t="s">
        <v>2913</v>
      </c>
      <c r="K358" s="1" t="s">
        <v>2914</v>
      </c>
      <c r="L358" s="1" t="s">
        <v>2915</v>
      </c>
      <c r="M358" s="1" t="s">
        <v>2916</v>
      </c>
      <c r="N358" s="1" t="s">
        <v>2917</v>
      </c>
      <c r="O358" s="1" t="s">
        <v>2918</v>
      </c>
    </row>
    <row r="359" s="1" customFormat="1" spans="1:15">
      <c r="A359" s="1" t="s">
        <v>15</v>
      </c>
      <c r="B359" s="1" t="s">
        <v>2919</v>
      </c>
      <c r="C359" s="1" t="s">
        <v>27</v>
      </c>
      <c r="F359" s="1" t="s">
        <v>2905</v>
      </c>
      <c r="G359" s="1" t="s">
        <v>2920</v>
      </c>
      <c r="I359" s="1" t="s">
        <v>2921</v>
      </c>
      <c r="J359" s="1" t="s">
        <v>2922</v>
      </c>
      <c r="K359" s="1" t="s">
        <v>2923</v>
      </c>
      <c r="L359" s="1" t="s">
        <v>2924</v>
      </c>
      <c r="M359" s="1" t="s">
        <v>2925</v>
      </c>
      <c r="N359" s="1" t="s">
        <v>2926</v>
      </c>
      <c r="O359" s="1" t="s">
        <v>2927</v>
      </c>
    </row>
    <row r="360" s="1" customFormat="1" spans="1:15">
      <c r="A360" s="1" t="s">
        <v>15</v>
      </c>
      <c r="B360" s="1" t="s">
        <v>2928</v>
      </c>
      <c r="C360" s="1" t="s">
        <v>27</v>
      </c>
      <c r="J360" s="1" t="s">
        <v>2929</v>
      </c>
      <c r="K360" s="1" t="s">
        <v>2930</v>
      </c>
      <c r="L360" s="1" t="s">
        <v>2931</v>
      </c>
      <c r="M360" s="1" t="s">
        <v>2932</v>
      </c>
      <c r="N360" s="1" t="s">
        <v>2933</v>
      </c>
      <c r="O360" s="1" t="s">
        <v>2934</v>
      </c>
    </row>
    <row r="361" s="1" customFormat="1" spans="1:15">
      <c r="A361" s="1" t="s">
        <v>15</v>
      </c>
      <c r="B361" s="1" t="s">
        <v>2935</v>
      </c>
      <c r="C361" s="1" t="s">
        <v>17</v>
      </c>
      <c r="J361" s="1" t="s">
        <v>2936</v>
      </c>
      <c r="K361" s="1" t="s">
        <v>2937</v>
      </c>
      <c r="L361" s="1" t="s">
        <v>2938</v>
      </c>
      <c r="M361" s="1" t="s">
        <v>2939</v>
      </c>
      <c r="N361" s="1" t="s">
        <v>2940</v>
      </c>
      <c r="O361" s="1" t="s">
        <v>2941</v>
      </c>
    </row>
    <row r="362" s="1" customFormat="1" spans="1:15">
      <c r="A362" s="1" t="s">
        <v>15</v>
      </c>
      <c r="B362" s="1" t="s">
        <v>2942</v>
      </c>
      <c r="C362" s="1" t="s">
        <v>27</v>
      </c>
      <c r="J362" s="1" t="s">
        <v>2943</v>
      </c>
      <c r="K362" s="1" t="s">
        <v>2944</v>
      </c>
      <c r="L362" s="1" t="s">
        <v>2945</v>
      </c>
      <c r="M362" s="1" t="s">
        <v>2946</v>
      </c>
      <c r="N362" s="1" t="s">
        <v>2947</v>
      </c>
      <c r="O362" s="1" t="s">
        <v>2948</v>
      </c>
    </row>
    <row r="363" s="1" customFormat="1" spans="1:15">
      <c r="A363" s="1" t="s">
        <v>15</v>
      </c>
      <c r="B363" s="1" t="s">
        <v>2949</v>
      </c>
      <c r="C363" s="1" t="s">
        <v>27</v>
      </c>
      <c r="F363" s="1" t="s">
        <v>2950</v>
      </c>
      <c r="G363" s="1" t="s">
        <v>780</v>
      </c>
      <c r="I363" s="1" t="s">
        <v>2951</v>
      </c>
      <c r="J363" s="1" t="s">
        <v>2952</v>
      </c>
      <c r="K363" s="1" t="s">
        <v>2953</v>
      </c>
      <c r="L363" s="1" t="s">
        <v>2954</v>
      </c>
      <c r="M363" s="1" t="s">
        <v>2955</v>
      </c>
      <c r="N363" s="1" t="s">
        <v>2956</v>
      </c>
      <c r="O363" s="1" t="s">
        <v>2957</v>
      </c>
    </row>
    <row r="364" s="1" customFormat="1" spans="1:15">
      <c r="A364" s="1" t="s">
        <v>15</v>
      </c>
      <c r="B364" s="1" t="s">
        <v>2958</v>
      </c>
      <c r="C364" s="1" t="s">
        <v>27</v>
      </c>
      <c r="J364" s="1" t="s">
        <v>2959</v>
      </c>
      <c r="K364" s="1" t="s">
        <v>2960</v>
      </c>
      <c r="L364" s="1" t="s">
        <v>2961</v>
      </c>
      <c r="M364" s="1" t="s">
        <v>2962</v>
      </c>
      <c r="N364" s="1" t="s">
        <v>2963</v>
      </c>
      <c r="O364" s="1" t="s">
        <v>2964</v>
      </c>
    </row>
    <row r="365" s="1" customFormat="1" spans="1:15">
      <c r="A365" s="1" t="s">
        <v>15</v>
      </c>
      <c r="B365" s="1" t="s">
        <v>2958</v>
      </c>
      <c r="C365" s="1" t="s">
        <v>17</v>
      </c>
      <c r="J365" s="1" t="s">
        <v>2965</v>
      </c>
      <c r="K365" s="1" t="s">
        <v>2960</v>
      </c>
      <c r="L365" s="1" t="s">
        <v>2966</v>
      </c>
      <c r="M365" s="1" t="s">
        <v>2967</v>
      </c>
      <c r="N365" s="1" t="s">
        <v>2968</v>
      </c>
      <c r="O365" s="1" t="s">
        <v>2969</v>
      </c>
    </row>
    <row r="366" s="1" customFormat="1" spans="1:15">
      <c r="A366" s="1" t="s">
        <v>15</v>
      </c>
      <c r="B366" s="1" t="s">
        <v>2970</v>
      </c>
      <c r="C366" s="1" t="s">
        <v>27</v>
      </c>
      <c r="J366" s="1" t="s">
        <v>2971</v>
      </c>
      <c r="K366" s="1" t="s">
        <v>2972</v>
      </c>
      <c r="L366" s="1" t="s">
        <v>2973</v>
      </c>
      <c r="M366" s="1" t="s">
        <v>2974</v>
      </c>
      <c r="N366" s="1" t="s">
        <v>2975</v>
      </c>
      <c r="O366" s="1" t="s">
        <v>2976</v>
      </c>
    </row>
    <row r="367" s="1" customFormat="1" spans="1:15">
      <c r="A367" s="1" t="s">
        <v>15</v>
      </c>
      <c r="B367" s="1" t="s">
        <v>2970</v>
      </c>
      <c r="C367" s="1" t="s">
        <v>17</v>
      </c>
      <c r="J367" s="1" t="s">
        <v>2936</v>
      </c>
      <c r="K367" s="1" t="s">
        <v>2972</v>
      </c>
      <c r="L367" s="1" t="s">
        <v>2977</v>
      </c>
      <c r="M367" s="1" t="s">
        <v>2978</v>
      </c>
      <c r="N367" s="1" t="s">
        <v>2979</v>
      </c>
      <c r="O367" s="1" t="s">
        <v>2980</v>
      </c>
    </row>
    <row r="368" s="1" customFormat="1" spans="1:15">
      <c r="A368" s="1" t="s">
        <v>15</v>
      </c>
      <c r="B368" s="1" t="s">
        <v>2981</v>
      </c>
      <c r="C368" s="1" t="s">
        <v>27</v>
      </c>
      <c r="J368" s="1" t="s">
        <v>2982</v>
      </c>
      <c r="K368" s="1" t="s">
        <v>2983</v>
      </c>
      <c r="L368" s="1" t="s">
        <v>2984</v>
      </c>
      <c r="M368" s="1" t="s">
        <v>2985</v>
      </c>
      <c r="N368" s="1" t="s">
        <v>2986</v>
      </c>
      <c r="O368" s="1" t="s">
        <v>2987</v>
      </c>
    </row>
    <row r="369" s="1" customFormat="1" spans="1:18">
      <c r="A369" s="1" t="s">
        <v>15</v>
      </c>
      <c r="B369" s="1" t="s">
        <v>2981</v>
      </c>
      <c r="C369" s="1" t="s">
        <v>17</v>
      </c>
      <c r="J369" s="1" t="s">
        <v>2988</v>
      </c>
      <c r="K369" s="1" t="s">
        <v>2983</v>
      </c>
      <c r="L369" s="1" t="s">
        <v>2989</v>
      </c>
      <c r="M369" s="1" t="s">
        <v>2990</v>
      </c>
      <c r="N369" s="1" t="s">
        <v>2991</v>
      </c>
      <c r="O369" s="1" t="s">
        <v>2992</v>
      </c>
    </row>
    <row r="370" s="1" customFormat="1" spans="1:18">
      <c r="A370" s="1" t="s">
        <v>15</v>
      </c>
      <c r="B370" s="1" t="s">
        <v>2993</v>
      </c>
      <c r="C370" s="1" t="s">
        <v>27</v>
      </c>
      <c r="J370" s="1" t="s">
        <v>2994</v>
      </c>
      <c r="K370" s="1" t="s">
        <v>2995</v>
      </c>
      <c r="L370" s="1" t="s">
        <v>2996</v>
      </c>
      <c r="M370" s="1" t="s">
        <v>2997</v>
      </c>
      <c r="N370" s="1" t="s">
        <v>2998</v>
      </c>
      <c r="O370" s="1" t="s">
        <v>2999</v>
      </c>
    </row>
    <row r="371" s="1" customFormat="1" spans="1:18">
      <c r="A371" s="1" t="s">
        <v>15</v>
      </c>
      <c r="B371" s="1" t="s">
        <v>3000</v>
      </c>
      <c r="C371" s="1" t="s">
        <v>27</v>
      </c>
      <c r="I371" s="1" t="s">
        <v>3001</v>
      </c>
      <c r="J371" s="1" t="s">
        <v>3002</v>
      </c>
      <c r="K371" s="1" t="s">
        <v>3003</v>
      </c>
      <c r="L371" s="1" t="s">
        <v>3004</v>
      </c>
      <c r="M371" s="1" t="s">
        <v>3005</v>
      </c>
      <c r="N371" s="1" t="s">
        <v>3006</v>
      </c>
      <c r="O371" s="1" t="s">
        <v>3007</v>
      </c>
    </row>
    <row r="372" s="1" customFormat="1" spans="1:18">
      <c r="A372" s="1" t="s">
        <v>15</v>
      </c>
      <c r="B372" s="1" t="s">
        <v>3008</v>
      </c>
      <c r="C372" s="1" t="s">
        <v>27</v>
      </c>
      <c r="J372" s="1" t="s">
        <v>3009</v>
      </c>
      <c r="K372" s="1" t="s">
        <v>3010</v>
      </c>
      <c r="L372" s="1" t="s">
        <v>3011</v>
      </c>
      <c r="M372" s="1" t="s">
        <v>3012</v>
      </c>
      <c r="N372" s="1" t="s">
        <v>3013</v>
      </c>
      <c r="O372" s="1" t="s">
        <v>3014</v>
      </c>
    </row>
    <row r="373" s="1" customFormat="1" spans="1:18">
      <c r="A373" s="1" t="s">
        <v>15</v>
      </c>
      <c r="B373" s="1" t="s">
        <v>3008</v>
      </c>
      <c r="C373" s="1" t="s">
        <v>17</v>
      </c>
      <c r="J373" s="1" t="s">
        <v>3015</v>
      </c>
      <c r="K373" s="1" t="s">
        <v>3010</v>
      </c>
      <c r="L373" s="1" t="s">
        <v>3016</v>
      </c>
      <c r="M373" s="1" t="s">
        <v>3017</v>
      </c>
      <c r="N373" s="1" t="s">
        <v>3018</v>
      </c>
      <c r="O373" s="1" t="s">
        <v>3019</v>
      </c>
    </row>
    <row r="374" s="1" customFormat="1" spans="1:18">
      <c r="A374" s="1" t="s">
        <v>15</v>
      </c>
      <c r="B374" s="1" t="s">
        <v>3020</v>
      </c>
      <c r="C374" s="1" t="s">
        <v>27</v>
      </c>
      <c r="J374" s="1" t="s">
        <v>3021</v>
      </c>
      <c r="K374" s="1" t="s">
        <v>3022</v>
      </c>
      <c r="L374" s="1" t="s">
        <v>3023</v>
      </c>
      <c r="M374" s="1" t="s">
        <v>3024</v>
      </c>
      <c r="N374" s="1" t="s">
        <v>3025</v>
      </c>
      <c r="O374" s="1" t="s">
        <v>3026</v>
      </c>
    </row>
    <row r="375" s="1" customFormat="1" spans="1:18">
      <c r="A375" s="1" t="s">
        <v>15</v>
      </c>
      <c r="B375" s="1" t="s">
        <v>3020</v>
      </c>
      <c r="C375" s="1" t="s">
        <v>17</v>
      </c>
      <c r="J375" s="1" t="s">
        <v>3027</v>
      </c>
      <c r="K375" s="1" t="s">
        <v>3022</v>
      </c>
      <c r="L375" s="1" t="s">
        <v>3028</v>
      </c>
      <c r="M375" s="1" t="s">
        <v>3029</v>
      </c>
      <c r="N375" s="1" t="s">
        <v>3030</v>
      </c>
      <c r="O375" s="1" t="s">
        <v>3031</v>
      </c>
    </row>
    <row r="376" s="1" customFormat="1" spans="1:18">
      <c r="A376" s="1" t="s">
        <v>15</v>
      </c>
      <c r="B376" s="1" t="s">
        <v>3032</v>
      </c>
      <c r="C376" s="1" t="s">
        <v>27</v>
      </c>
      <c r="F376" s="1" t="s">
        <v>2970</v>
      </c>
      <c r="G376" s="1" t="e">
        <f>-ier</f>
        <v>#NAME?</v>
      </c>
      <c r="I376" s="1" t="s">
        <v>3033</v>
      </c>
      <c r="J376" s="1" t="s">
        <v>3034</v>
      </c>
      <c r="K376" s="1" t="s">
        <v>3035</v>
      </c>
      <c r="L376" s="1" t="s">
        <v>3036</v>
      </c>
      <c r="M376" s="1" t="s">
        <v>3037</v>
      </c>
      <c r="N376" s="1" t="s">
        <v>3038</v>
      </c>
      <c r="O376" s="1" t="s">
        <v>3039</v>
      </c>
    </row>
    <row r="377" s="1" customFormat="1" spans="1:18">
      <c r="A377" s="1" t="s">
        <v>15</v>
      </c>
      <c r="B377" s="1" t="s">
        <v>3040</v>
      </c>
      <c r="C377" s="1" t="s">
        <v>27</v>
      </c>
      <c r="J377" s="1" t="s">
        <v>3041</v>
      </c>
      <c r="K377" s="1" t="s">
        <v>3042</v>
      </c>
      <c r="L377" s="1" t="s">
        <v>3043</v>
      </c>
      <c r="M377" s="1" t="s">
        <v>3044</v>
      </c>
      <c r="N377" s="1" t="s">
        <v>3045</v>
      </c>
      <c r="O377" s="1" t="s">
        <v>3046</v>
      </c>
    </row>
    <row r="378" s="1" customFormat="1" spans="1:18">
      <c r="A378" s="1" t="s">
        <v>15</v>
      </c>
      <c r="B378" s="1" t="s">
        <v>3040</v>
      </c>
      <c r="C378" s="1" t="s">
        <v>17</v>
      </c>
      <c r="J378" s="1" t="s">
        <v>3047</v>
      </c>
      <c r="K378" s="1" t="s">
        <v>3042</v>
      </c>
      <c r="L378" s="1" t="s">
        <v>3048</v>
      </c>
      <c r="M378" s="1" t="s">
        <v>3049</v>
      </c>
      <c r="N378" s="1" t="s">
        <v>3050</v>
      </c>
      <c r="O378" s="1" t="s">
        <v>3051</v>
      </c>
    </row>
    <row r="379" s="1" customFormat="1" spans="1:18">
      <c r="A379" s="1" t="s">
        <v>15</v>
      </c>
      <c r="B379" s="1" t="s">
        <v>3040</v>
      </c>
      <c r="C379" s="1" t="s">
        <v>45</v>
      </c>
      <c r="J379" s="1" t="s">
        <v>3052</v>
      </c>
      <c r="K379" s="1" t="s">
        <v>3042</v>
      </c>
      <c r="L379" s="1" t="s">
        <v>3053</v>
      </c>
      <c r="M379" s="1" t="s">
        <v>3054</v>
      </c>
      <c r="N379" s="1" t="s">
        <v>3055</v>
      </c>
      <c r="O379" s="1" t="s">
        <v>3056</v>
      </c>
    </row>
    <row r="380" s="1" customFormat="1" spans="1:18">
      <c r="A380" s="1" t="s">
        <v>15</v>
      </c>
      <c r="B380" s="1" t="s">
        <v>3057</v>
      </c>
      <c r="C380" s="1" t="s">
        <v>27</v>
      </c>
      <c r="F380" s="1" t="s">
        <v>3040</v>
      </c>
      <c r="I380" s="1" t="s">
        <v>3058</v>
      </c>
      <c r="J380" s="1" t="s">
        <v>3059</v>
      </c>
      <c r="K380" s="1" t="s">
        <v>3060</v>
      </c>
      <c r="L380" s="1" t="s">
        <v>3061</v>
      </c>
      <c r="M380" s="1" t="s">
        <v>3062</v>
      </c>
      <c r="N380" s="1" t="s">
        <v>3063</v>
      </c>
      <c r="O380" s="1" t="s">
        <v>3064</v>
      </c>
    </row>
    <row r="381" s="1" customFormat="1" spans="1:18">
      <c r="A381" s="1" t="s">
        <v>15</v>
      </c>
      <c r="B381" s="1" t="s">
        <v>3065</v>
      </c>
      <c r="C381" s="1" t="s">
        <v>27</v>
      </c>
      <c r="F381" s="1" t="s">
        <v>3040</v>
      </c>
      <c r="I381" s="1" t="s">
        <v>3066</v>
      </c>
      <c r="J381" s="1" t="s">
        <v>3067</v>
      </c>
      <c r="K381" s="1" t="s">
        <v>3068</v>
      </c>
      <c r="L381" s="1" t="s">
        <v>3069</v>
      </c>
      <c r="M381" s="1" t="s">
        <v>3070</v>
      </c>
      <c r="N381" s="1" t="s">
        <v>3071</v>
      </c>
      <c r="O381" s="1" t="s">
        <v>3072</v>
      </c>
      <c r="R381" s="1" t="s">
        <v>422</v>
      </c>
    </row>
    <row r="382" s="1" customFormat="1" spans="1:18">
      <c r="A382" s="1" t="s">
        <v>15</v>
      </c>
      <c r="B382" s="1" t="s">
        <v>3073</v>
      </c>
      <c r="C382" s="1" t="s">
        <v>45</v>
      </c>
      <c r="F382" s="1" t="s">
        <v>3040</v>
      </c>
      <c r="I382" s="1" t="s">
        <v>3074</v>
      </c>
      <c r="J382" s="1" t="s">
        <v>3075</v>
      </c>
      <c r="K382" s="1" t="s">
        <v>3076</v>
      </c>
      <c r="L382" s="1" t="s">
        <v>3077</v>
      </c>
      <c r="M382" s="1" t="s">
        <v>3078</v>
      </c>
      <c r="N382" s="1" t="s">
        <v>3079</v>
      </c>
      <c r="O382" s="1" t="s">
        <v>3080</v>
      </c>
      <c r="R382" s="1" t="s">
        <v>1158</v>
      </c>
    </row>
    <row r="383" s="1" customFormat="1" spans="1:18">
      <c r="A383" s="1" t="s">
        <v>15</v>
      </c>
      <c r="B383" s="1" t="s">
        <v>3081</v>
      </c>
      <c r="C383" s="1" t="s">
        <v>27</v>
      </c>
      <c r="J383" s="1" t="s">
        <v>3082</v>
      </c>
      <c r="K383" s="1" t="s">
        <v>3083</v>
      </c>
      <c r="L383" s="1" t="s">
        <v>3084</v>
      </c>
      <c r="M383" s="1" t="s">
        <v>3085</v>
      </c>
      <c r="N383" s="1" t="s">
        <v>3086</v>
      </c>
      <c r="O383" s="1" t="s">
        <v>3087</v>
      </c>
    </row>
    <row r="384" s="1" customFormat="1" spans="1:18">
      <c r="A384" s="1" t="s">
        <v>15</v>
      </c>
      <c r="B384" s="1" t="s">
        <v>3088</v>
      </c>
      <c r="C384" s="1" t="s">
        <v>27</v>
      </c>
      <c r="F384" s="1" t="s">
        <v>3040</v>
      </c>
      <c r="I384" s="1" t="s">
        <v>3089</v>
      </c>
      <c r="J384" s="1" t="s">
        <v>3090</v>
      </c>
      <c r="K384" s="1" t="s">
        <v>3091</v>
      </c>
      <c r="L384" s="1" t="s">
        <v>3092</v>
      </c>
      <c r="M384" s="1" t="s">
        <v>3093</v>
      </c>
      <c r="N384" s="1" t="s">
        <v>3094</v>
      </c>
      <c r="O384" s="1" t="s">
        <v>3095</v>
      </c>
      <c r="R384" s="1" t="s">
        <v>3096</v>
      </c>
    </row>
    <row r="385" s="1" customFormat="1" spans="1:18">
      <c r="A385" s="1" t="s">
        <v>15</v>
      </c>
      <c r="B385" s="1" t="s">
        <v>3097</v>
      </c>
      <c r="C385" s="1" t="s">
        <v>27</v>
      </c>
      <c r="J385" s="1" t="s">
        <v>3098</v>
      </c>
      <c r="K385" s="1" t="s">
        <v>3099</v>
      </c>
      <c r="L385" s="1" t="s">
        <v>3100</v>
      </c>
      <c r="M385" s="1" t="s">
        <v>3101</v>
      </c>
      <c r="N385" s="1" t="s">
        <v>3102</v>
      </c>
      <c r="O385" s="1" t="s">
        <v>3103</v>
      </c>
    </row>
    <row r="386" s="1" customFormat="1" spans="1:18">
      <c r="A386" s="1" t="s">
        <v>15</v>
      </c>
      <c r="B386" s="1" t="s">
        <v>3104</v>
      </c>
      <c r="C386" s="1" t="s">
        <v>27</v>
      </c>
      <c r="I386" s="1" t="s">
        <v>3105</v>
      </c>
      <c r="J386" s="1" t="s">
        <v>3106</v>
      </c>
      <c r="K386" s="1" t="s">
        <v>3107</v>
      </c>
      <c r="L386" s="1" t="s">
        <v>3108</v>
      </c>
      <c r="M386" s="1" t="s">
        <v>3109</v>
      </c>
      <c r="N386" s="1" t="s">
        <v>3110</v>
      </c>
      <c r="O386" s="1" t="s">
        <v>3111</v>
      </c>
    </row>
    <row r="387" s="1" customFormat="1" spans="1:18">
      <c r="A387" s="1" t="s">
        <v>15</v>
      </c>
      <c r="B387" s="1" t="s">
        <v>3112</v>
      </c>
      <c r="C387" s="1" t="s">
        <v>27</v>
      </c>
      <c r="J387" s="1" t="s">
        <v>3113</v>
      </c>
      <c r="K387" s="1" t="s">
        <v>3114</v>
      </c>
      <c r="L387" s="1" t="s">
        <v>3115</v>
      </c>
      <c r="M387" s="1" t="s">
        <v>3116</v>
      </c>
      <c r="N387" s="1" t="s">
        <v>3117</v>
      </c>
      <c r="O387" s="1" t="s">
        <v>3118</v>
      </c>
    </row>
    <row r="388" s="1" customFormat="1" spans="1:18">
      <c r="A388" s="1" t="s">
        <v>15</v>
      </c>
      <c r="B388" s="1" t="s">
        <v>3112</v>
      </c>
      <c r="C388" s="1" t="s">
        <v>27</v>
      </c>
      <c r="J388" s="1" t="s">
        <v>3119</v>
      </c>
      <c r="K388" s="1" t="s">
        <v>3114</v>
      </c>
      <c r="L388" s="1" t="s">
        <v>3120</v>
      </c>
      <c r="M388" s="1" t="s">
        <v>3121</v>
      </c>
      <c r="N388" s="1" t="s">
        <v>3122</v>
      </c>
      <c r="O388" s="1" t="s">
        <v>3123</v>
      </c>
    </row>
    <row r="389" s="1" customFormat="1" spans="1:18">
      <c r="A389" s="1" t="s">
        <v>15</v>
      </c>
      <c r="B389" s="1" t="s">
        <v>3112</v>
      </c>
      <c r="C389" s="1" t="s">
        <v>17</v>
      </c>
      <c r="J389" s="1" t="s">
        <v>3124</v>
      </c>
      <c r="K389" s="1" t="s">
        <v>3114</v>
      </c>
      <c r="L389" s="1" t="s">
        <v>3125</v>
      </c>
      <c r="M389" s="1" t="s">
        <v>3126</v>
      </c>
      <c r="N389" s="1" t="s">
        <v>3127</v>
      </c>
      <c r="O389" s="1" t="s">
        <v>3128</v>
      </c>
    </row>
    <row r="390" s="1" customFormat="1" spans="1:18">
      <c r="A390" s="1" t="s">
        <v>15</v>
      </c>
      <c r="B390" s="1" t="s">
        <v>3129</v>
      </c>
      <c r="C390" s="1" t="s">
        <v>27</v>
      </c>
      <c r="J390" s="1" t="s">
        <v>3130</v>
      </c>
      <c r="K390" s="1" t="s">
        <v>3131</v>
      </c>
      <c r="L390" s="1" t="s">
        <v>3132</v>
      </c>
      <c r="M390" s="1" t="s">
        <v>3133</v>
      </c>
      <c r="N390" s="1" t="s">
        <v>3134</v>
      </c>
      <c r="O390" s="1" t="s">
        <v>3135</v>
      </c>
    </row>
    <row r="391" s="1" customFormat="1" spans="1:18">
      <c r="A391" s="1" t="s">
        <v>15</v>
      </c>
      <c r="B391" s="1" t="s">
        <v>3136</v>
      </c>
      <c r="C391" s="1" t="s">
        <v>17</v>
      </c>
      <c r="F391" s="1" t="s">
        <v>3129</v>
      </c>
      <c r="G391" s="1" t="s">
        <v>171</v>
      </c>
      <c r="I391" s="1" t="s">
        <v>3137</v>
      </c>
      <c r="J391" s="1" t="s">
        <v>3138</v>
      </c>
      <c r="K391" s="1" t="s">
        <v>3139</v>
      </c>
      <c r="L391" s="1" t="s">
        <v>3140</v>
      </c>
      <c r="M391" s="1" t="s">
        <v>3141</v>
      </c>
      <c r="N391" s="1" t="s">
        <v>3142</v>
      </c>
      <c r="O391" s="1" t="s">
        <v>3143</v>
      </c>
    </row>
    <row r="392" s="1" customFormat="1" spans="1:18">
      <c r="A392" s="1" t="s">
        <v>15</v>
      </c>
      <c r="B392" s="1" t="s">
        <v>3144</v>
      </c>
      <c r="C392" s="1" t="s">
        <v>27</v>
      </c>
      <c r="I392" s="1" t="s">
        <v>3145</v>
      </c>
      <c r="J392" s="1" t="s">
        <v>3146</v>
      </c>
      <c r="K392" s="1" t="s">
        <v>3147</v>
      </c>
      <c r="L392" s="1" t="s">
        <v>3148</v>
      </c>
      <c r="M392" s="1" t="s">
        <v>3149</v>
      </c>
      <c r="N392" s="1" t="s">
        <v>3150</v>
      </c>
      <c r="O392" s="1" t="s">
        <v>3151</v>
      </c>
    </row>
    <row r="393" s="1" customFormat="1" spans="1:18">
      <c r="A393" s="1" t="s">
        <v>15</v>
      </c>
      <c r="B393" s="1" t="s">
        <v>3152</v>
      </c>
      <c r="C393" s="1" t="s">
        <v>27</v>
      </c>
      <c r="I393" s="1" t="s">
        <v>3153</v>
      </c>
      <c r="J393" s="1" t="s">
        <v>3154</v>
      </c>
      <c r="K393" s="1" t="s">
        <v>3155</v>
      </c>
      <c r="L393" s="1" t="s">
        <v>3156</v>
      </c>
      <c r="M393" s="1" t="s">
        <v>3157</v>
      </c>
      <c r="N393" s="1" t="s">
        <v>3158</v>
      </c>
      <c r="O393" s="1" t="s">
        <v>3159</v>
      </c>
    </row>
    <row r="394" s="1" customFormat="1" spans="1:18">
      <c r="A394" s="1" t="s">
        <v>15</v>
      </c>
      <c r="B394" s="1" t="s">
        <v>3160</v>
      </c>
      <c r="C394" s="1" t="s">
        <v>27</v>
      </c>
      <c r="F394" s="1" t="s">
        <v>3112</v>
      </c>
      <c r="I394" s="1" t="s">
        <v>3161</v>
      </c>
      <c r="J394" s="1" t="s">
        <v>3162</v>
      </c>
      <c r="K394" s="1" t="s">
        <v>3163</v>
      </c>
      <c r="L394" s="1" t="s">
        <v>3164</v>
      </c>
      <c r="M394" s="1" t="s">
        <v>3165</v>
      </c>
      <c r="N394" s="1" t="s">
        <v>3166</v>
      </c>
      <c r="O394" s="1" t="s">
        <v>3167</v>
      </c>
      <c r="R394" s="1" t="e">
        <f>-tery</f>
        <v>#NAME?</v>
      </c>
    </row>
    <row r="395" s="1" customFormat="1" spans="1:18">
      <c r="A395" s="1" t="s">
        <v>15</v>
      </c>
      <c r="B395" s="1" t="s">
        <v>3168</v>
      </c>
      <c r="C395" s="1" t="s">
        <v>27</v>
      </c>
      <c r="F395" s="1" t="s">
        <v>3169</v>
      </c>
      <c r="I395" s="1" t="s">
        <v>3170</v>
      </c>
      <c r="J395" s="1" t="s">
        <v>3171</v>
      </c>
      <c r="K395" s="1" t="s">
        <v>3172</v>
      </c>
      <c r="L395" s="1" t="s">
        <v>3173</v>
      </c>
      <c r="M395" s="1" t="s">
        <v>3174</v>
      </c>
      <c r="N395" s="1" t="s">
        <v>3175</v>
      </c>
      <c r="O395" s="1" t="s">
        <v>3176</v>
      </c>
      <c r="R395" s="1" t="e">
        <f>-le</f>
        <v>#NAME?</v>
      </c>
    </row>
    <row r="396" s="1" customFormat="1" spans="1:18">
      <c r="A396" s="1" t="s">
        <v>15</v>
      </c>
      <c r="B396" s="1" t="s">
        <v>3177</v>
      </c>
      <c r="C396" s="1" t="s">
        <v>27</v>
      </c>
      <c r="J396" s="1" t="s">
        <v>3178</v>
      </c>
      <c r="K396" s="1" t="s">
        <v>3179</v>
      </c>
      <c r="L396" s="1" t="s">
        <v>3180</v>
      </c>
      <c r="M396" s="1" t="s">
        <v>3181</v>
      </c>
      <c r="N396" s="1" t="s">
        <v>3182</v>
      </c>
      <c r="O396" s="1" t="s">
        <v>3183</v>
      </c>
    </row>
    <row r="397" s="1" customFormat="1" spans="1:18">
      <c r="A397" s="1" t="s">
        <v>15</v>
      </c>
      <c r="B397" s="1" t="s">
        <v>3184</v>
      </c>
      <c r="C397" s="1" t="s">
        <v>27</v>
      </c>
      <c r="J397" s="1" t="s">
        <v>3185</v>
      </c>
      <c r="K397" s="1" t="s">
        <v>3186</v>
      </c>
      <c r="L397" s="1" t="s">
        <v>3187</v>
      </c>
      <c r="M397" s="1" t="s">
        <v>3188</v>
      </c>
      <c r="N397" s="1" t="s">
        <v>3189</v>
      </c>
      <c r="O397" s="1" t="s">
        <v>3190</v>
      </c>
    </row>
    <row r="398" s="1" customFormat="1" spans="1:18">
      <c r="A398" s="1" t="s">
        <v>15</v>
      </c>
      <c r="B398" s="1" t="s">
        <v>3191</v>
      </c>
      <c r="C398" s="1" t="s">
        <v>17</v>
      </c>
      <c r="J398" s="1" t="s">
        <v>3192</v>
      </c>
      <c r="K398" s="1" t="s">
        <v>3193</v>
      </c>
      <c r="L398" s="1" t="s">
        <v>3194</v>
      </c>
      <c r="M398" s="1" t="s">
        <v>3195</v>
      </c>
      <c r="N398" s="1" t="s">
        <v>3196</v>
      </c>
      <c r="O398" s="1" t="s">
        <v>3197</v>
      </c>
    </row>
    <row r="399" s="1" customFormat="1" spans="1:18">
      <c r="A399" s="1" t="s">
        <v>15</v>
      </c>
      <c r="B399" s="1" t="s">
        <v>3096</v>
      </c>
      <c r="C399" s="1" t="s">
        <v>17</v>
      </c>
      <c r="J399" s="1" t="s">
        <v>3198</v>
      </c>
      <c r="K399" s="1" t="s">
        <v>3199</v>
      </c>
      <c r="L399" s="1" t="s">
        <v>3200</v>
      </c>
      <c r="M399" s="1" t="s">
        <v>3201</v>
      </c>
      <c r="N399" s="1" t="s">
        <v>3202</v>
      </c>
      <c r="O399" s="1" t="s">
        <v>3203</v>
      </c>
    </row>
    <row r="400" s="1" customFormat="1" spans="1:18">
      <c r="A400" s="1" t="s">
        <v>15</v>
      </c>
      <c r="B400" s="1" t="s">
        <v>3204</v>
      </c>
      <c r="C400" s="1" t="s">
        <v>17</v>
      </c>
      <c r="J400" s="1" t="s">
        <v>3205</v>
      </c>
      <c r="K400" s="1" t="s">
        <v>3206</v>
      </c>
      <c r="L400" s="1" t="s">
        <v>3207</v>
      </c>
      <c r="M400" s="1" t="s">
        <v>3208</v>
      </c>
      <c r="N400" s="1" t="s">
        <v>3209</v>
      </c>
      <c r="O400" s="1" t="s">
        <v>3210</v>
      </c>
    </row>
    <row r="401" s="1" customFormat="1" spans="1:15">
      <c r="A401" s="1" t="s">
        <v>15</v>
      </c>
      <c r="B401" s="1" t="s">
        <v>3211</v>
      </c>
      <c r="C401" s="1" t="s">
        <v>17</v>
      </c>
      <c r="J401" s="1" t="s">
        <v>3212</v>
      </c>
      <c r="K401" s="1" t="s">
        <v>3213</v>
      </c>
      <c r="L401" s="1" t="s">
        <v>3214</v>
      </c>
      <c r="M401" s="1" t="s">
        <v>3215</v>
      </c>
      <c r="N401" s="1" t="s">
        <v>3216</v>
      </c>
      <c r="O401" s="1" t="s">
        <v>3217</v>
      </c>
    </row>
    <row r="402" s="1" customFormat="1" spans="1:15">
      <c r="A402" s="1" t="s">
        <v>15</v>
      </c>
      <c r="B402" s="1" t="s">
        <v>3218</v>
      </c>
      <c r="C402" s="1" t="s">
        <v>17</v>
      </c>
      <c r="J402" s="1" t="s">
        <v>3219</v>
      </c>
      <c r="K402" s="1" t="s">
        <v>3220</v>
      </c>
      <c r="L402" s="1" t="s">
        <v>3221</v>
      </c>
      <c r="M402" s="1" t="s">
        <v>3222</v>
      </c>
      <c r="N402" s="1" t="s">
        <v>3223</v>
      </c>
      <c r="O402" s="1" t="s">
        <v>3224</v>
      </c>
    </row>
    <row r="403" s="1" customFormat="1" spans="1:15">
      <c r="A403" s="1" t="s">
        <v>15</v>
      </c>
      <c r="B403" s="1" t="s">
        <v>3225</v>
      </c>
      <c r="C403" s="1" t="s">
        <v>17</v>
      </c>
      <c r="J403" s="1" t="s">
        <v>3226</v>
      </c>
      <c r="K403" s="1" t="s">
        <v>3227</v>
      </c>
      <c r="L403" s="1" t="s">
        <v>3228</v>
      </c>
      <c r="M403" s="1" t="s">
        <v>3229</v>
      </c>
      <c r="N403" s="1" t="s">
        <v>3230</v>
      </c>
      <c r="O403" s="1" t="s">
        <v>3231</v>
      </c>
    </row>
    <row r="404" s="1" customFormat="1" spans="1:15">
      <c r="A404" s="1" t="s">
        <v>15</v>
      </c>
      <c r="B404" s="1" t="s">
        <v>3232</v>
      </c>
      <c r="C404" s="1" t="s">
        <v>27</v>
      </c>
      <c r="J404" s="1" t="s">
        <v>3233</v>
      </c>
      <c r="K404" s="1" t="s">
        <v>3234</v>
      </c>
      <c r="L404" s="1" t="s">
        <v>3235</v>
      </c>
      <c r="M404" s="1" t="s">
        <v>3236</v>
      </c>
      <c r="N404" s="1" t="s">
        <v>3237</v>
      </c>
      <c r="O404" s="1" t="s">
        <v>3238</v>
      </c>
    </row>
    <row r="405" s="1" customFormat="1" spans="1:15">
      <c r="A405" s="1" t="s">
        <v>15</v>
      </c>
      <c r="B405" s="1" t="s">
        <v>3239</v>
      </c>
      <c r="C405" s="1" t="s">
        <v>27</v>
      </c>
      <c r="J405" s="1" t="s">
        <v>3240</v>
      </c>
      <c r="K405" s="1" t="s">
        <v>3227</v>
      </c>
      <c r="L405" s="1" t="s">
        <v>3241</v>
      </c>
      <c r="M405" s="1" t="s">
        <v>3242</v>
      </c>
      <c r="N405" s="1" t="s">
        <v>3243</v>
      </c>
      <c r="O405" s="1" t="s">
        <v>3244</v>
      </c>
    </row>
    <row r="406" s="1" customFormat="1" spans="1:15">
      <c r="A406" s="1" t="s">
        <v>15</v>
      </c>
      <c r="B406" s="1" t="s">
        <v>3245</v>
      </c>
      <c r="C406" s="1" t="s">
        <v>27</v>
      </c>
      <c r="I406" s="1" t="s">
        <v>3246</v>
      </c>
      <c r="J406" s="1" t="s">
        <v>3247</v>
      </c>
      <c r="K406" s="1" t="s">
        <v>3248</v>
      </c>
      <c r="L406" s="1" t="s">
        <v>3249</v>
      </c>
      <c r="M406" s="1" t="s">
        <v>3250</v>
      </c>
      <c r="N406" s="1" t="s">
        <v>3251</v>
      </c>
      <c r="O406" s="1" t="s">
        <v>3252</v>
      </c>
    </row>
    <row r="407" s="1" customFormat="1" spans="1:15">
      <c r="A407" s="1" t="s">
        <v>15</v>
      </c>
      <c r="B407" s="1" t="s">
        <v>3253</v>
      </c>
      <c r="C407" s="1" t="s">
        <v>17</v>
      </c>
      <c r="J407" s="1" t="s">
        <v>3254</v>
      </c>
      <c r="K407" s="1" t="s">
        <v>3255</v>
      </c>
      <c r="L407" s="1" t="s">
        <v>3256</v>
      </c>
      <c r="M407" s="1" t="s">
        <v>3257</v>
      </c>
      <c r="N407" s="1" t="s">
        <v>3258</v>
      </c>
      <c r="O407" s="1" t="s">
        <v>3259</v>
      </c>
    </row>
    <row r="408" s="1" customFormat="1" spans="1:15">
      <c r="A408" s="1" t="s">
        <v>15</v>
      </c>
      <c r="B408" s="1" t="s">
        <v>3253</v>
      </c>
      <c r="C408" s="1" t="s">
        <v>27</v>
      </c>
      <c r="J408" s="1" t="s">
        <v>3260</v>
      </c>
      <c r="K408" s="1" t="s">
        <v>3255</v>
      </c>
      <c r="L408" s="1" t="s">
        <v>3261</v>
      </c>
      <c r="M408" s="1" t="s">
        <v>3262</v>
      </c>
      <c r="N408" s="1" t="s">
        <v>3263</v>
      </c>
      <c r="O408" s="1" t="s">
        <v>3264</v>
      </c>
    </row>
    <row r="409" s="1" customFormat="1" spans="1:15">
      <c r="A409" s="1" t="s">
        <v>15</v>
      </c>
      <c r="B409" s="1" t="s">
        <v>3265</v>
      </c>
      <c r="C409" s="1" t="s">
        <v>27</v>
      </c>
      <c r="J409" s="1" t="s">
        <v>3266</v>
      </c>
      <c r="K409" s="1" t="s">
        <v>3267</v>
      </c>
      <c r="L409" s="1" t="s">
        <v>3268</v>
      </c>
      <c r="M409" s="1" t="s">
        <v>3269</v>
      </c>
      <c r="N409" s="1" t="s">
        <v>3270</v>
      </c>
      <c r="O409" s="1" t="s">
        <v>3271</v>
      </c>
    </row>
    <row r="410" s="1" customFormat="1" spans="1:15">
      <c r="A410" s="1" t="s">
        <v>15</v>
      </c>
      <c r="B410" s="1" t="s">
        <v>3272</v>
      </c>
      <c r="C410" s="1" t="s">
        <v>27</v>
      </c>
      <c r="J410" s="1" t="s">
        <v>3273</v>
      </c>
      <c r="K410" s="1" t="s">
        <v>3274</v>
      </c>
      <c r="L410" s="1" t="s">
        <v>3275</v>
      </c>
      <c r="M410" s="1" t="s">
        <v>3276</v>
      </c>
      <c r="N410" s="1" t="s">
        <v>3277</v>
      </c>
      <c r="O410" s="1" t="s">
        <v>3278</v>
      </c>
    </row>
    <row r="411" s="1" customFormat="1" spans="1:15">
      <c r="A411" s="1" t="s">
        <v>15</v>
      </c>
      <c r="B411" s="1" t="s">
        <v>3279</v>
      </c>
      <c r="C411" s="1" t="s">
        <v>17</v>
      </c>
      <c r="J411" s="1" t="s">
        <v>3280</v>
      </c>
      <c r="K411" s="1" t="s">
        <v>3281</v>
      </c>
      <c r="L411" s="1" t="s">
        <v>3282</v>
      </c>
      <c r="M411" s="1" t="s">
        <v>3283</v>
      </c>
      <c r="N411" s="1" t="s">
        <v>3284</v>
      </c>
      <c r="O411" s="1" t="s">
        <v>3285</v>
      </c>
    </row>
    <row r="412" s="1" customFormat="1" spans="1:15">
      <c r="A412" s="1" t="s">
        <v>15</v>
      </c>
      <c r="B412" s="1" t="s">
        <v>3279</v>
      </c>
      <c r="C412" s="1" t="s">
        <v>27</v>
      </c>
      <c r="J412" s="1" t="s">
        <v>3286</v>
      </c>
      <c r="K412" s="1" t="s">
        <v>3281</v>
      </c>
      <c r="L412" s="1" t="s">
        <v>3287</v>
      </c>
      <c r="M412" s="1" t="s">
        <v>3288</v>
      </c>
      <c r="N412" s="1" t="s">
        <v>3289</v>
      </c>
      <c r="O412" s="1" t="s">
        <v>3290</v>
      </c>
    </row>
    <row r="413" s="1" customFormat="1" spans="1:15">
      <c r="A413" s="1" t="s">
        <v>15</v>
      </c>
      <c r="B413" s="1" t="s">
        <v>3291</v>
      </c>
      <c r="C413" s="1" t="s">
        <v>45</v>
      </c>
      <c r="F413" s="1" t="s">
        <v>3292</v>
      </c>
      <c r="G413" s="1" t="e">
        <f>-ful</f>
        <v>#NAME?</v>
      </c>
      <c r="I413" s="1" t="s">
        <v>3293</v>
      </c>
      <c r="J413" s="1" t="s">
        <v>3294</v>
      </c>
      <c r="K413" s="1" t="s">
        <v>3295</v>
      </c>
      <c r="L413" s="1" t="s">
        <v>3296</v>
      </c>
      <c r="M413" s="1" t="s">
        <v>3297</v>
      </c>
      <c r="N413" s="1" t="s">
        <v>3298</v>
      </c>
      <c r="O413" s="1" t="s">
        <v>3299</v>
      </c>
    </row>
    <row r="414" s="1" customFormat="1" spans="1:15">
      <c r="A414" s="1" t="s">
        <v>15</v>
      </c>
      <c r="B414" s="1" t="s">
        <v>3300</v>
      </c>
      <c r="C414" s="1" t="s">
        <v>27</v>
      </c>
      <c r="J414" s="1" t="s">
        <v>3301</v>
      </c>
      <c r="K414" s="1" t="s">
        <v>3302</v>
      </c>
      <c r="L414" s="1" t="s">
        <v>3303</v>
      </c>
      <c r="M414" s="1" t="s">
        <v>3304</v>
      </c>
      <c r="N414" s="1" t="s">
        <v>3305</v>
      </c>
      <c r="O414" s="1" t="s">
        <v>3306</v>
      </c>
    </row>
    <row r="415" s="1" customFormat="1" spans="1:15">
      <c r="A415" s="1" t="s">
        <v>15</v>
      </c>
      <c r="B415" s="1" t="s">
        <v>3307</v>
      </c>
      <c r="C415" s="1" t="s">
        <v>1351</v>
      </c>
      <c r="D415" s="1" t="s">
        <v>3308</v>
      </c>
      <c r="F415" s="1" t="s">
        <v>3309</v>
      </c>
      <c r="I415" s="1" t="s">
        <v>3310</v>
      </c>
      <c r="J415" s="1" t="s">
        <v>3311</v>
      </c>
      <c r="K415" s="1" t="s">
        <v>3312</v>
      </c>
      <c r="L415" s="1" t="s">
        <v>3313</v>
      </c>
      <c r="M415" s="1" t="s">
        <v>3314</v>
      </c>
      <c r="N415" s="1" t="s">
        <v>3315</v>
      </c>
      <c r="O415" s="1" t="s">
        <v>3316</v>
      </c>
    </row>
    <row r="416" s="1" customFormat="1" spans="1:15">
      <c r="A416" s="1" t="s">
        <v>15</v>
      </c>
      <c r="B416" s="1" t="s">
        <v>3317</v>
      </c>
      <c r="C416" s="1" t="s">
        <v>17</v>
      </c>
      <c r="D416" s="1" t="s">
        <v>3308</v>
      </c>
      <c r="F416" s="1" t="s">
        <v>3318</v>
      </c>
      <c r="I416" s="1" t="s">
        <v>3319</v>
      </c>
      <c r="J416" s="1" t="s">
        <v>3320</v>
      </c>
      <c r="K416" s="1" t="s">
        <v>3321</v>
      </c>
      <c r="L416" s="1" t="s">
        <v>3322</v>
      </c>
      <c r="M416" s="1" t="s">
        <v>3323</v>
      </c>
      <c r="N416" s="1" t="s">
        <v>3324</v>
      </c>
      <c r="O416" s="1" t="s">
        <v>3325</v>
      </c>
    </row>
    <row r="417" s="1" customFormat="1" spans="1:15">
      <c r="A417" s="1" t="s">
        <v>15</v>
      </c>
      <c r="B417" s="1" t="s">
        <v>3326</v>
      </c>
      <c r="C417" s="1" t="s">
        <v>27</v>
      </c>
      <c r="J417" s="1" t="s">
        <v>3327</v>
      </c>
      <c r="K417" s="1" t="s">
        <v>3328</v>
      </c>
      <c r="L417" s="1" t="s">
        <v>3329</v>
      </c>
      <c r="M417" s="1" t="s">
        <v>3330</v>
      </c>
      <c r="N417" s="1" t="s">
        <v>3331</v>
      </c>
      <c r="O417" s="1" t="s">
        <v>3332</v>
      </c>
    </row>
    <row r="418" s="1" customFormat="1" spans="1:15">
      <c r="A418" s="1" t="s">
        <v>15</v>
      </c>
      <c r="B418" s="1" t="s">
        <v>3333</v>
      </c>
      <c r="C418" s="1" t="s">
        <v>27</v>
      </c>
      <c r="F418" s="1" t="s">
        <v>3326</v>
      </c>
      <c r="G418" s="1" t="e">
        <f>-ing</f>
        <v>#NAME?</v>
      </c>
      <c r="I418" s="1" t="s">
        <v>3334</v>
      </c>
      <c r="J418" s="1" t="s">
        <v>3335</v>
      </c>
      <c r="K418" s="1" t="s">
        <v>3336</v>
      </c>
      <c r="L418" s="1" t="s">
        <v>3337</v>
      </c>
      <c r="M418" s="1" t="s">
        <v>3338</v>
      </c>
      <c r="N418" s="1" t="s">
        <v>3339</v>
      </c>
      <c r="O418" s="1" t="s">
        <v>3340</v>
      </c>
    </row>
    <row r="419" s="1" customFormat="1" spans="1:15">
      <c r="A419" s="1" t="s">
        <v>15</v>
      </c>
      <c r="B419" s="1" t="s">
        <v>3341</v>
      </c>
      <c r="C419" s="1" t="s">
        <v>27</v>
      </c>
      <c r="F419" s="1" t="s">
        <v>3342</v>
      </c>
      <c r="I419" s="1" t="s">
        <v>3343</v>
      </c>
      <c r="J419" s="1" t="s">
        <v>3344</v>
      </c>
      <c r="K419" s="1" t="s">
        <v>3345</v>
      </c>
      <c r="L419" s="1" t="s">
        <v>3346</v>
      </c>
      <c r="M419" s="1" t="s">
        <v>3347</v>
      </c>
      <c r="N419" s="1" t="s">
        <v>3348</v>
      </c>
      <c r="O419" s="1" t="s">
        <v>3349</v>
      </c>
    </row>
    <row r="420" s="1" customFormat="1" spans="1:15">
      <c r="A420" s="1" t="s">
        <v>15</v>
      </c>
      <c r="B420" s="1" t="s">
        <v>3350</v>
      </c>
      <c r="C420" s="1" t="s">
        <v>27</v>
      </c>
      <c r="J420" s="1" t="s">
        <v>3351</v>
      </c>
      <c r="K420" s="1" t="s">
        <v>3193</v>
      </c>
      <c r="L420" s="1" t="s">
        <v>3352</v>
      </c>
      <c r="M420" s="1" t="s">
        <v>3353</v>
      </c>
      <c r="N420" s="1" t="s">
        <v>3354</v>
      </c>
      <c r="O420" s="1" t="s">
        <v>3355</v>
      </c>
    </row>
    <row r="421" s="1" customFormat="1" spans="1:15">
      <c r="A421" s="1" t="s">
        <v>15</v>
      </c>
      <c r="B421" s="1" t="s">
        <v>3356</v>
      </c>
      <c r="C421" s="1" t="s">
        <v>27</v>
      </c>
      <c r="J421" s="1" t="s">
        <v>3357</v>
      </c>
      <c r="K421" s="1" t="s">
        <v>3358</v>
      </c>
      <c r="L421" s="1" t="s">
        <v>3359</v>
      </c>
      <c r="M421" s="1" t="s">
        <v>3360</v>
      </c>
      <c r="N421" s="1" t="s">
        <v>3361</v>
      </c>
      <c r="O421" s="1" t="s">
        <v>3362</v>
      </c>
    </row>
    <row r="422" s="1" customFormat="1" spans="1:15">
      <c r="A422" s="1" t="s">
        <v>15</v>
      </c>
      <c r="B422" s="1" t="s">
        <v>3363</v>
      </c>
      <c r="C422" s="1" t="s">
        <v>27</v>
      </c>
      <c r="J422" s="1" t="s">
        <v>3364</v>
      </c>
      <c r="K422" s="1" t="s">
        <v>3365</v>
      </c>
      <c r="L422" s="1" t="s">
        <v>3366</v>
      </c>
      <c r="M422" s="1" t="s">
        <v>3367</v>
      </c>
      <c r="N422" s="1" t="s">
        <v>3368</v>
      </c>
      <c r="O422" s="1" t="s">
        <v>3369</v>
      </c>
    </row>
    <row r="423" s="1" customFormat="1" spans="1:15">
      <c r="A423" s="1" t="s">
        <v>15</v>
      </c>
      <c r="B423" s="1" t="s">
        <v>3370</v>
      </c>
      <c r="C423" s="1" t="s">
        <v>65</v>
      </c>
      <c r="D423" s="1" t="s">
        <v>3308</v>
      </c>
      <c r="F423" s="1" t="s">
        <v>3371</v>
      </c>
      <c r="I423" s="1" t="s">
        <v>3372</v>
      </c>
      <c r="J423" s="1" t="s">
        <v>3373</v>
      </c>
      <c r="K423" s="1" t="s">
        <v>3374</v>
      </c>
      <c r="L423" s="1" t="s">
        <v>3375</v>
      </c>
      <c r="M423" s="1" t="s">
        <v>3376</v>
      </c>
      <c r="N423" s="1" t="s">
        <v>3377</v>
      </c>
      <c r="O423" s="1" t="s">
        <v>3378</v>
      </c>
    </row>
    <row r="424" s="1" customFormat="1" spans="1:15">
      <c r="A424" s="1" t="s">
        <v>15</v>
      </c>
      <c r="B424" s="1" t="s">
        <v>3370</v>
      </c>
      <c r="C424" s="1" t="s">
        <v>1351</v>
      </c>
      <c r="D424" s="1" t="s">
        <v>3308</v>
      </c>
      <c r="F424" s="1" t="s">
        <v>3371</v>
      </c>
      <c r="I424" s="1" t="s">
        <v>3379</v>
      </c>
      <c r="J424" s="1" t="s">
        <v>3373</v>
      </c>
      <c r="K424" s="1" t="s">
        <v>3374</v>
      </c>
      <c r="L424" s="1" t="s">
        <v>3380</v>
      </c>
      <c r="M424" s="1" t="s">
        <v>3381</v>
      </c>
      <c r="N424" s="1" t="s">
        <v>3382</v>
      </c>
      <c r="O424" s="1" t="s">
        <v>3383</v>
      </c>
    </row>
    <row r="425" s="1" customFormat="1" spans="1:15">
      <c r="A425" s="1" t="s">
        <v>15</v>
      </c>
      <c r="B425" s="1" t="s">
        <v>3370</v>
      </c>
      <c r="C425" s="1" t="s">
        <v>75</v>
      </c>
      <c r="D425" s="1" t="s">
        <v>3308</v>
      </c>
      <c r="F425" s="1" t="s">
        <v>3371</v>
      </c>
      <c r="I425" s="1" t="s">
        <v>3384</v>
      </c>
      <c r="J425" s="1" t="s">
        <v>3385</v>
      </c>
      <c r="K425" s="1" t="s">
        <v>3374</v>
      </c>
      <c r="L425" s="1" t="s">
        <v>3386</v>
      </c>
      <c r="M425" s="1" t="s">
        <v>3387</v>
      </c>
      <c r="N425" s="1" t="s">
        <v>3388</v>
      </c>
      <c r="O425" s="1" t="s">
        <v>3389</v>
      </c>
    </row>
    <row r="426" s="1" customFormat="1" spans="1:15">
      <c r="A426" s="1" t="s">
        <v>15</v>
      </c>
      <c r="B426" s="1" t="s">
        <v>3390</v>
      </c>
      <c r="C426" s="1" t="s">
        <v>17</v>
      </c>
      <c r="J426" s="1" t="s">
        <v>3391</v>
      </c>
      <c r="K426" s="1" t="s">
        <v>3392</v>
      </c>
      <c r="L426" s="1" t="s">
        <v>3393</v>
      </c>
      <c r="M426" s="1" t="s">
        <v>3394</v>
      </c>
      <c r="N426" s="1" t="s">
        <v>3395</v>
      </c>
      <c r="O426" s="1" t="s">
        <v>3396</v>
      </c>
    </row>
    <row r="427" s="1" customFormat="1" spans="1:15">
      <c r="A427" s="1" t="s">
        <v>15</v>
      </c>
      <c r="B427" s="1" t="s">
        <v>3397</v>
      </c>
      <c r="C427" s="1" t="s">
        <v>17</v>
      </c>
      <c r="D427" s="1" t="s">
        <v>3308</v>
      </c>
      <c r="F427" s="1" t="s">
        <v>3398</v>
      </c>
      <c r="I427" s="1" t="s">
        <v>3399</v>
      </c>
      <c r="J427" s="1" t="s">
        <v>3400</v>
      </c>
      <c r="K427" s="1" t="s">
        <v>3401</v>
      </c>
      <c r="L427" s="1" t="s">
        <v>3402</v>
      </c>
      <c r="M427" s="1" t="s">
        <v>3403</v>
      </c>
      <c r="N427" s="1" t="s">
        <v>3404</v>
      </c>
      <c r="O427" s="1" t="s">
        <v>3405</v>
      </c>
    </row>
    <row r="428" s="1" customFormat="1" spans="1:15">
      <c r="A428" s="1" t="s">
        <v>15</v>
      </c>
      <c r="B428" s="1" t="s">
        <v>3406</v>
      </c>
      <c r="C428" s="1" t="s">
        <v>27</v>
      </c>
      <c r="J428" s="1" t="s">
        <v>3407</v>
      </c>
      <c r="K428" s="1" t="s">
        <v>3408</v>
      </c>
      <c r="L428" s="1" t="s">
        <v>3409</v>
      </c>
      <c r="M428" s="1" t="s">
        <v>3410</v>
      </c>
      <c r="N428" s="1" t="s">
        <v>3411</v>
      </c>
      <c r="O428" s="1" t="s">
        <v>3412</v>
      </c>
    </row>
    <row r="429" s="1" customFormat="1" spans="1:15">
      <c r="A429" s="1" t="s">
        <v>15</v>
      </c>
      <c r="B429" s="1" t="s">
        <v>3413</v>
      </c>
      <c r="C429" s="1" t="s">
        <v>17</v>
      </c>
      <c r="D429" s="1" t="s">
        <v>3308</v>
      </c>
      <c r="F429" s="1" t="s">
        <v>3414</v>
      </c>
      <c r="I429" s="1" t="s">
        <v>3415</v>
      </c>
      <c r="J429" s="1" t="s">
        <v>3416</v>
      </c>
      <c r="K429" s="1" t="s">
        <v>3417</v>
      </c>
      <c r="L429" s="1" t="s">
        <v>3418</v>
      </c>
      <c r="M429" s="1" t="s">
        <v>3419</v>
      </c>
      <c r="N429" s="1" t="s">
        <v>3420</v>
      </c>
      <c r="O429" s="1" t="s">
        <v>3421</v>
      </c>
    </row>
    <row r="430" s="1" customFormat="1" spans="1:15">
      <c r="A430" s="1" t="s">
        <v>15</v>
      </c>
      <c r="B430" s="1" t="s">
        <v>3422</v>
      </c>
      <c r="C430" s="1" t="s">
        <v>27</v>
      </c>
      <c r="F430" s="1" t="s">
        <v>3413</v>
      </c>
      <c r="G430" s="1" t="e">
        <f>-ior</f>
        <v>#NAME?</v>
      </c>
      <c r="I430" s="1" t="s">
        <v>3423</v>
      </c>
      <c r="J430" s="1" t="s">
        <v>3424</v>
      </c>
      <c r="K430" s="1" t="s">
        <v>3425</v>
      </c>
      <c r="L430" s="1" t="s">
        <v>3426</v>
      </c>
      <c r="M430" s="1" t="s">
        <v>3427</v>
      </c>
      <c r="N430" s="1" t="s">
        <v>3428</v>
      </c>
      <c r="O430" s="1" t="s">
        <v>3429</v>
      </c>
    </row>
    <row r="431" s="1" customFormat="1" spans="1:15">
      <c r="A431" s="1" t="s">
        <v>15</v>
      </c>
      <c r="B431" s="1" t="s">
        <v>3430</v>
      </c>
      <c r="C431" s="1" t="s">
        <v>65</v>
      </c>
      <c r="D431" s="1" t="s">
        <v>3308</v>
      </c>
      <c r="F431" s="1" t="s">
        <v>3431</v>
      </c>
      <c r="I431" s="1" t="s">
        <v>3432</v>
      </c>
      <c r="J431" s="1" t="s">
        <v>3433</v>
      </c>
      <c r="K431" s="1" t="s">
        <v>3434</v>
      </c>
      <c r="L431" s="1" t="s">
        <v>3435</v>
      </c>
      <c r="M431" s="1" t="s">
        <v>3436</v>
      </c>
      <c r="N431" s="1" t="s">
        <v>3437</v>
      </c>
      <c r="O431" s="1" t="s">
        <v>3438</v>
      </c>
    </row>
    <row r="432" s="1" customFormat="1" spans="1:15">
      <c r="A432" s="1" t="s">
        <v>15</v>
      </c>
      <c r="B432" s="1" t="s">
        <v>3430</v>
      </c>
      <c r="C432" s="1" t="s">
        <v>75</v>
      </c>
      <c r="D432" s="1" t="s">
        <v>3308</v>
      </c>
      <c r="F432" s="1" t="s">
        <v>3431</v>
      </c>
      <c r="I432" s="1" t="s">
        <v>3439</v>
      </c>
      <c r="J432" s="1" t="s">
        <v>3440</v>
      </c>
      <c r="K432" s="1" t="s">
        <v>3434</v>
      </c>
      <c r="L432" s="1" t="s">
        <v>3441</v>
      </c>
      <c r="M432" s="1" t="s">
        <v>3442</v>
      </c>
      <c r="N432" s="1" t="s">
        <v>3443</v>
      </c>
      <c r="O432" s="1" t="s">
        <v>3444</v>
      </c>
    </row>
    <row r="433" s="1" customFormat="1" spans="1:16">
      <c r="A433" s="1" t="s">
        <v>15</v>
      </c>
      <c r="B433" s="1" t="s">
        <v>3445</v>
      </c>
      <c r="C433" s="1" t="s">
        <v>27</v>
      </c>
      <c r="D433" s="1" t="s">
        <v>3308</v>
      </c>
      <c r="F433" s="1" t="s">
        <v>3446</v>
      </c>
      <c r="I433" s="1" t="s">
        <v>3447</v>
      </c>
      <c r="J433" s="1" t="s">
        <v>3448</v>
      </c>
      <c r="K433" s="1" t="s">
        <v>3449</v>
      </c>
      <c r="L433" s="1" t="s">
        <v>3450</v>
      </c>
      <c r="M433" s="1" t="s">
        <v>3451</v>
      </c>
      <c r="N433" s="1" t="s">
        <v>3452</v>
      </c>
      <c r="O433" s="1" t="s">
        <v>3453</v>
      </c>
    </row>
    <row r="434" s="1" customFormat="1" spans="1:16">
      <c r="A434" s="1" t="s">
        <v>15</v>
      </c>
      <c r="B434" s="1" t="s">
        <v>3454</v>
      </c>
      <c r="C434" s="1" t="s">
        <v>17</v>
      </c>
      <c r="D434" s="1" t="s">
        <v>3308</v>
      </c>
      <c r="F434" s="1" t="s">
        <v>3446</v>
      </c>
      <c r="I434" s="1" t="s">
        <v>3455</v>
      </c>
      <c r="J434" s="1" t="s">
        <v>3456</v>
      </c>
      <c r="K434" s="1" t="s">
        <v>3457</v>
      </c>
      <c r="L434" s="1" t="s">
        <v>3458</v>
      </c>
      <c r="M434" s="1" t="s">
        <v>3459</v>
      </c>
      <c r="N434" s="1" t="s">
        <v>3460</v>
      </c>
      <c r="O434" s="1" t="s">
        <v>3461</v>
      </c>
    </row>
    <row r="435" s="1" customFormat="1" spans="1:16">
      <c r="A435" s="1" t="s">
        <v>15</v>
      </c>
      <c r="B435" s="1" t="s">
        <v>3462</v>
      </c>
      <c r="C435" s="1" t="s">
        <v>27</v>
      </c>
      <c r="J435" s="1" t="s">
        <v>3463</v>
      </c>
      <c r="K435" s="1" t="s">
        <v>3464</v>
      </c>
      <c r="L435" s="1" t="s">
        <v>3465</v>
      </c>
      <c r="M435" s="1" t="s">
        <v>3466</v>
      </c>
      <c r="N435" s="1" t="s">
        <v>3467</v>
      </c>
      <c r="O435" s="1" t="s">
        <v>3468</v>
      </c>
    </row>
    <row r="436" s="1" customFormat="1" spans="1:16">
      <c r="A436" s="1" t="s">
        <v>15</v>
      </c>
      <c r="B436" s="1" t="s">
        <v>3469</v>
      </c>
      <c r="C436" s="1" t="s">
        <v>27</v>
      </c>
      <c r="J436" s="1" t="s">
        <v>3470</v>
      </c>
      <c r="K436" s="1" t="s">
        <v>3471</v>
      </c>
      <c r="L436" s="1" t="s">
        <v>3472</v>
      </c>
      <c r="M436" s="1" t="s">
        <v>3473</v>
      </c>
      <c r="N436" s="1" t="s">
        <v>3474</v>
      </c>
      <c r="O436" s="1" t="s">
        <v>3475</v>
      </c>
    </row>
    <row r="437" s="1" customFormat="1" spans="1:16">
      <c r="A437" s="1" t="s">
        <v>15</v>
      </c>
      <c r="B437" s="1" t="s">
        <v>3476</v>
      </c>
      <c r="C437" s="1" t="s">
        <v>17</v>
      </c>
      <c r="D437" s="1" t="s">
        <v>3308</v>
      </c>
      <c r="F437" s="1" t="s">
        <v>1289</v>
      </c>
      <c r="I437" s="1" t="s">
        <v>3477</v>
      </c>
      <c r="J437" s="1" t="s">
        <v>3478</v>
      </c>
      <c r="K437" s="1" t="s">
        <v>3479</v>
      </c>
      <c r="L437" s="1" t="s">
        <v>3480</v>
      </c>
      <c r="M437" s="1" t="s">
        <v>3481</v>
      </c>
      <c r="N437" s="1" t="s">
        <v>3482</v>
      </c>
      <c r="O437" s="1" t="s">
        <v>3483</v>
      </c>
    </row>
    <row r="438" s="1" customFormat="1" spans="1:16">
      <c r="A438" s="1" t="s">
        <v>15</v>
      </c>
      <c r="B438" s="1" t="s">
        <v>3484</v>
      </c>
      <c r="C438" s="1" t="s">
        <v>65</v>
      </c>
      <c r="J438" s="1" t="s">
        <v>3485</v>
      </c>
      <c r="K438" s="1" t="s">
        <v>3486</v>
      </c>
      <c r="L438" s="1" t="s">
        <v>3487</v>
      </c>
      <c r="M438" s="1" t="s">
        <v>3488</v>
      </c>
      <c r="N438" s="1" t="s">
        <v>3489</v>
      </c>
      <c r="O438" s="1" t="s">
        <v>3490</v>
      </c>
    </row>
    <row r="439" s="1" customFormat="1" spans="1:16">
      <c r="A439" s="1" t="s">
        <v>15</v>
      </c>
      <c r="B439" s="1" t="s">
        <v>3484</v>
      </c>
      <c r="C439" s="1" t="s">
        <v>75</v>
      </c>
      <c r="J439" s="1" t="s">
        <v>3491</v>
      </c>
      <c r="K439" s="1" t="s">
        <v>3486</v>
      </c>
      <c r="L439" s="1" t="s">
        <v>3492</v>
      </c>
      <c r="M439" s="1" t="s">
        <v>3493</v>
      </c>
      <c r="N439" s="1" t="s">
        <v>3494</v>
      </c>
      <c r="O439" s="1" t="s">
        <v>3495</v>
      </c>
    </row>
    <row r="440" s="1" customFormat="1" spans="1:16">
      <c r="A440" s="1" t="s">
        <v>15</v>
      </c>
      <c r="B440" s="1" t="s">
        <v>3496</v>
      </c>
      <c r="C440" s="1" t="s">
        <v>27</v>
      </c>
      <c r="J440" s="1" t="s">
        <v>3497</v>
      </c>
      <c r="K440" s="1" t="s">
        <v>3498</v>
      </c>
      <c r="L440" s="1" t="s">
        <v>3499</v>
      </c>
      <c r="M440" s="1" t="s">
        <v>3500</v>
      </c>
      <c r="N440" s="1" t="s">
        <v>3501</v>
      </c>
      <c r="O440" s="1" t="s">
        <v>3502</v>
      </c>
    </row>
    <row r="441" s="1" customFormat="1" spans="1:16">
      <c r="A441" s="1" t="s">
        <v>15</v>
      </c>
      <c r="B441" s="1" t="s">
        <v>3496</v>
      </c>
      <c r="C441" s="1" t="s">
        <v>17</v>
      </c>
      <c r="J441" s="1" t="s">
        <v>3503</v>
      </c>
      <c r="K441" s="1" t="s">
        <v>3498</v>
      </c>
      <c r="L441" s="1" t="s">
        <v>3504</v>
      </c>
      <c r="M441" s="1" t="s">
        <v>3505</v>
      </c>
      <c r="N441" s="1" t="s">
        <v>3506</v>
      </c>
      <c r="O441" s="1" t="s">
        <v>3507</v>
      </c>
    </row>
    <row r="442" s="1" customFormat="1" spans="1:16">
      <c r="A442" s="1" t="s">
        <v>15</v>
      </c>
      <c r="B442" s="1" t="s">
        <v>3508</v>
      </c>
      <c r="C442" s="1" t="s">
        <v>27</v>
      </c>
      <c r="J442" s="1" t="s">
        <v>3509</v>
      </c>
      <c r="K442" s="1" t="s">
        <v>3510</v>
      </c>
      <c r="L442" s="1" t="s">
        <v>3511</v>
      </c>
      <c r="M442" s="1" t="s">
        <v>3512</v>
      </c>
      <c r="N442" s="1" t="s">
        <v>3513</v>
      </c>
      <c r="O442" s="1" t="s">
        <v>3514</v>
      </c>
    </row>
    <row r="443" s="1" customFormat="1" spans="1:16">
      <c r="A443" s="1" t="s">
        <v>15</v>
      </c>
      <c r="B443" s="1" t="s">
        <v>3515</v>
      </c>
      <c r="C443" s="1" t="s">
        <v>17</v>
      </c>
      <c r="J443" s="1" t="s">
        <v>3516</v>
      </c>
      <c r="K443" s="1" t="s">
        <v>3517</v>
      </c>
      <c r="L443" s="1" t="s">
        <v>3518</v>
      </c>
      <c r="M443" s="1" t="s">
        <v>3519</v>
      </c>
      <c r="N443" s="1" t="s">
        <v>3520</v>
      </c>
      <c r="O443" s="1" t="s">
        <v>3521</v>
      </c>
    </row>
    <row r="444" s="1" customFormat="1" spans="1:16">
      <c r="A444" s="1" t="s">
        <v>15</v>
      </c>
      <c r="B444" s="1" t="s">
        <v>3515</v>
      </c>
      <c r="C444" s="1" t="s">
        <v>27</v>
      </c>
      <c r="J444" s="1" t="s">
        <v>3522</v>
      </c>
      <c r="K444" s="1" t="s">
        <v>3517</v>
      </c>
      <c r="L444" s="1" t="s">
        <v>3523</v>
      </c>
      <c r="M444" s="1" t="s">
        <v>3524</v>
      </c>
      <c r="N444" s="1" t="s">
        <v>3525</v>
      </c>
      <c r="O444" s="1" t="s">
        <v>3526</v>
      </c>
    </row>
    <row r="445" s="1" customFormat="1" spans="1:16">
      <c r="A445" s="1" t="s">
        <v>15</v>
      </c>
      <c r="B445" s="1" t="s">
        <v>3527</v>
      </c>
      <c r="C445" s="1" t="s">
        <v>65</v>
      </c>
      <c r="F445" s="1" t="s">
        <v>3528</v>
      </c>
      <c r="I445" s="1" t="s">
        <v>3529</v>
      </c>
      <c r="J445" s="1" t="s">
        <v>3530</v>
      </c>
      <c r="K445" s="1" t="s">
        <v>3531</v>
      </c>
      <c r="L445" s="1" t="s">
        <v>3532</v>
      </c>
      <c r="M445" s="1" t="s">
        <v>3533</v>
      </c>
      <c r="N445" s="1" t="s">
        <v>3534</v>
      </c>
      <c r="O445" s="1" t="s">
        <v>3535</v>
      </c>
      <c r="P445" s="1" t="s">
        <v>3308</v>
      </c>
    </row>
    <row r="446" s="1" customFormat="1" spans="1:16">
      <c r="A446" s="1" t="s">
        <v>15</v>
      </c>
      <c r="B446" s="1" t="s">
        <v>3527</v>
      </c>
      <c r="C446" s="1" t="s">
        <v>75</v>
      </c>
      <c r="F446" s="1" t="s">
        <v>3528</v>
      </c>
      <c r="I446" s="1" t="s">
        <v>3536</v>
      </c>
      <c r="J446" s="1" t="s">
        <v>3537</v>
      </c>
      <c r="K446" s="1" t="s">
        <v>3531</v>
      </c>
      <c r="L446" s="1" t="s">
        <v>3538</v>
      </c>
      <c r="M446" s="1" t="s">
        <v>3539</v>
      </c>
      <c r="N446" s="1" t="s">
        <v>3540</v>
      </c>
      <c r="O446" s="1" t="s">
        <v>3541</v>
      </c>
      <c r="P446" s="1" t="s">
        <v>3308</v>
      </c>
    </row>
    <row r="447" s="1" customFormat="1" spans="1:16">
      <c r="A447" s="1" t="s">
        <v>15</v>
      </c>
      <c r="B447" s="1" t="s">
        <v>3542</v>
      </c>
      <c r="C447" s="1" t="s">
        <v>45</v>
      </c>
      <c r="D447" s="1" t="s">
        <v>3543</v>
      </c>
      <c r="F447" s="1" t="s">
        <v>2237</v>
      </c>
      <c r="G447" s="1" t="s">
        <v>3544</v>
      </c>
      <c r="I447" s="1" t="s">
        <v>3545</v>
      </c>
      <c r="J447" s="1" t="s">
        <v>3546</v>
      </c>
      <c r="K447" s="1" t="s">
        <v>3547</v>
      </c>
      <c r="L447" s="1" t="s">
        <v>3548</v>
      </c>
      <c r="M447" s="1" t="s">
        <v>3549</v>
      </c>
      <c r="N447" s="1" t="s">
        <v>3550</v>
      </c>
      <c r="O447" s="1" t="s">
        <v>3551</v>
      </c>
    </row>
    <row r="448" s="1" customFormat="1" spans="1:16">
      <c r="A448" s="1" t="s">
        <v>15</v>
      </c>
      <c r="B448" s="1" t="s">
        <v>3552</v>
      </c>
      <c r="C448" s="1" t="s">
        <v>27</v>
      </c>
      <c r="D448" s="1" t="s">
        <v>3543</v>
      </c>
      <c r="F448" s="1" t="s">
        <v>2237</v>
      </c>
      <c r="G448" s="1" t="s">
        <v>1454</v>
      </c>
      <c r="I448" s="1" t="s">
        <v>3553</v>
      </c>
      <c r="J448" s="1" t="s">
        <v>3554</v>
      </c>
      <c r="K448" s="1" t="s">
        <v>3555</v>
      </c>
      <c r="L448" s="1" t="s">
        <v>3556</v>
      </c>
      <c r="M448" s="1" t="s">
        <v>3557</v>
      </c>
      <c r="N448" s="1" t="s">
        <v>3558</v>
      </c>
      <c r="O448" s="1" t="s">
        <v>3559</v>
      </c>
    </row>
    <row r="449" s="1" customFormat="1" spans="1:15">
      <c r="A449" s="1" t="s">
        <v>15</v>
      </c>
      <c r="B449" s="1" t="s">
        <v>3560</v>
      </c>
      <c r="C449" s="1" t="s">
        <v>45</v>
      </c>
      <c r="J449" s="1" t="s">
        <v>3561</v>
      </c>
      <c r="K449" s="1" t="s">
        <v>3562</v>
      </c>
      <c r="L449" s="1" t="s">
        <v>3563</v>
      </c>
      <c r="M449" s="1" t="s">
        <v>3564</v>
      </c>
      <c r="N449" s="1" t="s">
        <v>3565</v>
      </c>
      <c r="O449" s="1" t="s">
        <v>3566</v>
      </c>
    </row>
    <row r="450" s="1" customFormat="1" spans="1:15">
      <c r="A450" s="1" t="s">
        <v>15</v>
      </c>
      <c r="B450" s="1" t="s">
        <v>3567</v>
      </c>
      <c r="C450" s="1" t="s">
        <v>65</v>
      </c>
      <c r="D450" s="1" t="s">
        <v>3308</v>
      </c>
      <c r="F450" s="1" t="s">
        <v>1304</v>
      </c>
      <c r="I450" s="1" t="s">
        <v>3568</v>
      </c>
      <c r="J450" s="1" t="s">
        <v>3569</v>
      </c>
      <c r="K450" s="1" t="s">
        <v>3570</v>
      </c>
      <c r="L450" s="1" t="s">
        <v>3571</v>
      </c>
      <c r="M450" s="1" t="s">
        <v>3572</v>
      </c>
      <c r="N450" s="1" t="s">
        <v>3573</v>
      </c>
      <c r="O450" s="1" t="s">
        <v>3574</v>
      </c>
    </row>
    <row r="451" s="1" customFormat="1" spans="1:15">
      <c r="A451" s="1" t="s">
        <v>15</v>
      </c>
      <c r="B451" s="1" t="s">
        <v>3575</v>
      </c>
      <c r="C451" s="1" t="s">
        <v>65</v>
      </c>
      <c r="D451" s="1" t="s">
        <v>3308</v>
      </c>
      <c r="F451" s="1" t="s">
        <v>1304</v>
      </c>
      <c r="G451" s="1" t="s">
        <v>3576</v>
      </c>
      <c r="I451" s="1" t="s">
        <v>3577</v>
      </c>
      <c r="J451" s="1" t="s">
        <v>3578</v>
      </c>
      <c r="K451" s="1" t="s">
        <v>3579</v>
      </c>
      <c r="L451" s="1" t="s">
        <v>3580</v>
      </c>
      <c r="M451" s="1" t="s">
        <v>3581</v>
      </c>
      <c r="N451" s="1" t="s">
        <v>3582</v>
      </c>
      <c r="O451" s="1" t="s">
        <v>3583</v>
      </c>
    </row>
    <row r="452" s="1" customFormat="1" spans="1:15">
      <c r="A452" s="1" t="s">
        <v>15</v>
      </c>
      <c r="B452" s="1" t="s">
        <v>3584</v>
      </c>
      <c r="C452" s="1" t="s">
        <v>17</v>
      </c>
      <c r="D452" s="1" t="s">
        <v>3308</v>
      </c>
      <c r="F452" s="1" t="s">
        <v>3585</v>
      </c>
      <c r="I452" s="1" t="s">
        <v>3586</v>
      </c>
      <c r="J452" s="1" t="s">
        <v>3587</v>
      </c>
      <c r="K452" s="1" t="s">
        <v>3588</v>
      </c>
      <c r="L452" s="1" t="s">
        <v>3589</v>
      </c>
      <c r="M452" s="1" t="s">
        <v>3590</v>
      </c>
      <c r="N452" s="1" t="s">
        <v>3591</v>
      </c>
      <c r="O452" s="1" t="s">
        <v>3592</v>
      </c>
    </row>
    <row r="453" s="1" customFormat="1" spans="1:15">
      <c r="A453" s="1" t="s">
        <v>15</v>
      </c>
      <c r="B453" s="1" t="s">
        <v>3593</v>
      </c>
      <c r="C453" s="1" t="s">
        <v>65</v>
      </c>
      <c r="D453" s="1" t="s">
        <v>3308</v>
      </c>
      <c r="F453" s="1" t="s">
        <v>3594</v>
      </c>
      <c r="I453" s="1" t="s">
        <v>3595</v>
      </c>
      <c r="J453" s="1" t="s">
        <v>3596</v>
      </c>
      <c r="K453" s="1" t="s">
        <v>3597</v>
      </c>
      <c r="L453" s="1" t="s">
        <v>3598</v>
      </c>
      <c r="M453" s="1" t="s">
        <v>3599</v>
      </c>
      <c r="N453" s="1" t="s">
        <v>3600</v>
      </c>
      <c r="O453" s="1" t="s">
        <v>3601</v>
      </c>
    </row>
    <row r="454" s="1" customFormat="1" spans="1:15">
      <c r="A454" s="1" t="s">
        <v>15</v>
      </c>
      <c r="B454" s="1" t="s">
        <v>3602</v>
      </c>
      <c r="C454" s="1" t="s">
        <v>65</v>
      </c>
      <c r="D454" s="1" t="s">
        <v>3308</v>
      </c>
      <c r="F454" s="1" t="s">
        <v>3603</v>
      </c>
      <c r="I454" s="1" t="s">
        <v>3604</v>
      </c>
      <c r="J454" s="1" t="s">
        <v>3605</v>
      </c>
      <c r="K454" s="1" t="s">
        <v>3606</v>
      </c>
      <c r="L454" s="1" t="s">
        <v>3607</v>
      </c>
      <c r="M454" s="1" t="s">
        <v>3608</v>
      </c>
      <c r="N454" s="1" t="s">
        <v>3609</v>
      </c>
      <c r="O454" s="1" t="s">
        <v>3610</v>
      </c>
    </row>
    <row r="455" s="1" customFormat="1" spans="1:15">
      <c r="A455" s="1" t="s">
        <v>15</v>
      </c>
      <c r="B455" s="1" t="s">
        <v>3611</v>
      </c>
      <c r="C455" s="1" t="s">
        <v>27</v>
      </c>
      <c r="D455" s="1" t="s">
        <v>3612</v>
      </c>
      <c r="F455" s="1" t="s">
        <v>3613</v>
      </c>
      <c r="I455" s="1" t="s">
        <v>3614</v>
      </c>
      <c r="J455" s="1" t="s">
        <v>3615</v>
      </c>
      <c r="K455" s="1" t="s">
        <v>3616</v>
      </c>
      <c r="L455" s="1" t="s">
        <v>3617</v>
      </c>
      <c r="M455" s="1" t="s">
        <v>3618</v>
      </c>
      <c r="N455" s="1" t="s">
        <v>3619</v>
      </c>
      <c r="O455" s="1" t="s">
        <v>3620</v>
      </c>
    </row>
    <row r="456" s="1" customFormat="1" spans="1:15">
      <c r="A456" s="1" t="s">
        <v>15</v>
      </c>
      <c r="B456" s="1" t="s">
        <v>3621</v>
      </c>
      <c r="C456" s="1" t="s">
        <v>17</v>
      </c>
      <c r="J456" s="1" t="s">
        <v>3622</v>
      </c>
      <c r="K456" s="1" t="s">
        <v>3623</v>
      </c>
      <c r="L456" s="1" t="s">
        <v>3624</v>
      </c>
      <c r="M456" s="1" t="s">
        <v>3625</v>
      </c>
      <c r="N456" s="1" t="s">
        <v>3626</v>
      </c>
      <c r="O456" s="1" t="s">
        <v>3627</v>
      </c>
    </row>
    <row r="457" s="1" customFormat="1" spans="1:15">
      <c r="A457" s="1" t="s">
        <v>15</v>
      </c>
      <c r="B457" s="1" t="s">
        <v>3628</v>
      </c>
      <c r="C457" s="1" t="s">
        <v>45</v>
      </c>
      <c r="J457" s="1" t="s">
        <v>3629</v>
      </c>
      <c r="K457" s="1" t="s">
        <v>3630</v>
      </c>
      <c r="L457" s="1" t="s">
        <v>3631</v>
      </c>
      <c r="M457" s="1" t="s">
        <v>3632</v>
      </c>
      <c r="N457" s="1" t="s">
        <v>3633</v>
      </c>
      <c r="O457" s="1" t="s">
        <v>3634</v>
      </c>
    </row>
    <row r="458" s="1" customFormat="1" spans="1:15">
      <c r="A458" s="1" t="s">
        <v>15</v>
      </c>
      <c r="B458" s="1" t="s">
        <v>3635</v>
      </c>
      <c r="C458" s="1" t="s">
        <v>27</v>
      </c>
      <c r="J458" s="1" t="s">
        <v>3615</v>
      </c>
      <c r="K458" s="1" t="s">
        <v>3636</v>
      </c>
      <c r="L458" s="1" t="s">
        <v>3637</v>
      </c>
      <c r="M458" s="1" t="s">
        <v>3638</v>
      </c>
      <c r="N458" s="1" t="s">
        <v>3639</v>
      </c>
      <c r="O458" s="1" t="s">
        <v>3640</v>
      </c>
    </row>
    <row r="459" s="1" customFormat="1" spans="1:15">
      <c r="A459" s="1" t="s">
        <v>15</v>
      </c>
      <c r="B459" s="1" t="s">
        <v>3641</v>
      </c>
      <c r="C459" s="1" t="s">
        <v>27</v>
      </c>
      <c r="J459" s="1" t="s">
        <v>3642</v>
      </c>
      <c r="K459" s="1" t="s">
        <v>3643</v>
      </c>
      <c r="L459" s="1" t="s">
        <v>3644</v>
      </c>
      <c r="M459" s="1" t="s">
        <v>3645</v>
      </c>
      <c r="N459" s="1" t="s">
        <v>3646</v>
      </c>
      <c r="O459" s="1" t="s">
        <v>3647</v>
      </c>
    </row>
    <row r="460" s="1" customFormat="1" spans="1:15">
      <c r="A460" s="1" t="s">
        <v>15</v>
      </c>
      <c r="B460" s="1" t="s">
        <v>3648</v>
      </c>
      <c r="C460" s="1" t="s">
        <v>3649</v>
      </c>
      <c r="J460" s="1" t="s">
        <v>3650</v>
      </c>
      <c r="K460" s="1" t="s">
        <v>3651</v>
      </c>
      <c r="L460" s="1" t="s">
        <v>3652</v>
      </c>
      <c r="M460" s="1" t="s">
        <v>3653</v>
      </c>
      <c r="N460" s="1" t="s">
        <v>3654</v>
      </c>
      <c r="O460" s="1" t="s">
        <v>3655</v>
      </c>
    </row>
    <row r="461" s="1" customFormat="1" spans="1:15">
      <c r="A461" s="1" t="s">
        <v>15</v>
      </c>
      <c r="B461" s="1" t="s">
        <v>3656</v>
      </c>
      <c r="C461" s="1" t="s">
        <v>27</v>
      </c>
      <c r="D461" s="1" t="s">
        <v>3657</v>
      </c>
      <c r="F461" s="1" t="s">
        <v>3658</v>
      </c>
      <c r="G461" s="1" t="e">
        <f>-istry</f>
        <v>#NAME?</v>
      </c>
      <c r="I461" s="1" t="s">
        <v>3659</v>
      </c>
      <c r="J461" s="1" t="s">
        <v>3660</v>
      </c>
      <c r="K461" s="1" t="s">
        <v>3661</v>
      </c>
      <c r="L461" s="1" t="s">
        <v>3662</v>
      </c>
      <c r="M461" s="1" t="s">
        <v>3663</v>
      </c>
      <c r="N461" s="1" t="s">
        <v>3664</v>
      </c>
      <c r="O461" s="1" t="s">
        <v>3665</v>
      </c>
    </row>
    <row r="462" s="1" customFormat="1" spans="1:15">
      <c r="A462" s="1" t="s">
        <v>15</v>
      </c>
      <c r="B462" s="1" t="s">
        <v>3666</v>
      </c>
      <c r="C462" s="1" t="s">
        <v>27</v>
      </c>
      <c r="D462" s="1" t="s">
        <v>3657</v>
      </c>
      <c r="F462" s="1" t="s">
        <v>3667</v>
      </c>
      <c r="G462" s="1" t="s">
        <v>2140</v>
      </c>
      <c r="I462" s="1" t="s">
        <v>3668</v>
      </c>
      <c r="J462" s="1" t="s">
        <v>3669</v>
      </c>
      <c r="K462" s="1" t="s">
        <v>3670</v>
      </c>
      <c r="L462" s="1" t="s">
        <v>3671</v>
      </c>
      <c r="M462" s="1" t="s">
        <v>3672</v>
      </c>
      <c r="N462" s="1" t="s">
        <v>3673</v>
      </c>
      <c r="O462" s="1" t="s">
        <v>3674</v>
      </c>
    </row>
    <row r="463" s="1" customFormat="1" spans="1:15">
      <c r="A463" s="1" t="s">
        <v>15</v>
      </c>
      <c r="B463" s="1" t="s">
        <v>3675</v>
      </c>
      <c r="C463" s="1" t="s">
        <v>27</v>
      </c>
      <c r="D463" s="1" t="s">
        <v>3657</v>
      </c>
      <c r="F463" s="1" t="s">
        <v>1786</v>
      </c>
      <c r="G463" s="1" t="s">
        <v>2140</v>
      </c>
      <c r="I463" s="1" t="s">
        <v>3676</v>
      </c>
      <c r="J463" s="1" t="s">
        <v>3677</v>
      </c>
      <c r="K463" s="1" t="s">
        <v>3678</v>
      </c>
      <c r="L463" s="1" t="s">
        <v>3679</v>
      </c>
      <c r="M463" s="1" t="s">
        <v>3680</v>
      </c>
      <c r="N463" s="1" t="s">
        <v>3681</v>
      </c>
      <c r="O463" s="1" t="s">
        <v>3682</v>
      </c>
    </row>
    <row r="464" s="1" customFormat="1" spans="1:15">
      <c r="A464" s="1" t="s">
        <v>15</v>
      </c>
      <c r="B464" s="1" t="s">
        <v>3683</v>
      </c>
      <c r="C464" s="1" t="s">
        <v>27</v>
      </c>
      <c r="J464" s="1" t="s">
        <v>3684</v>
      </c>
      <c r="K464" s="1" t="s">
        <v>3685</v>
      </c>
      <c r="L464" s="1" t="s">
        <v>3686</v>
      </c>
      <c r="M464" s="1" t="s">
        <v>3687</v>
      </c>
      <c r="N464" s="1" t="s">
        <v>3688</v>
      </c>
      <c r="O464" s="1" t="s">
        <v>3689</v>
      </c>
    </row>
    <row r="465" s="1" customFormat="1" spans="1:15">
      <c r="A465" s="1" t="s">
        <v>15</v>
      </c>
      <c r="B465" s="1" t="s">
        <v>3690</v>
      </c>
      <c r="C465" s="1" t="s">
        <v>27</v>
      </c>
      <c r="J465" s="1" t="s">
        <v>3691</v>
      </c>
      <c r="K465" s="1" t="s">
        <v>3692</v>
      </c>
      <c r="L465" s="1" t="s">
        <v>3693</v>
      </c>
      <c r="M465" s="1" t="s">
        <v>3694</v>
      </c>
      <c r="N465" s="1" t="s">
        <v>3695</v>
      </c>
      <c r="O465" s="1" t="s">
        <v>3696</v>
      </c>
    </row>
    <row r="466" s="1" customFormat="1" spans="1:15">
      <c r="A466" s="1" t="s">
        <v>15</v>
      </c>
      <c r="B466" s="1" t="s">
        <v>3697</v>
      </c>
      <c r="C466" s="1" t="s">
        <v>27</v>
      </c>
      <c r="D466" s="1" t="s">
        <v>3698</v>
      </c>
      <c r="F466" s="1" t="s">
        <v>3699</v>
      </c>
      <c r="I466" s="1" t="s">
        <v>3700</v>
      </c>
      <c r="J466" s="1" t="s">
        <v>3701</v>
      </c>
      <c r="K466" s="1" t="s">
        <v>3702</v>
      </c>
      <c r="L466" s="1" t="s">
        <v>3703</v>
      </c>
      <c r="M466" s="1" t="s">
        <v>3704</v>
      </c>
      <c r="N466" s="1" t="s">
        <v>3705</v>
      </c>
      <c r="O466" s="1" t="s">
        <v>3706</v>
      </c>
    </row>
    <row r="467" s="1" customFormat="1" spans="1:15">
      <c r="A467" s="1" t="s">
        <v>15</v>
      </c>
      <c r="B467" s="1" t="s">
        <v>3707</v>
      </c>
      <c r="C467" s="1" t="s">
        <v>27</v>
      </c>
      <c r="I467" s="1" t="s">
        <v>3708</v>
      </c>
      <c r="J467" s="1" t="s">
        <v>3709</v>
      </c>
      <c r="K467" s="1" t="s">
        <v>3710</v>
      </c>
      <c r="L467" s="1" t="s">
        <v>3711</v>
      </c>
      <c r="M467" s="1" t="s">
        <v>3712</v>
      </c>
      <c r="N467" s="1" t="s">
        <v>3713</v>
      </c>
      <c r="O467" s="1" t="s">
        <v>3714</v>
      </c>
    </row>
    <row r="468" s="1" customFormat="1" spans="1:15">
      <c r="A468" s="1" t="s">
        <v>15</v>
      </c>
      <c r="B468" s="1" t="s">
        <v>3715</v>
      </c>
      <c r="C468" s="1" t="s">
        <v>27</v>
      </c>
      <c r="D468" s="1" t="s">
        <v>3716</v>
      </c>
      <c r="F468" s="1" t="s">
        <v>3717</v>
      </c>
      <c r="I468" s="1" t="s">
        <v>3718</v>
      </c>
      <c r="J468" s="1" t="s">
        <v>3719</v>
      </c>
      <c r="K468" s="1" t="s">
        <v>3720</v>
      </c>
      <c r="L468" s="1" t="s">
        <v>3721</v>
      </c>
      <c r="M468" s="1" t="s">
        <v>3722</v>
      </c>
      <c r="N468" s="1" t="s">
        <v>3723</v>
      </c>
      <c r="O468" s="1" t="s">
        <v>3724</v>
      </c>
    </row>
    <row r="469" s="1" customFormat="1" spans="1:15">
      <c r="A469" s="1" t="s">
        <v>15</v>
      </c>
      <c r="B469" s="1" t="s">
        <v>3725</v>
      </c>
      <c r="C469" s="1" t="s">
        <v>27</v>
      </c>
      <c r="J469" s="1" t="s">
        <v>3726</v>
      </c>
      <c r="K469" s="1" t="s">
        <v>3727</v>
      </c>
      <c r="L469" s="1" t="s">
        <v>3728</v>
      </c>
      <c r="M469" s="1" t="s">
        <v>3729</v>
      </c>
      <c r="N469" s="1" t="s">
        <v>3730</v>
      </c>
      <c r="O469" s="1" t="s">
        <v>3731</v>
      </c>
    </row>
    <row r="470" s="1" customFormat="1" spans="1:15">
      <c r="A470" s="1" t="s">
        <v>15</v>
      </c>
      <c r="B470" s="1" t="s">
        <v>3732</v>
      </c>
      <c r="C470" s="1" t="s">
        <v>27</v>
      </c>
      <c r="J470" s="1" t="s">
        <v>3733</v>
      </c>
      <c r="K470" s="1" t="s">
        <v>3734</v>
      </c>
      <c r="L470" s="1" t="s">
        <v>3735</v>
      </c>
      <c r="M470" s="1" t="s">
        <v>3736</v>
      </c>
      <c r="N470" s="1" t="s">
        <v>3737</v>
      </c>
      <c r="O470" s="1" t="s">
        <v>3738</v>
      </c>
    </row>
    <row r="471" s="1" customFormat="1" spans="1:15">
      <c r="A471" s="1" t="s">
        <v>15</v>
      </c>
      <c r="B471" s="1" t="s">
        <v>3732</v>
      </c>
      <c r="C471" s="1" t="s">
        <v>17</v>
      </c>
      <c r="J471" s="1" t="s">
        <v>3739</v>
      </c>
      <c r="K471" s="1" t="s">
        <v>3734</v>
      </c>
      <c r="L471" s="1" t="s">
        <v>3740</v>
      </c>
      <c r="M471" s="1" t="s">
        <v>3741</v>
      </c>
      <c r="N471" s="1" t="s">
        <v>3742</v>
      </c>
      <c r="O471" s="1" t="s">
        <v>3743</v>
      </c>
    </row>
    <row r="472" s="1" customFormat="1" spans="1:15">
      <c r="A472" s="1" t="s">
        <v>15</v>
      </c>
      <c r="B472" s="1" t="s">
        <v>3744</v>
      </c>
      <c r="C472" s="1" t="s">
        <v>17</v>
      </c>
      <c r="J472" s="1" t="s">
        <v>3745</v>
      </c>
      <c r="K472" s="1" t="s">
        <v>3746</v>
      </c>
      <c r="L472" s="1" t="s">
        <v>3747</v>
      </c>
      <c r="M472" s="1" t="s">
        <v>3748</v>
      </c>
      <c r="N472" s="1" t="s">
        <v>3749</v>
      </c>
      <c r="O472" s="1" t="s">
        <v>3750</v>
      </c>
    </row>
    <row r="473" s="1" customFormat="1" spans="1:15">
      <c r="A473" s="1" t="s">
        <v>15</v>
      </c>
      <c r="B473" s="1" t="s">
        <v>3744</v>
      </c>
      <c r="C473" s="1" t="s">
        <v>27</v>
      </c>
      <c r="J473" s="1" t="s">
        <v>3751</v>
      </c>
      <c r="K473" s="1" t="s">
        <v>3746</v>
      </c>
      <c r="L473" s="1" t="s">
        <v>3752</v>
      </c>
      <c r="M473" s="1" t="s">
        <v>3753</v>
      </c>
      <c r="N473" s="1" t="s">
        <v>3754</v>
      </c>
      <c r="O473" s="1" t="s">
        <v>3755</v>
      </c>
    </row>
    <row r="474" s="1" customFormat="1" spans="1:15">
      <c r="A474" s="1" t="s">
        <v>15</v>
      </c>
      <c r="B474" s="1" t="s">
        <v>3756</v>
      </c>
      <c r="C474" s="1" t="s">
        <v>45</v>
      </c>
      <c r="J474" s="1" t="s">
        <v>3757</v>
      </c>
      <c r="K474" s="1" t="s">
        <v>3758</v>
      </c>
      <c r="L474" s="1" t="s">
        <v>3759</v>
      </c>
      <c r="M474" s="1" t="s">
        <v>3760</v>
      </c>
      <c r="N474" s="1" t="s">
        <v>3761</v>
      </c>
      <c r="O474" s="1" t="s">
        <v>3762</v>
      </c>
    </row>
    <row r="475" s="1" customFormat="1" spans="1:15">
      <c r="A475" s="1" t="s">
        <v>15</v>
      </c>
      <c r="B475" s="1" t="s">
        <v>3763</v>
      </c>
      <c r="C475" s="1" t="s">
        <v>45</v>
      </c>
      <c r="J475" s="1" t="s">
        <v>3764</v>
      </c>
      <c r="K475" s="1" t="s">
        <v>3765</v>
      </c>
      <c r="L475" s="1" t="s">
        <v>3766</v>
      </c>
      <c r="M475" s="1" t="s">
        <v>3767</v>
      </c>
      <c r="N475" s="1" t="s">
        <v>3768</v>
      </c>
      <c r="O475" s="1" t="s">
        <v>3769</v>
      </c>
    </row>
    <row r="476" s="1" customFormat="1" spans="1:15">
      <c r="A476" s="1" t="s">
        <v>15</v>
      </c>
      <c r="B476" s="1" t="s">
        <v>3770</v>
      </c>
      <c r="C476" s="1" t="s">
        <v>27</v>
      </c>
      <c r="I476" s="1" t="s">
        <v>3771</v>
      </c>
      <c r="J476" s="1" t="s">
        <v>3772</v>
      </c>
      <c r="K476" s="1" t="s">
        <v>3773</v>
      </c>
      <c r="L476" s="1" t="s">
        <v>3774</v>
      </c>
      <c r="M476" s="1" t="s">
        <v>3775</v>
      </c>
      <c r="N476" s="1" t="s">
        <v>3776</v>
      </c>
      <c r="O476" s="1" t="s">
        <v>3777</v>
      </c>
    </row>
    <row r="477" s="1" customFormat="1" spans="1:15">
      <c r="A477" s="1" t="s">
        <v>15</v>
      </c>
      <c r="B477" s="1" t="s">
        <v>3778</v>
      </c>
      <c r="C477" s="1" t="s">
        <v>17</v>
      </c>
      <c r="J477" s="1" t="s">
        <v>3779</v>
      </c>
      <c r="K477" s="1" t="s">
        <v>3780</v>
      </c>
      <c r="L477" s="1" t="s">
        <v>3781</v>
      </c>
      <c r="M477" s="1" t="s">
        <v>3782</v>
      </c>
      <c r="N477" s="1" t="s">
        <v>3783</v>
      </c>
      <c r="O477" s="1" t="s">
        <v>3784</v>
      </c>
    </row>
    <row r="478" s="1" customFormat="1" spans="1:15">
      <c r="A478" s="1" t="s">
        <v>15</v>
      </c>
      <c r="B478" s="1" t="s">
        <v>3785</v>
      </c>
      <c r="C478" s="1" t="s">
        <v>45</v>
      </c>
      <c r="J478" s="1" t="s">
        <v>3786</v>
      </c>
      <c r="K478" s="1" t="s">
        <v>3787</v>
      </c>
      <c r="L478" s="1" t="s">
        <v>3788</v>
      </c>
      <c r="M478" s="1" t="s">
        <v>3789</v>
      </c>
      <c r="N478" s="1" t="s">
        <v>3790</v>
      </c>
      <c r="O478" s="1" t="s">
        <v>3791</v>
      </c>
    </row>
    <row r="479" s="1" customFormat="1" spans="1:15">
      <c r="A479" s="1" t="s">
        <v>15</v>
      </c>
      <c r="B479" s="1" t="s">
        <v>3792</v>
      </c>
      <c r="C479" s="1" t="s">
        <v>27</v>
      </c>
      <c r="J479" s="1" t="s">
        <v>3793</v>
      </c>
      <c r="K479" s="1" t="s">
        <v>3794</v>
      </c>
      <c r="L479" s="1" t="s">
        <v>3795</v>
      </c>
      <c r="M479" s="1" t="s">
        <v>3796</v>
      </c>
      <c r="N479" s="1" t="s">
        <v>3797</v>
      </c>
      <c r="O479" s="1" t="s">
        <v>3798</v>
      </c>
    </row>
    <row r="480" s="1" customFormat="1" spans="1:15">
      <c r="A480" s="1" t="s">
        <v>15</v>
      </c>
      <c r="B480" s="1" t="s">
        <v>3799</v>
      </c>
      <c r="C480" s="1" t="s">
        <v>17</v>
      </c>
      <c r="J480" s="1" t="s">
        <v>3800</v>
      </c>
      <c r="K480" s="1" t="s">
        <v>3801</v>
      </c>
      <c r="L480" s="1" t="s">
        <v>3802</v>
      </c>
      <c r="M480" s="1" t="s">
        <v>3803</v>
      </c>
      <c r="N480" s="1" t="s">
        <v>3804</v>
      </c>
      <c r="O480" s="1" t="s">
        <v>3805</v>
      </c>
    </row>
    <row r="481" s="1" customFormat="1" spans="1:15">
      <c r="A481" s="1" t="s">
        <v>15</v>
      </c>
      <c r="B481" s="1" t="s">
        <v>3806</v>
      </c>
      <c r="C481" s="1" t="s">
        <v>17</v>
      </c>
      <c r="J481" s="1" t="s">
        <v>3807</v>
      </c>
      <c r="K481" s="1" t="s">
        <v>3808</v>
      </c>
      <c r="L481" s="1" t="s">
        <v>3809</v>
      </c>
      <c r="M481" s="1" t="s">
        <v>3810</v>
      </c>
      <c r="N481" s="1" t="s">
        <v>3811</v>
      </c>
      <c r="O481" s="1" t="s">
        <v>3812</v>
      </c>
    </row>
    <row r="482" s="1" customFormat="1" spans="1:15">
      <c r="A482" s="1" t="s">
        <v>15</v>
      </c>
      <c r="B482" s="1" t="s">
        <v>3813</v>
      </c>
      <c r="C482" s="1" t="s">
        <v>45</v>
      </c>
      <c r="J482" s="1" t="s">
        <v>3814</v>
      </c>
      <c r="K482" s="1" t="s">
        <v>3815</v>
      </c>
      <c r="L482" s="1" t="s">
        <v>3816</v>
      </c>
      <c r="M482" s="1" t="s">
        <v>3817</v>
      </c>
      <c r="N482" s="1" t="s">
        <v>3818</v>
      </c>
      <c r="O482" s="1" t="s">
        <v>3819</v>
      </c>
    </row>
    <row r="483" s="1" customFormat="1" spans="1:15">
      <c r="A483" s="1" t="s">
        <v>15</v>
      </c>
      <c r="B483" s="1" t="s">
        <v>3820</v>
      </c>
      <c r="C483" s="1" t="s">
        <v>17</v>
      </c>
      <c r="J483" s="1" t="s">
        <v>3821</v>
      </c>
      <c r="K483" s="1" t="s">
        <v>3822</v>
      </c>
      <c r="L483" s="1" t="s">
        <v>3823</v>
      </c>
      <c r="M483" s="1" t="s">
        <v>3824</v>
      </c>
      <c r="N483" s="1" t="s">
        <v>3825</v>
      </c>
      <c r="O483" s="1" t="s">
        <v>3826</v>
      </c>
    </row>
    <row r="484" s="1" customFormat="1" spans="1:15">
      <c r="A484" s="1" t="s">
        <v>15</v>
      </c>
      <c r="B484" s="1" t="s">
        <v>3820</v>
      </c>
      <c r="C484" s="1" t="s">
        <v>27</v>
      </c>
      <c r="J484" s="1" t="s">
        <v>3827</v>
      </c>
      <c r="K484" s="1" t="s">
        <v>3822</v>
      </c>
      <c r="L484" s="1" t="s">
        <v>3828</v>
      </c>
      <c r="M484" s="1" t="s">
        <v>3829</v>
      </c>
      <c r="N484" s="1" t="s">
        <v>3830</v>
      </c>
      <c r="O484" s="1" t="s">
        <v>3831</v>
      </c>
    </row>
    <row r="485" s="1" customFormat="1" spans="1:15">
      <c r="A485" s="1" t="s">
        <v>15</v>
      </c>
      <c r="B485" s="1" t="s">
        <v>3832</v>
      </c>
      <c r="C485" s="1" t="s">
        <v>27</v>
      </c>
      <c r="J485" s="1" t="s">
        <v>3833</v>
      </c>
      <c r="K485" s="1" t="s">
        <v>3834</v>
      </c>
      <c r="L485" s="1" t="s">
        <v>3835</v>
      </c>
      <c r="M485" s="1" t="s">
        <v>3836</v>
      </c>
      <c r="N485" s="1" t="s">
        <v>3837</v>
      </c>
      <c r="O485" s="1" t="s">
        <v>3838</v>
      </c>
    </row>
    <row r="486" s="1" customFormat="1" spans="1:15">
      <c r="A486" s="1" t="s">
        <v>15</v>
      </c>
      <c r="B486" s="1" t="s">
        <v>3839</v>
      </c>
      <c r="C486" s="1" t="s">
        <v>27</v>
      </c>
      <c r="J486" s="1" t="s">
        <v>3840</v>
      </c>
      <c r="K486" s="1" t="s">
        <v>3841</v>
      </c>
      <c r="L486" s="1" t="s">
        <v>3842</v>
      </c>
      <c r="M486" s="1" t="s">
        <v>3843</v>
      </c>
      <c r="N486" s="1" t="s">
        <v>3844</v>
      </c>
      <c r="O486" s="1" t="s">
        <v>3845</v>
      </c>
    </row>
    <row r="487" s="1" customFormat="1" spans="1:15">
      <c r="A487" s="1" t="s">
        <v>15</v>
      </c>
      <c r="B487" s="1" t="s">
        <v>3846</v>
      </c>
      <c r="C487" s="1" t="s">
        <v>17</v>
      </c>
      <c r="J487" s="1" t="s">
        <v>3847</v>
      </c>
      <c r="K487" s="1" t="s">
        <v>3848</v>
      </c>
      <c r="L487" s="1" t="s">
        <v>3849</v>
      </c>
      <c r="M487" s="1" t="s">
        <v>3850</v>
      </c>
      <c r="N487" s="1" t="s">
        <v>3851</v>
      </c>
      <c r="O487" s="1" t="s">
        <v>3852</v>
      </c>
    </row>
    <row r="488" s="1" customFormat="1" spans="1:15">
      <c r="A488" s="1" t="s">
        <v>15</v>
      </c>
      <c r="B488" s="1" t="s">
        <v>3853</v>
      </c>
      <c r="C488" s="1" t="s">
        <v>45</v>
      </c>
      <c r="J488" s="1" t="s">
        <v>3854</v>
      </c>
      <c r="K488" s="1" t="s">
        <v>3855</v>
      </c>
      <c r="L488" s="1" t="s">
        <v>3856</v>
      </c>
      <c r="M488" s="1" t="s">
        <v>3857</v>
      </c>
      <c r="N488" s="1" t="s">
        <v>3858</v>
      </c>
      <c r="O488" s="1" t="s">
        <v>3859</v>
      </c>
    </row>
    <row r="489" s="1" customFormat="1" spans="1:15">
      <c r="A489" s="1" t="s">
        <v>15</v>
      </c>
      <c r="B489" s="1" t="s">
        <v>3853</v>
      </c>
      <c r="C489" s="1" t="s">
        <v>27</v>
      </c>
      <c r="J489" s="1" t="s">
        <v>3860</v>
      </c>
      <c r="K489" s="1" t="s">
        <v>3855</v>
      </c>
      <c r="L489" s="1" t="s">
        <v>3861</v>
      </c>
      <c r="M489" s="1" t="s">
        <v>3862</v>
      </c>
      <c r="N489" s="1" t="s">
        <v>3863</v>
      </c>
      <c r="O489" s="1" t="s">
        <v>3864</v>
      </c>
    </row>
    <row r="490" s="1" customFormat="1" spans="1:15">
      <c r="A490" s="1" t="s">
        <v>15</v>
      </c>
      <c r="B490" s="1" t="s">
        <v>67</v>
      </c>
      <c r="C490" s="1" t="s">
        <v>27</v>
      </c>
      <c r="J490" s="1" t="s">
        <v>3865</v>
      </c>
      <c r="K490" s="1" t="s">
        <v>3866</v>
      </c>
      <c r="L490" s="1" t="s">
        <v>3867</v>
      </c>
      <c r="M490" s="1" t="s">
        <v>3868</v>
      </c>
      <c r="N490" s="1" t="s">
        <v>3869</v>
      </c>
      <c r="O490" s="1" t="s">
        <v>3870</v>
      </c>
    </row>
    <row r="491" s="1" customFormat="1" spans="1:15">
      <c r="A491" s="1" t="s">
        <v>15</v>
      </c>
      <c r="B491" s="1" t="s">
        <v>67</v>
      </c>
      <c r="C491" s="1" t="s">
        <v>17</v>
      </c>
      <c r="J491" s="1" t="s">
        <v>3871</v>
      </c>
      <c r="K491" s="1" t="s">
        <v>3866</v>
      </c>
      <c r="L491" s="1" t="s">
        <v>3872</v>
      </c>
      <c r="M491" s="1" t="s">
        <v>3873</v>
      </c>
      <c r="N491" s="1" t="s">
        <v>3874</v>
      </c>
      <c r="O491" s="1" t="s">
        <v>3875</v>
      </c>
    </row>
    <row r="492" s="1" customFormat="1" spans="1:15">
      <c r="A492" s="1" t="s">
        <v>15</v>
      </c>
      <c r="B492" s="1" t="s">
        <v>3876</v>
      </c>
      <c r="C492" s="1" t="s">
        <v>27</v>
      </c>
      <c r="J492" s="1" t="s">
        <v>3877</v>
      </c>
      <c r="K492" s="1" t="s">
        <v>3878</v>
      </c>
      <c r="L492" s="1" t="s">
        <v>3879</v>
      </c>
      <c r="M492" s="1" t="s">
        <v>3880</v>
      </c>
      <c r="N492" s="1" t="s">
        <v>3881</v>
      </c>
      <c r="O492" s="1" t="s">
        <v>3882</v>
      </c>
    </row>
    <row r="493" s="1" customFormat="1" spans="1:15">
      <c r="A493" s="1" t="s">
        <v>15</v>
      </c>
      <c r="B493" s="1" t="s">
        <v>1715</v>
      </c>
      <c r="C493" s="1" t="s">
        <v>27</v>
      </c>
      <c r="J493" s="1" t="s">
        <v>3883</v>
      </c>
      <c r="K493" s="1" t="s">
        <v>3884</v>
      </c>
      <c r="L493" s="1" t="s">
        <v>3885</v>
      </c>
      <c r="M493" s="1" t="s">
        <v>3886</v>
      </c>
      <c r="N493" s="1" t="s">
        <v>3887</v>
      </c>
      <c r="O493" s="1" t="s">
        <v>3888</v>
      </c>
    </row>
    <row r="494" s="1" customFormat="1" spans="1:15">
      <c r="A494" s="1" t="s">
        <v>15</v>
      </c>
      <c r="B494" s="1" t="s">
        <v>3889</v>
      </c>
      <c r="C494" s="1" t="s">
        <v>27</v>
      </c>
      <c r="J494" s="1" t="s">
        <v>3890</v>
      </c>
      <c r="K494" s="1" t="s">
        <v>3891</v>
      </c>
      <c r="L494" s="1" t="s">
        <v>3892</v>
      </c>
      <c r="M494" s="1" t="s">
        <v>3893</v>
      </c>
      <c r="N494" s="1" t="s">
        <v>3894</v>
      </c>
      <c r="O494" s="1" t="s">
        <v>3895</v>
      </c>
    </row>
    <row r="495" s="1" customFormat="1" spans="1:15">
      <c r="A495" s="1" t="s">
        <v>15</v>
      </c>
      <c r="B495" s="1" t="s">
        <v>3896</v>
      </c>
      <c r="C495" s="1" t="s">
        <v>27</v>
      </c>
      <c r="J495" s="1" t="s">
        <v>3897</v>
      </c>
      <c r="K495" s="1" t="s">
        <v>3898</v>
      </c>
      <c r="L495" s="1" t="s">
        <v>3899</v>
      </c>
      <c r="M495" s="1" t="s">
        <v>3900</v>
      </c>
      <c r="N495" s="1" t="s">
        <v>3901</v>
      </c>
      <c r="O495" s="1" t="s">
        <v>3902</v>
      </c>
    </row>
    <row r="496" s="1" customFormat="1" spans="1:15">
      <c r="A496" s="1" t="s">
        <v>15</v>
      </c>
      <c r="B496" s="1" t="s">
        <v>3903</v>
      </c>
      <c r="C496" s="1" t="s">
        <v>27</v>
      </c>
      <c r="J496" s="1" t="s">
        <v>3904</v>
      </c>
      <c r="K496" s="1" t="s">
        <v>3905</v>
      </c>
      <c r="L496" s="1" t="s">
        <v>3906</v>
      </c>
      <c r="M496" s="1" t="s">
        <v>3907</v>
      </c>
      <c r="N496" s="1" t="s">
        <v>3908</v>
      </c>
      <c r="O496" s="1" t="s">
        <v>3909</v>
      </c>
    </row>
    <row r="497" s="1" customFormat="1" spans="1:15">
      <c r="A497" s="1" t="s">
        <v>15</v>
      </c>
      <c r="B497" s="1" t="s">
        <v>3910</v>
      </c>
      <c r="C497" s="1" t="s">
        <v>27</v>
      </c>
      <c r="J497" s="1" t="s">
        <v>3911</v>
      </c>
      <c r="K497" s="1" t="s">
        <v>3912</v>
      </c>
      <c r="L497" s="1" t="s">
        <v>3913</v>
      </c>
      <c r="M497" s="1" t="s">
        <v>3914</v>
      </c>
      <c r="N497" s="1" t="s">
        <v>3915</v>
      </c>
      <c r="O497" s="1" t="s">
        <v>3916</v>
      </c>
    </row>
    <row r="498" s="1" customFormat="1" spans="1:15">
      <c r="A498" s="1" t="s">
        <v>15</v>
      </c>
      <c r="B498" s="1" t="s">
        <v>3917</v>
      </c>
      <c r="C498" s="1" t="s">
        <v>27</v>
      </c>
      <c r="J498" s="1" t="s">
        <v>3918</v>
      </c>
      <c r="K498" s="1" t="s">
        <v>3919</v>
      </c>
      <c r="L498" s="1" t="s">
        <v>3920</v>
      </c>
      <c r="M498" s="1" t="s">
        <v>3921</v>
      </c>
      <c r="N498" s="1" t="s">
        <v>3922</v>
      </c>
      <c r="O498" s="1" t="s">
        <v>3923</v>
      </c>
    </row>
    <row r="499" s="1" customFormat="1" spans="1:15">
      <c r="A499" s="1" t="s">
        <v>15</v>
      </c>
      <c r="B499" s="1" t="s">
        <v>3924</v>
      </c>
      <c r="C499" s="1" t="s">
        <v>27</v>
      </c>
      <c r="J499" s="1" t="s">
        <v>3925</v>
      </c>
      <c r="K499" s="1" t="s">
        <v>3926</v>
      </c>
      <c r="L499" s="1" t="s">
        <v>3927</v>
      </c>
      <c r="M499" s="1" t="s">
        <v>3928</v>
      </c>
      <c r="N499" s="1" t="s">
        <v>3929</v>
      </c>
      <c r="O499" s="1" t="s">
        <v>3930</v>
      </c>
    </row>
    <row r="500" s="1" customFormat="1" spans="1:15">
      <c r="A500" s="1" t="s">
        <v>15</v>
      </c>
      <c r="B500" s="1" t="s">
        <v>3924</v>
      </c>
      <c r="C500" s="1" t="s">
        <v>17</v>
      </c>
      <c r="J500" s="1" t="s">
        <v>3931</v>
      </c>
      <c r="K500" s="1" t="s">
        <v>3926</v>
      </c>
      <c r="L500" s="1" t="s">
        <v>3932</v>
      </c>
      <c r="M500" s="1" t="s">
        <v>3933</v>
      </c>
      <c r="N500" s="1" t="s">
        <v>3934</v>
      </c>
      <c r="O500" s="1" t="s">
        <v>3935</v>
      </c>
    </row>
    <row r="501" s="1" customFormat="1" spans="1:15">
      <c r="A501" s="1" t="s">
        <v>15</v>
      </c>
      <c r="B501" s="1" t="s">
        <v>3936</v>
      </c>
      <c r="C501" s="1" t="s">
        <v>27</v>
      </c>
      <c r="J501" s="1" t="s">
        <v>3937</v>
      </c>
      <c r="K501" s="1" t="s">
        <v>3938</v>
      </c>
      <c r="L501" s="1" t="s">
        <v>3939</v>
      </c>
      <c r="M501" s="1" t="s">
        <v>3940</v>
      </c>
      <c r="N501" s="1" t="s">
        <v>3941</v>
      </c>
      <c r="O501" s="1" t="s">
        <v>3942</v>
      </c>
    </row>
    <row r="502" s="1" customFormat="1" spans="1:15">
      <c r="A502" s="1" t="s">
        <v>15</v>
      </c>
      <c r="B502" s="1" t="s">
        <v>3936</v>
      </c>
      <c r="C502" s="1" t="s">
        <v>17</v>
      </c>
      <c r="J502" s="1" t="s">
        <v>3943</v>
      </c>
      <c r="K502" s="1" t="s">
        <v>3938</v>
      </c>
      <c r="L502" s="1" t="s">
        <v>3944</v>
      </c>
      <c r="M502" s="1" t="s">
        <v>3945</v>
      </c>
      <c r="N502" s="1" t="s">
        <v>3946</v>
      </c>
      <c r="O502" s="1" t="s">
        <v>3947</v>
      </c>
    </row>
    <row r="503" s="1" customFormat="1" spans="1:15">
      <c r="A503" s="1" t="s">
        <v>15</v>
      </c>
      <c r="B503" s="1" t="s">
        <v>3948</v>
      </c>
      <c r="C503" s="1" t="s">
        <v>27</v>
      </c>
      <c r="J503" s="1" t="s">
        <v>3949</v>
      </c>
      <c r="K503" s="1" t="s">
        <v>3950</v>
      </c>
      <c r="L503" s="1" t="s">
        <v>3951</v>
      </c>
      <c r="M503" s="1" t="s">
        <v>3952</v>
      </c>
      <c r="N503" s="1" t="s">
        <v>3953</v>
      </c>
      <c r="O503" s="1" t="s">
        <v>3954</v>
      </c>
    </row>
    <row r="504" s="1" customFormat="1" ht="140.25" spans="1:15">
      <c r="A504" s="1" t="s">
        <v>15</v>
      </c>
      <c r="B504" s="3" t="s">
        <v>3955</v>
      </c>
      <c r="C504" s="3" t="s">
        <v>27</v>
      </c>
      <c r="D504" s="4"/>
      <c r="E504" s="4"/>
      <c r="F504" s="4"/>
      <c r="G504" s="4"/>
      <c r="H504" s="4"/>
      <c r="I504" s="4"/>
      <c r="J504" s="3" t="s">
        <v>3956</v>
      </c>
      <c r="K504" s="3" t="s">
        <v>3957</v>
      </c>
      <c r="L504" s="3" t="s">
        <v>3958</v>
      </c>
      <c r="M504" s="3" t="s">
        <v>3959</v>
      </c>
      <c r="N504" s="3" t="s">
        <v>3960</v>
      </c>
      <c r="O504" s="3" t="s">
        <v>3961</v>
      </c>
    </row>
    <row r="505" s="1" customFormat="1" ht="165.75" spans="1:15">
      <c r="A505" s="1" t="s">
        <v>15</v>
      </c>
      <c r="B505" s="3" t="s">
        <v>3962</v>
      </c>
      <c r="C505" s="3" t="s">
        <v>27</v>
      </c>
      <c r="D505" s="4"/>
      <c r="E505" s="4"/>
      <c r="F505" s="3" t="s">
        <v>3963</v>
      </c>
      <c r="G505" s="3" t="s">
        <v>2419</v>
      </c>
      <c r="H505" s="4"/>
      <c r="I505" s="3" t="s">
        <v>3964</v>
      </c>
      <c r="J505" s="3" t="s">
        <v>3965</v>
      </c>
      <c r="K505" s="3" t="s">
        <v>3966</v>
      </c>
      <c r="L505" s="3" t="s">
        <v>3967</v>
      </c>
      <c r="M505" s="3" t="s">
        <v>3968</v>
      </c>
      <c r="N505" s="3" t="s">
        <v>3969</v>
      </c>
      <c r="O505" s="3" t="s">
        <v>3970</v>
      </c>
    </row>
    <row r="506" s="1" customFormat="1" ht="114.75" spans="1:15">
      <c r="A506" s="1" t="s">
        <v>15</v>
      </c>
      <c r="B506" s="3" t="s">
        <v>3962</v>
      </c>
      <c r="C506" s="3" t="s">
        <v>17</v>
      </c>
      <c r="D506" s="4"/>
      <c r="E506" s="4"/>
      <c r="F506" s="3" t="s">
        <v>3963</v>
      </c>
      <c r="G506" s="3" t="s">
        <v>2419</v>
      </c>
      <c r="H506" s="4"/>
      <c r="I506" s="3" t="s">
        <v>3971</v>
      </c>
      <c r="J506" s="3" t="s">
        <v>3972</v>
      </c>
      <c r="K506" s="3" t="s">
        <v>3966</v>
      </c>
      <c r="L506" s="3" t="s">
        <v>3973</v>
      </c>
      <c r="M506" s="3" t="s">
        <v>3974</v>
      </c>
      <c r="N506" s="3" t="s">
        <v>3975</v>
      </c>
      <c r="O506" s="3" t="s">
        <v>3976</v>
      </c>
    </row>
    <row r="507" s="1" customFormat="1" ht="153" spans="1:15">
      <c r="A507" s="1" t="s">
        <v>15</v>
      </c>
      <c r="B507" s="3" t="s">
        <v>3977</v>
      </c>
      <c r="C507" s="3" t="s">
        <v>45</v>
      </c>
      <c r="D507" s="4"/>
      <c r="E507" s="4"/>
      <c r="F507" s="4"/>
      <c r="G507" s="4"/>
      <c r="H507" s="4"/>
      <c r="I507" s="4"/>
      <c r="J507" s="3" t="s">
        <v>3978</v>
      </c>
      <c r="K507" s="3" t="s">
        <v>3979</v>
      </c>
      <c r="L507" s="3" t="s">
        <v>3980</v>
      </c>
      <c r="M507" s="3" t="s">
        <v>3981</v>
      </c>
      <c r="N507" s="3" t="s">
        <v>3982</v>
      </c>
      <c r="O507" s="3" t="s">
        <v>3983</v>
      </c>
    </row>
    <row r="508" s="1" customFormat="1" ht="178.5" spans="1:15">
      <c r="A508" s="1" t="s">
        <v>15</v>
      </c>
      <c r="B508" s="3" t="s">
        <v>3984</v>
      </c>
      <c r="C508" s="3" t="s">
        <v>45</v>
      </c>
      <c r="D508" s="4"/>
      <c r="E508" s="4"/>
      <c r="F508" s="3" t="s">
        <v>3985</v>
      </c>
      <c r="G508" s="3" t="s">
        <v>3986</v>
      </c>
      <c r="H508" s="4"/>
      <c r="I508" s="3" t="s">
        <v>3987</v>
      </c>
      <c r="J508" s="3" t="s">
        <v>3988</v>
      </c>
      <c r="K508" s="3" t="s">
        <v>3989</v>
      </c>
      <c r="L508" s="3" t="s">
        <v>3990</v>
      </c>
      <c r="M508" s="3" t="s">
        <v>3991</v>
      </c>
      <c r="N508" s="3" t="s">
        <v>3992</v>
      </c>
      <c r="O508" s="3" t="s">
        <v>3993</v>
      </c>
    </row>
    <row r="509" s="1" customFormat="1" ht="127.5" spans="1:15">
      <c r="A509" s="1" t="s">
        <v>15</v>
      </c>
      <c r="B509" s="3" t="s">
        <v>3994</v>
      </c>
      <c r="C509" s="3" t="s">
        <v>17</v>
      </c>
      <c r="D509" s="4"/>
      <c r="E509" s="4"/>
      <c r="F509" s="4"/>
      <c r="G509" s="4"/>
      <c r="H509" s="4"/>
      <c r="I509" s="4"/>
      <c r="J509" s="3" t="s">
        <v>3995</v>
      </c>
      <c r="K509" s="3" t="s">
        <v>3996</v>
      </c>
      <c r="L509" s="3" t="s">
        <v>3997</v>
      </c>
      <c r="M509" s="3" t="s">
        <v>3998</v>
      </c>
      <c r="N509" s="3" t="s">
        <v>3999</v>
      </c>
      <c r="O509" s="3" t="s">
        <v>4000</v>
      </c>
    </row>
    <row r="510" s="1" customFormat="1" spans="1:15">
      <c r="A510" s="1" t="s">
        <v>15</v>
      </c>
      <c r="B510" s="1" t="s">
        <v>4001</v>
      </c>
      <c r="C510" s="1" t="s">
        <v>17</v>
      </c>
      <c r="J510" s="1" t="s">
        <v>4002</v>
      </c>
      <c r="K510" s="1" t="s">
        <v>4003</v>
      </c>
      <c r="L510" s="1" t="s">
        <v>4004</v>
      </c>
      <c r="M510" s="1" t="s">
        <v>4005</v>
      </c>
      <c r="N510" s="1" t="s">
        <v>4006</v>
      </c>
      <c r="O510" s="1" t="s">
        <v>4007</v>
      </c>
    </row>
    <row r="511" s="1" customFormat="1" spans="1:15">
      <c r="A511" s="1" t="s">
        <v>15</v>
      </c>
      <c r="B511" s="1" t="s">
        <v>4008</v>
      </c>
      <c r="C511" s="1" t="s">
        <v>27</v>
      </c>
      <c r="J511" s="1" t="s">
        <v>4009</v>
      </c>
      <c r="K511" s="1" t="s">
        <v>4010</v>
      </c>
      <c r="L511" s="1" t="s">
        <v>4011</v>
      </c>
      <c r="M511" s="1" t="s">
        <v>4012</v>
      </c>
      <c r="N511" s="1" t="s">
        <v>4013</v>
      </c>
      <c r="O511" s="1" t="s">
        <v>4014</v>
      </c>
    </row>
    <row r="512" s="1" customFormat="1" spans="1:15">
      <c r="A512" s="1" t="s">
        <v>15</v>
      </c>
      <c r="B512" s="1" t="s">
        <v>4015</v>
      </c>
      <c r="C512" s="1" t="s">
        <v>45</v>
      </c>
      <c r="F512" s="1" t="s">
        <v>4016</v>
      </c>
      <c r="G512" s="1" t="s">
        <v>4017</v>
      </c>
      <c r="I512" s="1" t="s">
        <v>4018</v>
      </c>
      <c r="J512" s="1" t="s">
        <v>4019</v>
      </c>
      <c r="K512" s="1" t="s">
        <v>4020</v>
      </c>
      <c r="L512" s="1" t="s">
        <v>4021</v>
      </c>
      <c r="M512" s="1" t="s">
        <v>4022</v>
      </c>
      <c r="N512" s="1" t="s">
        <v>4023</v>
      </c>
      <c r="O512" s="1" t="s">
        <v>4024</v>
      </c>
    </row>
    <row r="513" s="1" customFormat="1" spans="1:15">
      <c r="A513" s="1" t="s">
        <v>15</v>
      </c>
      <c r="B513" s="1" t="s">
        <v>4025</v>
      </c>
      <c r="C513" s="1" t="s">
        <v>27</v>
      </c>
      <c r="F513" s="1" t="s">
        <v>4016</v>
      </c>
      <c r="G513" s="1" t="s">
        <v>2140</v>
      </c>
      <c r="I513" s="1" t="s">
        <v>4026</v>
      </c>
      <c r="J513" s="1" t="s">
        <v>4027</v>
      </c>
      <c r="K513" s="1" t="s">
        <v>4028</v>
      </c>
      <c r="L513" s="1" t="s">
        <v>4029</v>
      </c>
      <c r="M513" s="1" t="s">
        <v>4030</v>
      </c>
      <c r="N513" s="1" t="s">
        <v>4031</v>
      </c>
      <c r="O513" s="1" t="s">
        <v>4032</v>
      </c>
    </row>
    <row r="514" s="1" customFormat="1" spans="1:15">
      <c r="A514" s="1" t="s">
        <v>15</v>
      </c>
      <c r="B514" s="1" t="s">
        <v>4033</v>
      </c>
      <c r="C514" s="1" t="s">
        <v>1210</v>
      </c>
      <c r="J514" s="1" t="s">
        <v>4034</v>
      </c>
      <c r="K514" s="1" t="s">
        <v>4035</v>
      </c>
      <c r="L514" s="1" t="s">
        <v>4036</v>
      </c>
      <c r="M514" s="1" t="s">
        <v>4037</v>
      </c>
      <c r="N514" s="1" t="s">
        <v>4038</v>
      </c>
      <c r="O514" s="1" t="s">
        <v>4039</v>
      </c>
    </row>
    <row r="515" s="1" customFormat="1" spans="1:15">
      <c r="A515" s="1" t="s">
        <v>15</v>
      </c>
      <c r="B515" s="1" t="s">
        <v>4033</v>
      </c>
      <c r="C515" s="1" t="s">
        <v>45</v>
      </c>
      <c r="J515" s="1" t="s">
        <v>4040</v>
      </c>
      <c r="K515" s="1" t="s">
        <v>4035</v>
      </c>
      <c r="L515" s="1" t="s">
        <v>4041</v>
      </c>
      <c r="M515" s="1" t="s">
        <v>4042</v>
      </c>
      <c r="N515" s="1" t="s">
        <v>4043</v>
      </c>
      <c r="O515" s="1" t="s">
        <v>4044</v>
      </c>
    </row>
    <row r="516" s="1" customFormat="1" spans="1:15">
      <c r="A516" s="1" t="s">
        <v>15</v>
      </c>
      <c r="B516" s="1" t="s">
        <v>4045</v>
      </c>
      <c r="C516" s="1" t="s">
        <v>17</v>
      </c>
      <c r="J516" s="1" t="s">
        <v>4046</v>
      </c>
      <c r="K516" s="1" t="s">
        <v>4047</v>
      </c>
      <c r="L516" s="1" t="s">
        <v>4048</v>
      </c>
      <c r="M516" s="1" t="s">
        <v>4049</v>
      </c>
      <c r="N516" s="1" t="s">
        <v>4050</v>
      </c>
      <c r="O516" s="1" t="s">
        <v>4051</v>
      </c>
    </row>
    <row r="517" s="1" customFormat="1" spans="1:15">
      <c r="A517" s="1" t="s">
        <v>15</v>
      </c>
      <c r="B517" s="1" t="s">
        <v>4052</v>
      </c>
      <c r="C517" s="1" t="s">
        <v>27</v>
      </c>
      <c r="J517" s="1" t="s">
        <v>4053</v>
      </c>
      <c r="K517" s="1" t="s">
        <v>4054</v>
      </c>
      <c r="L517" s="1" t="s">
        <v>4055</v>
      </c>
      <c r="M517" s="1" t="s">
        <v>4056</v>
      </c>
      <c r="N517" s="1" t="s">
        <v>4057</v>
      </c>
      <c r="O517" s="1" t="s">
        <v>4058</v>
      </c>
    </row>
    <row r="518" s="1" customFormat="1" spans="1:15">
      <c r="A518" s="1" t="s">
        <v>15</v>
      </c>
      <c r="B518" s="1" t="s">
        <v>4059</v>
      </c>
      <c r="C518" s="1" t="s">
        <v>27</v>
      </c>
      <c r="J518" s="1" t="s">
        <v>4060</v>
      </c>
      <c r="K518" s="1" t="s">
        <v>4061</v>
      </c>
      <c r="L518" s="1" t="s">
        <v>4062</v>
      </c>
      <c r="M518" s="1" t="s">
        <v>4063</v>
      </c>
      <c r="N518" s="1" t="s">
        <v>4064</v>
      </c>
      <c r="O518" s="1" t="s">
        <v>4065</v>
      </c>
    </row>
    <row r="519" s="1" customFormat="1" spans="1:15">
      <c r="A519" s="1" t="s">
        <v>15</v>
      </c>
      <c r="B519" s="1" t="s">
        <v>4066</v>
      </c>
      <c r="C519" s="1" t="s">
        <v>17</v>
      </c>
      <c r="J519" s="1" t="s">
        <v>4067</v>
      </c>
      <c r="K519" s="1" t="s">
        <v>4068</v>
      </c>
      <c r="L519" s="1" t="s">
        <v>4069</v>
      </c>
      <c r="M519" s="1" t="s">
        <v>4070</v>
      </c>
      <c r="N519" s="1" t="s">
        <v>4071</v>
      </c>
      <c r="O519" s="1" t="s">
        <v>4072</v>
      </c>
    </row>
    <row r="520" s="1" customFormat="1" spans="1:15">
      <c r="A520" s="1" t="s">
        <v>15</v>
      </c>
      <c r="B520" s="1" t="s">
        <v>4073</v>
      </c>
      <c r="C520" s="1" t="s">
        <v>17</v>
      </c>
      <c r="J520" s="1" t="s">
        <v>4074</v>
      </c>
      <c r="K520" s="1" t="s">
        <v>4075</v>
      </c>
      <c r="L520" s="1" t="s">
        <v>4076</v>
      </c>
      <c r="M520" s="1" t="s">
        <v>4077</v>
      </c>
      <c r="N520" s="1" t="s">
        <v>4078</v>
      </c>
      <c r="O520" s="1" t="s">
        <v>4079</v>
      </c>
    </row>
    <row r="521" s="1" customFormat="1" spans="1:15">
      <c r="A521" s="1" t="s">
        <v>15</v>
      </c>
      <c r="B521" s="1" t="s">
        <v>4080</v>
      </c>
      <c r="C521" s="1" t="s">
        <v>27</v>
      </c>
      <c r="F521" s="1" t="s">
        <v>4073</v>
      </c>
      <c r="G521" s="1" t="s">
        <v>2014</v>
      </c>
      <c r="I521" s="1" t="s">
        <v>4081</v>
      </c>
      <c r="J521" s="1" t="s">
        <v>4082</v>
      </c>
      <c r="K521" s="1" t="s">
        <v>4083</v>
      </c>
      <c r="L521" s="1" t="s">
        <v>4084</v>
      </c>
      <c r="M521" s="1" t="s">
        <v>4085</v>
      </c>
      <c r="N521" s="1" t="s">
        <v>4086</v>
      </c>
      <c r="O521" s="1" t="s">
        <v>4087</v>
      </c>
    </row>
    <row r="522" s="1" customFormat="1" spans="1:15">
      <c r="A522" s="1" t="s">
        <v>15</v>
      </c>
      <c r="B522" s="1" t="s">
        <v>4088</v>
      </c>
      <c r="C522" s="1" t="s">
        <v>17</v>
      </c>
      <c r="J522" s="1" t="s">
        <v>4089</v>
      </c>
      <c r="K522" s="1" t="s">
        <v>4090</v>
      </c>
      <c r="L522" s="1" t="s">
        <v>4091</v>
      </c>
      <c r="M522" s="1" t="s">
        <v>4092</v>
      </c>
      <c r="N522" s="1" t="s">
        <v>4093</v>
      </c>
      <c r="O522" s="1" t="s">
        <v>4094</v>
      </c>
    </row>
    <row r="523" s="1" customFormat="1" spans="1:15">
      <c r="A523" s="1" t="s">
        <v>15</v>
      </c>
      <c r="B523" s="1" t="s">
        <v>4088</v>
      </c>
      <c r="C523" s="1" t="s">
        <v>27</v>
      </c>
      <c r="J523" s="1" t="s">
        <v>4095</v>
      </c>
      <c r="K523" s="1" t="s">
        <v>4096</v>
      </c>
      <c r="L523" s="1" t="s">
        <v>4097</v>
      </c>
      <c r="M523" s="1" t="s">
        <v>4098</v>
      </c>
      <c r="N523" s="1" t="s">
        <v>4099</v>
      </c>
      <c r="O523" s="1" t="s">
        <v>4100</v>
      </c>
    </row>
    <row r="524" s="1" customFormat="1" spans="1:15">
      <c r="A524" s="1" t="s">
        <v>15</v>
      </c>
      <c r="B524" s="1" t="s">
        <v>4101</v>
      </c>
      <c r="C524" s="1" t="s">
        <v>27</v>
      </c>
      <c r="J524" s="1" t="s">
        <v>4102</v>
      </c>
      <c r="K524" s="1" t="s">
        <v>3891</v>
      </c>
      <c r="L524" s="1" t="s">
        <v>4103</v>
      </c>
      <c r="M524" s="1" t="s">
        <v>4104</v>
      </c>
      <c r="N524" s="1" t="s">
        <v>4105</v>
      </c>
      <c r="O524" s="1" t="s">
        <v>4106</v>
      </c>
    </row>
    <row r="525" s="1" customFormat="1" spans="1:15">
      <c r="A525" s="1" t="s">
        <v>15</v>
      </c>
      <c r="B525" s="1" t="s">
        <v>4107</v>
      </c>
      <c r="C525" s="1" t="s">
        <v>27</v>
      </c>
      <c r="F525" s="1" t="s">
        <v>4101</v>
      </c>
      <c r="G525" s="1" t="s">
        <v>3986</v>
      </c>
      <c r="I525" s="1" t="s">
        <v>4108</v>
      </c>
      <c r="J525" s="1" t="s">
        <v>4109</v>
      </c>
      <c r="K525" s="1" t="s">
        <v>4110</v>
      </c>
      <c r="L525" s="1" t="s">
        <v>4111</v>
      </c>
      <c r="M525" s="1" t="s">
        <v>4112</v>
      </c>
      <c r="N525" s="1" t="s">
        <v>4113</v>
      </c>
      <c r="O525" s="1" t="s">
        <v>4114</v>
      </c>
    </row>
    <row r="526" s="1" customFormat="1" spans="1:15">
      <c r="A526" s="1" t="s">
        <v>15</v>
      </c>
      <c r="B526" s="1" t="s">
        <v>4115</v>
      </c>
      <c r="C526" s="1" t="s">
        <v>27</v>
      </c>
      <c r="J526" s="1" t="s">
        <v>4116</v>
      </c>
      <c r="K526" s="1" t="s">
        <v>4117</v>
      </c>
      <c r="L526" s="1" t="s">
        <v>4118</v>
      </c>
      <c r="M526" s="1" t="s">
        <v>4119</v>
      </c>
      <c r="N526" s="1" t="s">
        <v>4120</v>
      </c>
      <c r="O526" s="1" t="s">
        <v>4121</v>
      </c>
    </row>
    <row r="527" s="1" customFormat="1" spans="1:15">
      <c r="A527" s="1" t="s">
        <v>15</v>
      </c>
      <c r="B527" s="1" t="s">
        <v>4122</v>
      </c>
      <c r="C527" s="1" t="s">
        <v>27</v>
      </c>
      <c r="F527" s="1" t="s">
        <v>4115</v>
      </c>
      <c r="G527" s="1" t="e">
        <f>-ing</f>
        <v>#NAME?</v>
      </c>
      <c r="I527" s="1" t="s">
        <v>4123</v>
      </c>
      <c r="J527" s="1" t="s">
        <v>4124</v>
      </c>
      <c r="K527" s="1" t="s">
        <v>4125</v>
      </c>
      <c r="L527" s="1" t="s">
        <v>4126</v>
      </c>
      <c r="M527" s="1" t="s">
        <v>4127</v>
      </c>
      <c r="N527" s="1" t="s">
        <v>4128</v>
      </c>
      <c r="O527" s="1" t="s">
        <v>4129</v>
      </c>
    </row>
    <row r="528" s="1" customFormat="1" spans="1:15">
      <c r="A528" s="1" t="s">
        <v>15</v>
      </c>
      <c r="B528" s="1" t="s">
        <v>4130</v>
      </c>
      <c r="C528" s="1" t="s">
        <v>27</v>
      </c>
      <c r="F528" s="1" t="s">
        <v>4130</v>
      </c>
      <c r="J528" s="1" t="s">
        <v>4131</v>
      </c>
      <c r="K528" s="1" t="s">
        <v>4132</v>
      </c>
      <c r="L528" s="1" t="s">
        <v>4133</v>
      </c>
      <c r="M528" s="1" t="s">
        <v>4134</v>
      </c>
      <c r="N528" s="1" t="s">
        <v>4135</v>
      </c>
      <c r="O528" s="1" t="s">
        <v>4136</v>
      </c>
    </row>
    <row r="529" s="1" customFormat="1" spans="1:15">
      <c r="A529" s="1" t="s">
        <v>15</v>
      </c>
      <c r="B529" s="1" t="s">
        <v>4137</v>
      </c>
      <c r="C529" s="1" t="s">
        <v>17</v>
      </c>
      <c r="J529" s="1" t="s">
        <v>4138</v>
      </c>
      <c r="K529" s="1" t="s">
        <v>4139</v>
      </c>
      <c r="L529" s="1" t="s">
        <v>4140</v>
      </c>
      <c r="M529" s="1" t="s">
        <v>4141</v>
      </c>
      <c r="N529" s="1" t="s">
        <v>4142</v>
      </c>
      <c r="O529" s="1" t="s">
        <v>4143</v>
      </c>
    </row>
    <row r="530" s="1" customFormat="1" spans="1:15">
      <c r="A530" s="1" t="s">
        <v>15</v>
      </c>
      <c r="B530" s="1" t="s">
        <v>4137</v>
      </c>
      <c r="C530" s="1" t="s">
        <v>27</v>
      </c>
      <c r="J530" s="1" t="s">
        <v>4144</v>
      </c>
      <c r="K530" s="1" t="s">
        <v>4139</v>
      </c>
      <c r="L530" s="1" t="s">
        <v>4145</v>
      </c>
      <c r="M530" s="1" t="s">
        <v>4146</v>
      </c>
      <c r="N530" s="1" t="s">
        <v>4147</v>
      </c>
      <c r="O530" s="1" t="s">
        <v>4148</v>
      </c>
    </row>
    <row r="531" s="1" customFormat="1" spans="1:15">
      <c r="A531" s="1" t="s">
        <v>15</v>
      </c>
      <c r="B531" s="1" t="s">
        <v>4149</v>
      </c>
      <c r="C531" s="1" t="s">
        <v>27</v>
      </c>
      <c r="F531" s="1" t="s">
        <v>4149</v>
      </c>
      <c r="J531" s="1" t="s">
        <v>4150</v>
      </c>
      <c r="K531" s="1" t="s">
        <v>4151</v>
      </c>
      <c r="L531" s="1" t="s">
        <v>4152</v>
      </c>
      <c r="M531" s="1" t="s">
        <v>4153</v>
      </c>
      <c r="N531" s="1" t="s">
        <v>4154</v>
      </c>
      <c r="O531" s="1" t="s">
        <v>4155</v>
      </c>
    </row>
    <row r="532" s="1" customFormat="1" spans="1:15">
      <c r="A532" s="1" t="s">
        <v>15</v>
      </c>
      <c r="B532" s="1" t="s">
        <v>4156</v>
      </c>
      <c r="C532" s="1" t="s">
        <v>17</v>
      </c>
      <c r="F532" s="1" t="s">
        <v>4156</v>
      </c>
      <c r="J532" s="1" t="s">
        <v>4157</v>
      </c>
      <c r="K532" s="1" t="s">
        <v>4158</v>
      </c>
      <c r="L532" s="1" t="s">
        <v>4159</v>
      </c>
      <c r="M532" s="1" t="s">
        <v>4160</v>
      </c>
      <c r="N532" s="1" t="s">
        <v>4161</v>
      </c>
      <c r="O532" s="1" t="s">
        <v>4162</v>
      </c>
    </row>
    <row r="533" s="1" customFormat="1" spans="1:15">
      <c r="A533" s="1" t="s">
        <v>15</v>
      </c>
      <c r="B533" s="1" t="s">
        <v>4156</v>
      </c>
      <c r="C533" s="1" t="s">
        <v>27</v>
      </c>
      <c r="F533" s="1" t="s">
        <v>4156</v>
      </c>
      <c r="J533" s="1" t="s">
        <v>4163</v>
      </c>
      <c r="K533" s="1" t="s">
        <v>4158</v>
      </c>
      <c r="L533" s="1" t="s">
        <v>4164</v>
      </c>
      <c r="M533" s="1" t="s">
        <v>4165</v>
      </c>
      <c r="N533" s="1" t="s">
        <v>4166</v>
      </c>
      <c r="O533" s="1" t="s">
        <v>4167</v>
      </c>
    </row>
    <row r="534" s="1" customFormat="1" spans="1:15">
      <c r="A534" s="1" t="s">
        <v>15</v>
      </c>
      <c r="B534" s="1" t="s">
        <v>4168</v>
      </c>
      <c r="C534" s="1" t="s">
        <v>27</v>
      </c>
      <c r="J534" s="1" t="s">
        <v>4169</v>
      </c>
      <c r="K534" s="1" t="s">
        <v>4170</v>
      </c>
      <c r="L534" s="1" t="s">
        <v>4171</v>
      </c>
      <c r="M534" s="1" t="s">
        <v>4172</v>
      </c>
      <c r="N534" s="1" t="s">
        <v>4173</v>
      </c>
      <c r="O534" s="1" t="s">
        <v>4174</v>
      </c>
    </row>
    <row r="535" s="1" customFormat="1" spans="1:15">
      <c r="A535" s="1" t="s">
        <v>15</v>
      </c>
      <c r="B535" s="1" t="s">
        <v>4175</v>
      </c>
      <c r="C535" s="1" t="s">
        <v>27</v>
      </c>
      <c r="J535" s="1" t="s">
        <v>4176</v>
      </c>
      <c r="K535" s="1" t="s">
        <v>4177</v>
      </c>
      <c r="L535" s="1" t="s">
        <v>4178</v>
      </c>
      <c r="M535" s="1" t="s">
        <v>4179</v>
      </c>
      <c r="N535" s="1" t="s">
        <v>4180</v>
      </c>
      <c r="O535" s="1" t="s">
        <v>4181</v>
      </c>
    </row>
    <row r="536" s="1" customFormat="1" spans="1:15">
      <c r="A536" s="1" t="s">
        <v>15</v>
      </c>
      <c r="B536" s="1" t="s">
        <v>4182</v>
      </c>
      <c r="C536" s="1" t="s">
        <v>45</v>
      </c>
      <c r="J536" s="1" t="s">
        <v>4183</v>
      </c>
      <c r="K536" s="1" t="s">
        <v>4184</v>
      </c>
      <c r="L536" s="1" t="s">
        <v>4185</v>
      </c>
      <c r="M536" s="1" t="s">
        <v>4186</v>
      </c>
      <c r="N536" s="1" t="s">
        <v>4187</v>
      </c>
      <c r="O536" s="1" t="s">
        <v>4188</v>
      </c>
    </row>
    <row r="537" s="1" customFormat="1" spans="1:15">
      <c r="A537" s="1" t="s">
        <v>15</v>
      </c>
      <c r="B537" s="1" t="s">
        <v>4189</v>
      </c>
      <c r="C537" s="1" t="s">
        <v>27</v>
      </c>
      <c r="F537" s="1" t="s">
        <v>4182</v>
      </c>
      <c r="G537" s="1" t="e">
        <f>-ry</f>
        <v>#NAME?</v>
      </c>
      <c r="I537" s="1" t="s">
        <v>4190</v>
      </c>
      <c r="J537" s="1" t="s">
        <v>4191</v>
      </c>
      <c r="K537" s="1" t="s">
        <v>4192</v>
      </c>
      <c r="L537" s="1" t="s">
        <v>4193</v>
      </c>
      <c r="M537" s="1" t="s">
        <v>4194</v>
      </c>
      <c r="N537" s="1" t="s">
        <v>4195</v>
      </c>
      <c r="O537" s="1" t="s">
        <v>4196</v>
      </c>
    </row>
    <row r="538" s="1" customFormat="1" spans="1:15">
      <c r="A538" s="1" t="s">
        <v>15</v>
      </c>
      <c r="B538" s="1" t="s">
        <v>4197</v>
      </c>
      <c r="C538" s="1" t="s">
        <v>27</v>
      </c>
      <c r="J538" s="1" t="s">
        <v>4198</v>
      </c>
      <c r="K538" s="1" t="s">
        <v>4199</v>
      </c>
      <c r="L538" s="1" t="s">
        <v>4200</v>
      </c>
      <c r="M538" s="1" t="s">
        <v>4201</v>
      </c>
      <c r="N538" s="1" t="s">
        <v>4202</v>
      </c>
      <c r="O538" s="1" t="s">
        <v>4203</v>
      </c>
    </row>
    <row r="539" s="1" customFormat="1" spans="1:15">
      <c r="A539" s="1" t="s">
        <v>15</v>
      </c>
      <c r="B539" s="1" t="s">
        <v>4204</v>
      </c>
      <c r="C539" s="1" t="s">
        <v>17</v>
      </c>
      <c r="J539" s="1" t="s">
        <v>4205</v>
      </c>
      <c r="K539" s="1" t="s">
        <v>4158</v>
      </c>
      <c r="L539" s="1" t="s">
        <v>4206</v>
      </c>
      <c r="M539" s="1" t="s">
        <v>4207</v>
      </c>
      <c r="N539" s="1" t="s">
        <v>4208</v>
      </c>
      <c r="O539" s="1" t="s">
        <v>4209</v>
      </c>
    </row>
    <row r="540" s="1" customFormat="1" spans="1:15">
      <c r="A540" s="1" t="s">
        <v>15</v>
      </c>
      <c r="B540" s="1" t="s">
        <v>4204</v>
      </c>
      <c r="C540" s="1" t="s">
        <v>27</v>
      </c>
      <c r="J540" s="1" t="s">
        <v>4210</v>
      </c>
      <c r="K540" s="1" t="s">
        <v>4158</v>
      </c>
      <c r="L540" s="1" t="s">
        <v>4211</v>
      </c>
      <c r="M540" s="1" t="s">
        <v>4212</v>
      </c>
      <c r="N540" s="1" t="s">
        <v>4213</v>
      </c>
      <c r="O540" s="1" t="s">
        <v>4214</v>
      </c>
    </row>
    <row r="541" s="1" customFormat="1" spans="1:15">
      <c r="A541" s="1" t="s">
        <v>15</v>
      </c>
      <c r="B541" s="1" t="s">
        <v>4215</v>
      </c>
      <c r="C541" s="1" t="s">
        <v>27</v>
      </c>
      <c r="I541" s="1" t="s">
        <v>4216</v>
      </c>
      <c r="J541" s="1" t="s">
        <v>4217</v>
      </c>
      <c r="K541" s="1" t="s">
        <v>4218</v>
      </c>
      <c r="L541" s="1" t="s">
        <v>4219</v>
      </c>
      <c r="M541" s="1" t="s">
        <v>4220</v>
      </c>
      <c r="N541" s="1" t="s">
        <v>4221</v>
      </c>
      <c r="O541" s="1" t="s">
        <v>4222</v>
      </c>
    </row>
    <row r="542" s="1" customFormat="1" spans="1:15">
      <c r="A542" s="1" t="s">
        <v>15</v>
      </c>
      <c r="B542" s="1" t="s">
        <v>4223</v>
      </c>
      <c r="C542" s="1" t="s">
        <v>27</v>
      </c>
      <c r="I542" s="1" t="s">
        <v>4224</v>
      </c>
      <c r="J542" s="1" t="s">
        <v>4225</v>
      </c>
      <c r="K542" s="1" t="s">
        <v>4226</v>
      </c>
      <c r="L542" s="1" t="s">
        <v>4227</v>
      </c>
      <c r="M542" s="1" t="s">
        <v>4228</v>
      </c>
      <c r="N542" s="1" t="s">
        <v>4229</v>
      </c>
      <c r="O542" s="1" t="s">
        <v>4230</v>
      </c>
    </row>
    <row r="543" s="1" customFormat="1" spans="1:15">
      <c r="A543" s="1" t="s">
        <v>15</v>
      </c>
      <c r="B543" s="1" t="s">
        <v>4231</v>
      </c>
      <c r="C543" s="1" t="s">
        <v>27</v>
      </c>
      <c r="J543" s="1" t="s">
        <v>4232</v>
      </c>
      <c r="K543" s="1" t="s">
        <v>4233</v>
      </c>
      <c r="L543" s="1" t="s">
        <v>4234</v>
      </c>
      <c r="M543" s="1" t="s">
        <v>4235</v>
      </c>
      <c r="N543" s="1" t="s">
        <v>4236</v>
      </c>
      <c r="O543" s="1" t="s">
        <v>4237</v>
      </c>
    </row>
    <row r="544" s="1" customFormat="1" spans="1:15">
      <c r="A544" s="1" t="s">
        <v>15</v>
      </c>
      <c r="B544" s="1" t="s">
        <v>4238</v>
      </c>
      <c r="C544" s="1" t="s">
        <v>27</v>
      </c>
      <c r="J544" s="1" t="s">
        <v>4239</v>
      </c>
      <c r="K544" s="1" t="s">
        <v>4240</v>
      </c>
      <c r="L544" s="1" t="s">
        <v>4241</v>
      </c>
      <c r="M544" s="1" t="s">
        <v>4242</v>
      </c>
      <c r="N544" s="1" t="s">
        <v>4243</v>
      </c>
      <c r="O544" s="1" t="s">
        <v>4244</v>
      </c>
    </row>
    <row r="545" s="1" customFormat="1" spans="1:18">
      <c r="A545" s="1" t="s">
        <v>15</v>
      </c>
      <c r="B545" s="1" t="s">
        <v>4245</v>
      </c>
      <c r="C545" s="1" t="s">
        <v>17</v>
      </c>
      <c r="J545" s="1" t="s">
        <v>4246</v>
      </c>
      <c r="K545" s="1" t="s">
        <v>4247</v>
      </c>
      <c r="L545" s="1" t="s">
        <v>4248</v>
      </c>
      <c r="M545" s="1" t="s">
        <v>4249</v>
      </c>
      <c r="N545" s="1" t="s">
        <v>4250</v>
      </c>
      <c r="O545" s="1" t="s">
        <v>4251</v>
      </c>
    </row>
    <row r="546" s="1" customFormat="1" spans="1:18">
      <c r="A546" s="1" t="s">
        <v>15</v>
      </c>
      <c r="B546" s="1" t="s">
        <v>4252</v>
      </c>
      <c r="C546" s="1" t="s">
        <v>45</v>
      </c>
      <c r="F546" s="1" t="s">
        <v>4238</v>
      </c>
      <c r="I546" s="1" t="s">
        <v>4253</v>
      </c>
      <c r="J546" s="1" t="s">
        <v>4254</v>
      </c>
      <c r="K546" s="1" t="s">
        <v>4255</v>
      </c>
      <c r="L546" s="1" t="s">
        <v>4256</v>
      </c>
      <c r="M546" s="1" t="s">
        <v>4257</v>
      </c>
      <c r="N546" s="1" t="s">
        <v>4258</v>
      </c>
      <c r="O546" s="1" t="s">
        <v>4259</v>
      </c>
      <c r="R546" s="1" t="e">
        <f>-less</f>
        <v>#NAME?</v>
      </c>
    </row>
    <row r="547" s="1" customFormat="1" spans="1:18">
      <c r="A547" s="1" t="s">
        <v>15</v>
      </c>
      <c r="B547" s="1" t="s">
        <v>4260</v>
      </c>
      <c r="C547" s="1" t="s">
        <v>27</v>
      </c>
      <c r="F547" s="1" t="s">
        <v>4261</v>
      </c>
      <c r="I547" s="1" t="s">
        <v>4262</v>
      </c>
      <c r="J547" s="1" t="s">
        <v>4263</v>
      </c>
      <c r="K547" s="1" t="s">
        <v>4264</v>
      </c>
      <c r="L547" s="1" t="s">
        <v>4265</v>
      </c>
      <c r="M547" s="1" t="s">
        <v>4266</v>
      </c>
      <c r="N547" s="1" t="s">
        <v>4267</v>
      </c>
      <c r="O547" s="1" t="s">
        <v>4268</v>
      </c>
      <c r="R547" s="1" t="e">
        <f>-ery</f>
        <v>#NAME?</v>
      </c>
    </row>
    <row r="548" s="1" customFormat="1" spans="1:18">
      <c r="A548" s="1" t="s">
        <v>15</v>
      </c>
      <c r="B548" s="1" t="s">
        <v>4269</v>
      </c>
      <c r="C548" s="1" t="s">
        <v>27</v>
      </c>
      <c r="J548" s="1" t="s">
        <v>4270</v>
      </c>
      <c r="K548" s="1" t="s">
        <v>4271</v>
      </c>
      <c r="L548" s="1" t="s">
        <v>4272</v>
      </c>
      <c r="M548" s="1" t="s">
        <v>4273</v>
      </c>
      <c r="N548" s="1" t="s">
        <v>4274</v>
      </c>
      <c r="O548" s="1" t="s">
        <v>4275</v>
      </c>
    </row>
    <row r="549" s="1" customFormat="1" spans="1:18">
      <c r="A549" s="1" t="s">
        <v>15</v>
      </c>
      <c r="B549" s="1" t="s">
        <v>4276</v>
      </c>
      <c r="C549" s="1" t="s">
        <v>27</v>
      </c>
      <c r="J549" s="1" t="s">
        <v>4277</v>
      </c>
      <c r="K549" s="1" t="s">
        <v>4278</v>
      </c>
      <c r="L549" s="1" t="s">
        <v>4279</v>
      </c>
      <c r="M549" s="1" t="s">
        <v>4280</v>
      </c>
      <c r="N549" s="1" t="s">
        <v>4281</v>
      </c>
      <c r="O549" s="1" t="s">
        <v>4282</v>
      </c>
    </row>
    <row r="550" s="1" customFormat="1" spans="1:18">
      <c r="A550" s="1" t="s">
        <v>15</v>
      </c>
      <c r="B550" s="1" t="s">
        <v>4283</v>
      </c>
      <c r="C550" s="1" t="s">
        <v>27</v>
      </c>
      <c r="I550" s="1" t="s">
        <v>4284</v>
      </c>
      <c r="J550" s="1" t="s">
        <v>4285</v>
      </c>
      <c r="K550" s="1" t="s">
        <v>4286</v>
      </c>
      <c r="L550" s="1" t="s">
        <v>4287</v>
      </c>
      <c r="M550" s="1" t="s">
        <v>4288</v>
      </c>
      <c r="N550" s="1" t="s">
        <v>4289</v>
      </c>
      <c r="O550" s="1" t="s">
        <v>4290</v>
      </c>
    </row>
    <row r="551" s="1" customFormat="1" spans="1:18">
      <c r="A551" s="1" t="s">
        <v>15</v>
      </c>
      <c r="B551" s="1" t="s">
        <v>4291</v>
      </c>
      <c r="C551" s="1" t="s">
        <v>27</v>
      </c>
      <c r="J551" s="1" t="s">
        <v>4292</v>
      </c>
      <c r="K551" s="1" t="s">
        <v>4293</v>
      </c>
      <c r="L551" s="1" t="s">
        <v>4294</v>
      </c>
      <c r="M551" s="1" t="s">
        <v>4295</v>
      </c>
      <c r="N551" s="1" t="s">
        <v>4296</v>
      </c>
      <c r="O551" s="1" t="s">
        <v>4297</v>
      </c>
    </row>
    <row r="552" s="1" customFormat="1" spans="1:18">
      <c r="A552" s="1" t="s">
        <v>15</v>
      </c>
      <c r="B552" s="1" t="s">
        <v>4291</v>
      </c>
      <c r="C552" s="1" t="s">
        <v>17</v>
      </c>
      <c r="J552" s="1" t="s">
        <v>4298</v>
      </c>
      <c r="K552" s="1" t="s">
        <v>4293</v>
      </c>
      <c r="L552" s="1" t="s">
        <v>4299</v>
      </c>
      <c r="M552" s="1" t="s">
        <v>4300</v>
      </c>
      <c r="N552" s="1" t="s">
        <v>4301</v>
      </c>
      <c r="O552" s="1" t="s">
        <v>4302</v>
      </c>
    </row>
    <row r="553" s="1" customFormat="1" spans="1:18">
      <c r="A553" s="1" t="s">
        <v>15</v>
      </c>
      <c r="B553" s="1" t="s">
        <v>4303</v>
      </c>
      <c r="C553" s="1" t="s">
        <v>45</v>
      </c>
      <c r="J553" s="1" t="s">
        <v>4304</v>
      </c>
      <c r="K553" s="1" t="s">
        <v>4305</v>
      </c>
      <c r="L553" s="1" t="s">
        <v>4306</v>
      </c>
      <c r="M553" s="1" t="s">
        <v>4307</v>
      </c>
      <c r="N553" s="1" t="s">
        <v>4308</v>
      </c>
      <c r="O553" s="1" t="s">
        <v>4309</v>
      </c>
    </row>
    <row r="554" s="1" customFormat="1" spans="1:18">
      <c r="A554" s="1" t="s">
        <v>15</v>
      </c>
      <c r="B554" s="1" t="s">
        <v>4303</v>
      </c>
      <c r="C554" s="1" t="s">
        <v>17</v>
      </c>
      <c r="J554" s="1" t="s">
        <v>4310</v>
      </c>
      <c r="K554" s="1" t="s">
        <v>4305</v>
      </c>
      <c r="L554" s="1" t="s">
        <v>4311</v>
      </c>
      <c r="M554" s="1" t="s">
        <v>4312</v>
      </c>
      <c r="N554" s="1" t="s">
        <v>4313</v>
      </c>
      <c r="O554" s="1" t="s">
        <v>4314</v>
      </c>
    </row>
    <row r="555" s="1" customFormat="1" spans="1:18">
      <c r="A555" s="1" t="s">
        <v>15</v>
      </c>
      <c r="B555" s="1" t="s">
        <v>4315</v>
      </c>
      <c r="C555" s="1" t="s">
        <v>45</v>
      </c>
      <c r="J555" s="1" t="s">
        <v>4316</v>
      </c>
      <c r="K555" s="1" t="s">
        <v>4317</v>
      </c>
      <c r="L555" s="1" t="s">
        <v>4318</v>
      </c>
      <c r="M555" s="1" t="s">
        <v>4319</v>
      </c>
      <c r="N555" s="1" t="s">
        <v>4320</v>
      </c>
      <c r="O555" s="1" t="s">
        <v>4321</v>
      </c>
    </row>
    <row r="556" s="1" customFormat="1" spans="1:18">
      <c r="A556" s="1" t="s">
        <v>15</v>
      </c>
      <c r="B556" s="1" t="s">
        <v>4322</v>
      </c>
      <c r="C556" s="1" t="s">
        <v>45</v>
      </c>
      <c r="F556" s="1" t="s">
        <v>4323</v>
      </c>
      <c r="G556" s="1" t="s">
        <v>4324</v>
      </c>
      <c r="I556" s="1" t="s">
        <v>4325</v>
      </c>
      <c r="J556" s="1" t="s">
        <v>4326</v>
      </c>
      <c r="K556" s="1" t="s">
        <v>4327</v>
      </c>
      <c r="L556" s="1" t="s">
        <v>4328</v>
      </c>
      <c r="M556" s="1" t="s">
        <v>4329</v>
      </c>
      <c r="N556" s="1" t="s">
        <v>4330</v>
      </c>
      <c r="O556" s="1" t="s">
        <v>4331</v>
      </c>
    </row>
    <row r="557" s="1" customFormat="1" spans="1:18">
      <c r="A557" s="1" t="s">
        <v>15</v>
      </c>
      <c r="B557" s="1" t="s">
        <v>4332</v>
      </c>
      <c r="C557" s="1" t="s">
        <v>17</v>
      </c>
      <c r="J557" s="1" t="s">
        <v>4333</v>
      </c>
      <c r="K557" s="1" t="s">
        <v>4334</v>
      </c>
      <c r="L557" s="1" t="s">
        <v>4335</v>
      </c>
      <c r="M557" s="1" t="s">
        <v>4336</v>
      </c>
      <c r="N557" s="1" t="s">
        <v>4337</v>
      </c>
      <c r="O557" s="1" t="s">
        <v>4338</v>
      </c>
    </row>
    <row r="558" s="1" customFormat="1" spans="1:18">
      <c r="A558" s="1" t="s">
        <v>15</v>
      </c>
      <c r="B558" s="1" t="s">
        <v>134</v>
      </c>
      <c r="C558" s="1" t="s">
        <v>45</v>
      </c>
      <c r="J558" s="1" t="s">
        <v>4339</v>
      </c>
      <c r="K558" s="1" t="s">
        <v>4340</v>
      </c>
      <c r="L558" s="1" t="s">
        <v>4341</v>
      </c>
      <c r="M558" s="1" t="s">
        <v>4342</v>
      </c>
      <c r="N558" s="1" t="s">
        <v>4343</v>
      </c>
      <c r="O558" s="1" t="s">
        <v>4344</v>
      </c>
    </row>
    <row r="559" s="1" customFormat="1" spans="1:18">
      <c r="A559" s="1" t="s">
        <v>15</v>
      </c>
      <c r="B559" s="1" t="s">
        <v>4345</v>
      </c>
      <c r="C559" s="1" t="s">
        <v>17</v>
      </c>
      <c r="I559" s="1" t="s">
        <v>4346</v>
      </c>
      <c r="J559" s="1" t="s">
        <v>4347</v>
      </c>
      <c r="K559" s="1" t="s">
        <v>4348</v>
      </c>
      <c r="L559" s="1" t="s">
        <v>4349</v>
      </c>
      <c r="M559" s="1" t="s">
        <v>4350</v>
      </c>
      <c r="N559" s="1" t="s">
        <v>4351</v>
      </c>
      <c r="O559" s="1" t="s">
        <v>4352</v>
      </c>
    </row>
    <row r="560" s="1" customFormat="1" spans="1:18">
      <c r="A560" s="1" t="s">
        <v>15</v>
      </c>
      <c r="B560" s="1" t="s">
        <v>4353</v>
      </c>
      <c r="C560" s="1" t="s">
        <v>27</v>
      </c>
      <c r="J560" s="1" t="s">
        <v>4354</v>
      </c>
      <c r="K560" s="1" t="s">
        <v>4355</v>
      </c>
      <c r="L560" s="1" t="s">
        <v>4356</v>
      </c>
      <c r="M560" s="1" t="s">
        <v>4357</v>
      </c>
      <c r="N560" s="1" t="s">
        <v>4358</v>
      </c>
      <c r="O560" s="1" t="s">
        <v>4359</v>
      </c>
    </row>
    <row r="561" s="1" customFormat="1" spans="1:15">
      <c r="A561" s="1" t="s">
        <v>15</v>
      </c>
      <c r="B561" s="1" t="s">
        <v>4360</v>
      </c>
      <c r="C561" s="1" t="s">
        <v>45</v>
      </c>
      <c r="F561" s="1" t="s">
        <v>4204</v>
      </c>
      <c r="G561" s="1" t="e">
        <f>-en</f>
        <v>#NAME?</v>
      </c>
      <c r="I561" s="1" t="s">
        <v>4361</v>
      </c>
      <c r="J561" s="1" t="s">
        <v>4362</v>
      </c>
      <c r="K561" s="1" t="s">
        <v>4363</v>
      </c>
      <c r="L561" s="1" t="s">
        <v>4364</v>
      </c>
      <c r="M561" s="1" t="s">
        <v>4365</v>
      </c>
      <c r="N561" s="1" t="s">
        <v>4366</v>
      </c>
      <c r="O561" s="1" t="s">
        <v>4367</v>
      </c>
    </row>
    <row r="562" s="1" customFormat="1" spans="1:15">
      <c r="A562" s="1" t="s">
        <v>15</v>
      </c>
      <c r="B562" s="1" t="s">
        <v>4368</v>
      </c>
      <c r="C562" s="1" t="s">
        <v>27</v>
      </c>
      <c r="J562" s="1" t="s">
        <v>4369</v>
      </c>
      <c r="K562" s="1" t="s">
        <v>4370</v>
      </c>
      <c r="L562" s="1" t="s">
        <v>4371</v>
      </c>
      <c r="M562" s="1" t="s">
        <v>4372</v>
      </c>
      <c r="N562" s="1" t="s">
        <v>4373</v>
      </c>
      <c r="O562" s="1" t="s">
        <v>4374</v>
      </c>
    </row>
    <row r="563" s="1" customFormat="1" spans="1:15">
      <c r="A563" s="1" t="s">
        <v>15</v>
      </c>
      <c r="B563" s="1" t="s">
        <v>4375</v>
      </c>
      <c r="C563" s="1" t="s">
        <v>27</v>
      </c>
      <c r="J563" s="1" t="s">
        <v>4376</v>
      </c>
      <c r="K563" s="1" t="s">
        <v>4377</v>
      </c>
      <c r="L563" s="1" t="s">
        <v>4378</v>
      </c>
      <c r="M563" s="1" t="s">
        <v>4379</v>
      </c>
      <c r="N563" s="1" t="s">
        <v>4380</v>
      </c>
      <c r="O563" s="1" t="s">
        <v>4381</v>
      </c>
    </row>
    <row r="564" s="1" customFormat="1" spans="1:15">
      <c r="A564" s="1" t="s">
        <v>15</v>
      </c>
      <c r="B564" s="1" t="s">
        <v>4382</v>
      </c>
      <c r="C564" s="1" t="s">
        <v>45</v>
      </c>
      <c r="J564" s="1" t="s">
        <v>4383</v>
      </c>
      <c r="K564" s="1" t="s">
        <v>4384</v>
      </c>
      <c r="L564" s="1" t="s">
        <v>4385</v>
      </c>
      <c r="M564" s="1" t="s">
        <v>4386</v>
      </c>
      <c r="N564" s="1" t="s">
        <v>4387</v>
      </c>
      <c r="O564" s="1" t="s">
        <v>4388</v>
      </c>
    </row>
    <row r="565" s="1" customFormat="1" spans="1:15">
      <c r="A565" s="1" t="s">
        <v>15</v>
      </c>
      <c r="B565" s="1" t="s">
        <v>4382</v>
      </c>
      <c r="C565" s="1" t="s">
        <v>27</v>
      </c>
      <c r="J565" s="1" t="s">
        <v>4389</v>
      </c>
      <c r="K565" s="1" t="s">
        <v>4384</v>
      </c>
      <c r="L565" s="1" t="s">
        <v>4390</v>
      </c>
      <c r="M565" s="1" t="s">
        <v>4391</v>
      </c>
      <c r="N565" s="1" t="s">
        <v>4392</v>
      </c>
      <c r="O565" s="1" t="s">
        <v>4393</v>
      </c>
    </row>
    <row r="566" s="1" customFormat="1" spans="1:15">
      <c r="A566" s="1" t="s">
        <v>15</v>
      </c>
      <c r="B566" s="1" t="s">
        <v>4394</v>
      </c>
      <c r="C566" s="1" t="s">
        <v>27</v>
      </c>
      <c r="I566" s="1" t="s">
        <v>4395</v>
      </c>
      <c r="J566" s="1" t="s">
        <v>4396</v>
      </c>
      <c r="K566" s="1" t="s">
        <v>4397</v>
      </c>
      <c r="L566" s="1" t="s">
        <v>4398</v>
      </c>
      <c r="M566" s="1" t="s">
        <v>4399</v>
      </c>
      <c r="N566" s="1" t="s">
        <v>4400</v>
      </c>
      <c r="O566" s="1" t="s">
        <v>4401</v>
      </c>
    </row>
    <row r="567" s="1" customFormat="1" spans="1:15">
      <c r="A567" s="1" t="s">
        <v>15</v>
      </c>
      <c r="B567" s="1" t="s">
        <v>4402</v>
      </c>
      <c r="C567" s="1" t="s">
        <v>17</v>
      </c>
      <c r="J567" s="1" t="s">
        <v>4403</v>
      </c>
      <c r="K567" s="1" t="s">
        <v>4404</v>
      </c>
      <c r="L567" s="1" t="s">
        <v>4405</v>
      </c>
      <c r="M567" s="1" t="s">
        <v>4406</v>
      </c>
      <c r="N567" s="1" t="s">
        <v>4407</v>
      </c>
      <c r="O567" s="1" t="s">
        <v>4408</v>
      </c>
    </row>
    <row r="568" s="1" customFormat="1" spans="1:15">
      <c r="A568" s="1" t="s">
        <v>15</v>
      </c>
      <c r="B568" s="1" t="s">
        <v>4402</v>
      </c>
      <c r="C568" s="1" t="s">
        <v>27</v>
      </c>
      <c r="J568" s="1" t="s">
        <v>4409</v>
      </c>
      <c r="K568" s="1" t="s">
        <v>4404</v>
      </c>
      <c r="L568" s="1" t="s">
        <v>4410</v>
      </c>
      <c r="M568" s="1" t="s">
        <v>4411</v>
      </c>
      <c r="N568" s="1" t="s">
        <v>4412</v>
      </c>
      <c r="O568" s="1" t="s">
        <v>4413</v>
      </c>
    </row>
    <row r="569" s="1" customFormat="1" spans="1:15">
      <c r="A569" s="1" t="s">
        <v>15</v>
      </c>
      <c r="B569" s="1" t="s">
        <v>4414</v>
      </c>
      <c r="C569" s="1" t="s">
        <v>27</v>
      </c>
      <c r="F569" s="1" t="s">
        <v>4415</v>
      </c>
      <c r="G569" s="1" t="s">
        <v>4416</v>
      </c>
      <c r="I569" s="1" t="s">
        <v>4417</v>
      </c>
      <c r="J569" s="1" t="s">
        <v>4418</v>
      </c>
      <c r="K569" s="1" t="s">
        <v>4419</v>
      </c>
      <c r="L569" s="1" t="s">
        <v>4420</v>
      </c>
      <c r="M569" s="1" t="s">
        <v>4421</v>
      </c>
      <c r="N569" s="1" t="s">
        <v>4422</v>
      </c>
      <c r="O569" s="1" t="s">
        <v>4423</v>
      </c>
    </row>
    <row r="570" s="1" customFormat="1" spans="1:15">
      <c r="A570" s="1" t="s">
        <v>15</v>
      </c>
      <c r="B570" s="1" t="s">
        <v>4424</v>
      </c>
      <c r="C570" s="1" t="s">
        <v>27</v>
      </c>
      <c r="J570" s="1" t="s">
        <v>4425</v>
      </c>
      <c r="K570" s="1" t="s">
        <v>4426</v>
      </c>
      <c r="L570" s="1" t="s">
        <v>4427</v>
      </c>
      <c r="M570" s="1" t="s">
        <v>4428</v>
      </c>
      <c r="N570" s="1" t="s">
        <v>4429</v>
      </c>
      <c r="O570" s="1" t="s">
        <v>4430</v>
      </c>
    </row>
    <row r="571" s="1" customFormat="1" spans="1:15">
      <c r="A571" s="1" t="s">
        <v>15</v>
      </c>
      <c r="B571" s="1" t="s">
        <v>4431</v>
      </c>
      <c r="C571" s="1" t="s">
        <v>27</v>
      </c>
      <c r="J571" s="1" t="s">
        <v>4432</v>
      </c>
      <c r="K571" s="1" t="s">
        <v>4433</v>
      </c>
      <c r="L571" s="1" t="s">
        <v>4434</v>
      </c>
      <c r="M571" s="1" t="s">
        <v>4435</v>
      </c>
      <c r="N571" s="1" t="s">
        <v>4436</v>
      </c>
      <c r="O571" s="1" t="s">
        <v>4437</v>
      </c>
    </row>
    <row r="572" s="1" customFormat="1" spans="1:15">
      <c r="A572" s="1" t="s">
        <v>15</v>
      </c>
      <c r="B572" s="1" t="s">
        <v>4438</v>
      </c>
      <c r="C572" s="1" t="s">
        <v>17</v>
      </c>
      <c r="J572" s="1" t="s">
        <v>4439</v>
      </c>
      <c r="K572" s="1" t="s">
        <v>4440</v>
      </c>
      <c r="L572" s="1" t="s">
        <v>4441</v>
      </c>
      <c r="M572" s="1" t="s">
        <v>4442</v>
      </c>
      <c r="N572" s="1" t="s">
        <v>4443</v>
      </c>
      <c r="O572" s="1" t="s">
        <v>4444</v>
      </c>
    </row>
    <row r="573" s="1" customFormat="1" spans="1:15">
      <c r="A573" s="1" t="s">
        <v>15</v>
      </c>
      <c r="B573" s="1" t="s">
        <v>4445</v>
      </c>
      <c r="C573" s="1" t="s">
        <v>27</v>
      </c>
      <c r="F573" s="1" t="s">
        <v>4438</v>
      </c>
      <c r="G573" s="1" t="s">
        <v>3986</v>
      </c>
      <c r="I573" s="1" t="s">
        <v>4446</v>
      </c>
      <c r="J573" s="1" t="s">
        <v>4447</v>
      </c>
      <c r="K573" s="1" t="s">
        <v>4448</v>
      </c>
      <c r="L573" s="1" t="s">
        <v>4449</v>
      </c>
      <c r="M573" s="1" t="s">
        <v>4450</v>
      </c>
      <c r="N573" s="1" t="s">
        <v>4451</v>
      </c>
      <c r="O573" s="1" t="s">
        <v>4452</v>
      </c>
    </row>
    <row r="574" s="1" customFormat="1" spans="1:15">
      <c r="A574" s="1" t="s">
        <v>15</v>
      </c>
      <c r="B574" s="1" t="s">
        <v>4453</v>
      </c>
      <c r="C574" s="1" t="s">
        <v>27</v>
      </c>
      <c r="J574" s="1" t="s">
        <v>4454</v>
      </c>
      <c r="K574" s="1" t="s">
        <v>4455</v>
      </c>
      <c r="L574" s="1" t="s">
        <v>4456</v>
      </c>
      <c r="M574" s="1" t="s">
        <v>4457</v>
      </c>
      <c r="N574" s="1" t="s">
        <v>4458</v>
      </c>
      <c r="O574" s="1" t="s">
        <v>4459</v>
      </c>
    </row>
    <row r="575" s="1" customFormat="1" spans="1:15">
      <c r="A575" s="1" t="s">
        <v>15</v>
      </c>
      <c r="B575" s="1" t="s">
        <v>4453</v>
      </c>
      <c r="C575" s="1" t="s">
        <v>17</v>
      </c>
      <c r="J575" s="1" t="s">
        <v>4460</v>
      </c>
      <c r="K575" s="1" t="s">
        <v>4455</v>
      </c>
      <c r="L575" s="1" t="s">
        <v>4461</v>
      </c>
      <c r="M575" s="1" t="s">
        <v>4462</v>
      </c>
      <c r="N575" s="1" t="s">
        <v>4463</v>
      </c>
      <c r="O575" s="1" t="s">
        <v>4464</v>
      </c>
    </row>
    <row r="576" s="1" customFormat="1" spans="1:15">
      <c r="A576" s="1" t="s">
        <v>15</v>
      </c>
      <c r="B576" s="1" t="s">
        <v>4465</v>
      </c>
      <c r="C576" s="1" t="s">
        <v>27</v>
      </c>
      <c r="J576" s="1" t="s">
        <v>4466</v>
      </c>
      <c r="K576" s="1" t="s">
        <v>4467</v>
      </c>
      <c r="L576" s="1" t="s">
        <v>4468</v>
      </c>
      <c r="M576" s="1" t="s">
        <v>4469</v>
      </c>
      <c r="N576" s="1" t="s">
        <v>4470</v>
      </c>
      <c r="O576" s="1" t="s">
        <v>4471</v>
      </c>
    </row>
    <row r="577" s="1" customFormat="1" spans="1:18">
      <c r="A577" s="1" t="s">
        <v>15</v>
      </c>
      <c r="B577" s="1" t="s">
        <v>4472</v>
      </c>
      <c r="C577" s="1" t="s">
        <v>27</v>
      </c>
      <c r="J577" s="1" t="s">
        <v>4473</v>
      </c>
      <c r="K577" s="1" t="s">
        <v>4474</v>
      </c>
      <c r="L577" s="1" t="s">
        <v>4475</v>
      </c>
      <c r="M577" s="1" t="s">
        <v>4476</v>
      </c>
      <c r="N577" s="1" t="s">
        <v>4477</v>
      </c>
      <c r="O577" s="1" t="s">
        <v>4478</v>
      </c>
    </row>
    <row r="578" s="1" customFormat="1" spans="1:18">
      <c r="A578" s="1" t="s">
        <v>15</v>
      </c>
      <c r="B578" s="1" t="s">
        <v>4472</v>
      </c>
      <c r="C578" s="1" t="s">
        <v>17</v>
      </c>
      <c r="J578" s="1" t="s">
        <v>4479</v>
      </c>
      <c r="K578" s="1" t="s">
        <v>4474</v>
      </c>
      <c r="L578" s="1" t="s">
        <v>4480</v>
      </c>
      <c r="M578" s="1" t="s">
        <v>4481</v>
      </c>
      <c r="N578" s="1" t="s">
        <v>4482</v>
      </c>
      <c r="O578" s="1" t="s">
        <v>4483</v>
      </c>
    </row>
    <row r="579" s="1" customFormat="1" spans="1:18">
      <c r="A579" s="1" t="s">
        <v>15</v>
      </c>
      <c r="B579" s="1" t="s">
        <v>4484</v>
      </c>
      <c r="C579" s="1" t="s">
        <v>45</v>
      </c>
      <c r="F579" s="1" t="s">
        <v>4485</v>
      </c>
      <c r="I579" s="1" t="s">
        <v>4486</v>
      </c>
      <c r="J579" s="1" t="s">
        <v>4487</v>
      </c>
      <c r="K579" s="1" t="s">
        <v>4488</v>
      </c>
      <c r="L579" s="1" t="s">
        <v>4489</v>
      </c>
      <c r="M579" s="1" t="s">
        <v>4490</v>
      </c>
      <c r="N579" s="1" t="s">
        <v>4491</v>
      </c>
      <c r="O579" s="1" t="s">
        <v>4492</v>
      </c>
      <c r="R579" s="1" t="s">
        <v>1158</v>
      </c>
    </row>
    <row r="580" s="1" customFormat="1" spans="1:18">
      <c r="A580" s="1" t="s">
        <v>15</v>
      </c>
      <c r="B580" s="1" t="s">
        <v>4493</v>
      </c>
      <c r="C580" s="1" t="s">
        <v>27</v>
      </c>
      <c r="F580" s="1" t="s">
        <v>4494</v>
      </c>
      <c r="I580" s="1" t="s">
        <v>4495</v>
      </c>
      <c r="J580" s="1" t="s">
        <v>4496</v>
      </c>
      <c r="K580" s="1" t="s">
        <v>4497</v>
      </c>
      <c r="L580" s="1" t="s">
        <v>4498</v>
      </c>
      <c r="M580" s="1" t="s">
        <v>4499</v>
      </c>
      <c r="N580" s="1" t="s">
        <v>4500</v>
      </c>
      <c r="O580" s="1" t="s">
        <v>4501</v>
      </c>
      <c r="R580" s="1" t="s">
        <v>4502</v>
      </c>
    </row>
    <row r="581" s="1" customFormat="1" spans="1:18">
      <c r="A581" s="1" t="s">
        <v>15</v>
      </c>
      <c r="B581" s="1" t="s">
        <v>4503</v>
      </c>
      <c r="C581" s="1" t="s">
        <v>17</v>
      </c>
      <c r="J581" s="1" t="s">
        <v>4504</v>
      </c>
      <c r="K581" s="1" t="s">
        <v>4505</v>
      </c>
      <c r="L581" s="1" t="s">
        <v>4506</v>
      </c>
      <c r="M581" s="1" t="s">
        <v>4507</v>
      </c>
      <c r="N581" s="1" t="s">
        <v>4508</v>
      </c>
      <c r="O581" s="1" t="s">
        <v>4509</v>
      </c>
    </row>
    <row r="582" s="1" customFormat="1" spans="1:18">
      <c r="A582" s="1" t="s">
        <v>15</v>
      </c>
      <c r="B582" s="1" t="s">
        <v>4510</v>
      </c>
      <c r="C582" s="1" t="s">
        <v>17</v>
      </c>
      <c r="J582" s="1" t="s">
        <v>4511</v>
      </c>
      <c r="K582" s="1" t="s">
        <v>4512</v>
      </c>
      <c r="L582" s="1" t="s">
        <v>4513</v>
      </c>
      <c r="M582" s="1" t="s">
        <v>4514</v>
      </c>
      <c r="N582" s="1" t="s">
        <v>4515</v>
      </c>
      <c r="O582" s="1" t="s">
        <v>4516</v>
      </c>
    </row>
    <row r="583" s="1" customFormat="1" spans="1:18">
      <c r="A583" s="1" t="s">
        <v>15</v>
      </c>
      <c r="B583" s="1" t="s">
        <v>4517</v>
      </c>
      <c r="C583" s="1" t="s">
        <v>17</v>
      </c>
      <c r="J583" s="1" t="s">
        <v>4518</v>
      </c>
      <c r="K583" s="1" t="s">
        <v>4519</v>
      </c>
      <c r="L583" s="1" t="s">
        <v>4520</v>
      </c>
      <c r="M583" s="1" t="s">
        <v>4521</v>
      </c>
      <c r="N583" s="1" t="s">
        <v>4522</v>
      </c>
      <c r="O583" s="1" t="s">
        <v>4523</v>
      </c>
    </row>
    <row r="584" s="1" customFormat="1" spans="1:18">
      <c r="A584" s="1" t="s">
        <v>15</v>
      </c>
      <c r="B584" s="1" t="s">
        <v>4524</v>
      </c>
      <c r="C584" s="1" t="s">
        <v>27</v>
      </c>
      <c r="J584" s="1" t="s">
        <v>4525</v>
      </c>
      <c r="K584" s="1" t="s">
        <v>4526</v>
      </c>
      <c r="L584" s="1" t="s">
        <v>4527</v>
      </c>
      <c r="M584" s="1" t="s">
        <v>4528</v>
      </c>
      <c r="N584" s="1" t="s">
        <v>4529</v>
      </c>
      <c r="O584" s="1" t="s">
        <v>4530</v>
      </c>
    </row>
    <row r="585" s="1" customFormat="1" spans="1:18">
      <c r="A585" s="1" t="s">
        <v>15</v>
      </c>
      <c r="B585" s="1" t="s">
        <v>4531</v>
      </c>
      <c r="C585" s="1" t="s">
        <v>27</v>
      </c>
      <c r="J585" s="1" t="s">
        <v>4532</v>
      </c>
      <c r="K585" s="1" t="s">
        <v>4533</v>
      </c>
      <c r="L585" s="1" t="s">
        <v>4534</v>
      </c>
      <c r="M585" s="1" t="s">
        <v>4535</v>
      </c>
      <c r="N585" s="1" t="s">
        <v>4536</v>
      </c>
      <c r="O585" s="1" t="s">
        <v>4537</v>
      </c>
    </row>
    <row r="586" s="1" customFormat="1" spans="1:18">
      <c r="A586" s="1" t="s">
        <v>15</v>
      </c>
      <c r="B586" s="1" t="s">
        <v>4538</v>
      </c>
      <c r="C586" s="1" t="s">
        <v>27</v>
      </c>
      <c r="J586" s="1" t="s">
        <v>4539</v>
      </c>
      <c r="K586" s="1" t="s">
        <v>4540</v>
      </c>
      <c r="L586" s="1" t="s">
        <v>4541</v>
      </c>
      <c r="M586" s="1" t="s">
        <v>4542</v>
      </c>
      <c r="N586" s="1" t="s">
        <v>4543</v>
      </c>
      <c r="O586" s="1" t="s">
        <v>4544</v>
      </c>
    </row>
    <row r="587" s="1" customFormat="1" spans="1:18">
      <c r="A587" s="1" t="s">
        <v>15</v>
      </c>
      <c r="B587" s="1" t="s">
        <v>4545</v>
      </c>
      <c r="C587" s="1" t="s">
        <v>27</v>
      </c>
      <c r="I587" s="1" t="s">
        <v>4546</v>
      </c>
      <c r="J587" s="1" t="s">
        <v>4547</v>
      </c>
      <c r="K587" s="1" t="s">
        <v>4548</v>
      </c>
      <c r="L587" s="1" t="s">
        <v>4549</v>
      </c>
      <c r="M587" s="1" t="s">
        <v>4550</v>
      </c>
      <c r="N587" s="1" t="s">
        <v>4551</v>
      </c>
      <c r="O587" s="1" t="s">
        <v>4552</v>
      </c>
    </row>
    <row r="588" s="1" customFormat="1" spans="1:18">
      <c r="A588" s="1" t="s">
        <v>15</v>
      </c>
      <c r="B588" s="1" t="s">
        <v>4553</v>
      </c>
      <c r="C588" s="1" t="s">
        <v>27</v>
      </c>
      <c r="I588" s="1" t="s">
        <v>4554</v>
      </c>
      <c r="J588" s="1" t="s">
        <v>4555</v>
      </c>
      <c r="K588" s="1" t="s">
        <v>4556</v>
      </c>
      <c r="L588" s="1" t="s">
        <v>4557</v>
      </c>
      <c r="M588" s="1" t="s">
        <v>4558</v>
      </c>
      <c r="N588" s="1" t="s">
        <v>4559</v>
      </c>
      <c r="O588" s="1" t="s">
        <v>4560</v>
      </c>
    </row>
    <row r="589" s="1" customFormat="1" spans="1:18">
      <c r="A589" s="1" t="s">
        <v>15</v>
      </c>
      <c r="B589" s="1" t="s">
        <v>4561</v>
      </c>
      <c r="C589" s="1" t="s">
        <v>45</v>
      </c>
      <c r="J589" s="1" t="s">
        <v>4562</v>
      </c>
      <c r="K589" s="1" t="s">
        <v>4563</v>
      </c>
      <c r="L589" s="1" t="s">
        <v>4564</v>
      </c>
      <c r="M589" s="1" t="s">
        <v>4565</v>
      </c>
      <c r="N589" s="1" t="s">
        <v>4566</v>
      </c>
      <c r="O589" s="1" t="s">
        <v>4567</v>
      </c>
    </row>
    <row r="590" s="1" customFormat="1" spans="1:18">
      <c r="A590" s="1" t="s">
        <v>15</v>
      </c>
      <c r="B590" s="1" t="s">
        <v>4568</v>
      </c>
      <c r="C590" s="1" t="s">
        <v>1351</v>
      </c>
      <c r="J590" s="1" t="s">
        <v>4569</v>
      </c>
      <c r="K590" s="1" t="s">
        <v>4570</v>
      </c>
      <c r="L590" s="1" t="s">
        <v>4571</v>
      </c>
      <c r="M590" s="1" t="s">
        <v>4572</v>
      </c>
      <c r="N590" s="1" t="s">
        <v>4573</v>
      </c>
      <c r="O590" s="1" t="s">
        <v>4574</v>
      </c>
    </row>
    <row r="591" s="1" customFormat="1" spans="1:18">
      <c r="A591" s="1" t="s">
        <v>15</v>
      </c>
      <c r="B591" s="1" t="s">
        <v>4575</v>
      </c>
      <c r="C591" s="1" t="s">
        <v>27</v>
      </c>
      <c r="J591" s="1" t="s">
        <v>4576</v>
      </c>
      <c r="K591" s="1" t="s">
        <v>4577</v>
      </c>
      <c r="L591" s="1" t="s">
        <v>4578</v>
      </c>
      <c r="M591" s="1" t="s">
        <v>4579</v>
      </c>
      <c r="N591" s="1" t="s">
        <v>4580</v>
      </c>
      <c r="O591" s="1" t="s">
        <v>4581</v>
      </c>
    </row>
    <row r="592" s="1" customFormat="1" spans="1:18">
      <c r="A592" s="1" t="s">
        <v>15</v>
      </c>
      <c r="B592" s="1" t="s">
        <v>4582</v>
      </c>
      <c r="C592" s="1" t="s">
        <v>27</v>
      </c>
      <c r="J592" s="1" t="s">
        <v>4583</v>
      </c>
      <c r="K592" s="1" t="s">
        <v>4584</v>
      </c>
      <c r="L592" s="1" t="s">
        <v>4585</v>
      </c>
      <c r="M592" s="1" t="s">
        <v>4586</v>
      </c>
      <c r="N592" s="1" t="s">
        <v>4587</v>
      </c>
      <c r="O592" s="1" t="s">
        <v>4588</v>
      </c>
    </row>
    <row r="593" s="1" customFormat="1" spans="1:15">
      <c r="A593" s="1" t="s">
        <v>15</v>
      </c>
      <c r="B593" s="1" t="s">
        <v>4589</v>
      </c>
      <c r="C593" s="1" t="s">
        <v>27</v>
      </c>
      <c r="I593" s="1" t="s">
        <v>4590</v>
      </c>
      <c r="J593" s="1" t="s">
        <v>4591</v>
      </c>
      <c r="K593" s="1" t="s">
        <v>4592</v>
      </c>
      <c r="L593" s="1" t="s">
        <v>4593</v>
      </c>
      <c r="M593" s="1" t="s">
        <v>4594</v>
      </c>
      <c r="N593" s="1" t="s">
        <v>4595</v>
      </c>
      <c r="O593" s="1" t="s">
        <v>4596</v>
      </c>
    </row>
    <row r="594" s="1" customFormat="1" spans="1:15">
      <c r="A594" s="1" t="s">
        <v>15</v>
      </c>
      <c r="B594" s="1" t="s">
        <v>4597</v>
      </c>
      <c r="C594" s="1" t="s">
        <v>27</v>
      </c>
      <c r="J594" s="1" t="s">
        <v>4598</v>
      </c>
      <c r="K594" s="1" t="s">
        <v>4599</v>
      </c>
      <c r="L594" s="1" t="s">
        <v>4600</v>
      </c>
      <c r="M594" s="1" t="s">
        <v>4601</v>
      </c>
      <c r="N594" s="1" t="s">
        <v>4602</v>
      </c>
      <c r="O594" s="1" t="s">
        <v>4603</v>
      </c>
    </row>
    <row r="595" s="1" customFormat="1" spans="1:15">
      <c r="A595" s="1" t="s">
        <v>15</v>
      </c>
      <c r="B595" s="1" t="s">
        <v>4604</v>
      </c>
      <c r="C595" s="1" t="s">
        <v>17</v>
      </c>
      <c r="J595" s="1" t="s">
        <v>4605</v>
      </c>
      <c r="K595" s="1" t="s">
        <v>4606</v>
      </c>
      <c r="L595" s="1" t="s">
        <v>4607</v>
      </c>
      <c r="M595" s="1" t="s">
        <v>4608</v>
      </c>
      <c r="N595" s="1" t="s">
        <v>4609</v>
      </c>
      <c r="O595" s="1" t="s">
        <v>4610</v>
      </c>
    </row>
    <row r="596" s="1" customFormat="1" spans="1:15">
      <c r="A596" s="1" t="s">
        <v>15</v>
      </c>
      <c r="B596" s="1" t="s">
        <v>4611</v>
      </c>
      <c r="C596" s="1" t="s">
        <v>65</v>
      </c>
      <c r="J596" s="1" t="s">
        <v>4612</v>
      </c>
      <c r="K596" s="1" t="s">
        <v>4606</v>
      </c>
      <c r="L596" s="1" t="s">
        <v>4613</v>
      </c>
      <c r="M596" s="1" t="s">
        <v>4614</v>
      </c>
      <c r="N596" s="1" t="s">
        <v>4615</v>
      </c>
      <c r="O596" s="1" t="s">
        <v>4616</v>
      </c>
    </row>
    <row r="597" s="1" customFormat="1" spans="1:15">
      <c r="A597" s="1" t="s">
        <v>15</v>
      </c>
      <c r="B597" s="1" t="s">
        <v>4617</v>
      </c>
      <c r="C597" s="1" t="s">
        <v>3649</v>
      </c>
      <c r="J597" s="1" t="s">
        <v>4618</v>
      </c>
      <c r="K597" s="1" t="s">
        <v>4606</v>
      </c>
      <c r="L597" s="1" t="s">
        <v>4619</v>
      </c>
      <c r="M597" s="1" t="s">
        <v>4620</v>
      </c>
      <c r="N597" s="1" t="s">
        <v>4621</v>
      </c>
      <c r="O597" s="1" t="s">
        <v>4622</v>
      </c>
    </row>
    <row r="598" s="1" customFormat="1" spans="1:15">
      <c r="A598" s="1" t="s">
        <v>15</v>
      </c>
      <c r="B598" s="1" t="s">
        <v>4623</v>
      </c>
      <c r="C598" s="1" t="s">
        <v>27</v>
      </c>
      <c r="J598" s="1" t="s">
        <v>4624</v>
      </c>
      <c r="K598" s="1" t="s">
        <v>4625</v>
      </c>
      <c r="L598" s="1" t="s">
        <v>4626</v>
      </c>
      <c r="M598" s="1" t="s">
        <v>4627</v>
      </c>
      <c r="N598" s="1" t="s">
        <v>4628</v>
      </c>
      <c r="O598" s="1" t="s">
        <v>4629</v>
      </c>
    </row>
    <row r="599" s="1" customFormat="1" spans="1:15">
      <c r="A599" s="1" t="s">
        <v>15</v>
      </c>
      <c r="B599" s="1" t="s">
        <v>4630</v>
      </c>
      <c r="C599" s="1" t="s">
        <v>27</v>
      </c>
      <c r="J599" s="1" t="s">
        <v>4631</v>
      </c>
      <c r="K599" s="1" t="s">
        <v>4632</v>
      </c>
      <c r="L599" s="1" t="s">
        <v>4633</v>
      </c>
      <c r="M599" s="1" t="s">
        <v>4634</v>
      </c>
      <c r="N599" s="1" t="s">
        <v>4635</v>
      </c>
      <c r="O599" s="1" t="s">
        <v>4636</v>
      </c>
    </row>
    <row r="600" s="1" customFormat="1" spans="1:15">
      <c r="A600" s="1" t="s">
        <v>15</v>
      </c>
      <c r="B600" s="1" t="s">
        <v>4637</v>
      </c>
      <c r="C600" s="1" t="s">
        <v>27</v>
      </c>
      <c r="J600" s="1" t="s">
        <v>4638</v>
      </c>
      <c r="K600" s="1" t="s">
        <v>4639</v>
      </c>
      <c r="L600" s="1" t="s">
        <v>4640</v>
      </c>
      <c r="M600" s="1" t="s">
        <v>4641</v>
      </c>
      <c r="N600" s="1" t="s">
        <v>4642</v>
      </c>
      <c r="O600" s="1" t="s">
        <v>4643</v>
      </c>
    </row>
    <row r="601" s="1" customFormat="1" spans="1:15">
      <c r="A601" s="1" t="s">
        <v>15</v>
      </c>
      <c r="B601" s="1" t="s">
        <v>4644</v>
      </c>
      <c r="C601" s="1" t="s">
        <v>27</v>
      </c>
      <c r="J601" s="1" t="s">
        <v>4645</v>
      </c>
      <c r="K601" s="1" t="s">
        <v>4646</v>
      </c>
      <c r="L601" s="1" t="s">
        <v>4647</v>
      </c>
      <c r="M601" s="1" t="s">
        <v>4648</v>
      </c>
      <c r="N601" s="1" t="s">
        <v>4649</v>
      </c>
      <c r="O601" s="1" t="s">
        <v>4650</v>
      </c>
    </row>
    <row r="602" s="1" customFormat="1" spans="1:15">
      <c r="A602" s="1" t="s">
        <v>15</v>
      </c>
      <c r="B602" s="1" t="s">
        <v>4644</v>
      </c>
      <c r="C602" s="1" t="s">
        <v>17</v>
      </c>
      <c r="J602" s="1" t="s">
        <v>4651</v>
      </c>
      <c r="K602" s="1" t="s">
        <v>4646</v>
      </c>
      <c r="L602" s="1" t="s">
        <v>4652</v>
      </c>
      <c r="M602" s="1" t="s">
        <v>4653</v>
      </c>
      <c r="N602" s="1" t="s">
        <v>4654</v>
      </c>
      <c r="O602" s="1" t="s">
        <v>4655</v>
      </c>
    </row>
    <row r="603" s="1" customFormat="1" spans="1:15">
      <c r="A603" s="1" t="s">
        <v>15</v>
      </c>
      <c r="B603" s="1" t="s">
        <v>4656</v>
      </c>
      <c r="C603" s="1" t="s">
        <v>17</v>
      </c>
      <c r="F603" s="1" t="s">
        <v>4657</v>
      </c>
      <c r="G603" s="1" t="e">
        <f>-ulate</f>
        <v>#NAME?</v>
      </c>
      <c r="I603" s="1" t="s">
        <v>4658</v>
      </c>
      <c r="J603" s="1" t="s">
        <v>4659</v>
      </c>
      <c r="K603" s="1" t="s">
        <v>4660</v>
      </c>
      <c r="L603" s="1" t="s">
        <v>4661</v>
      </c>
      <c r="M603" s="1" t="s">
        <v>4662</v>
      </c>
      <c r="N603" s="1" t="s">
        <v>4663</v>
      </c>
      <c r="O603" s="1" t="s">
        <v>4664</v>
      </c>
    </row>
    <row r="604" s="1" customFormat="1" spans="1:15">
      <c r="A604" s="1" t="s">
        <v>15</v>
      </c>
      <c r="B604" s="1" t="s">
        <v>4665</v>
      </c>
      <c r="C604" s="1" t="s">
        <v>27</v>
      </c>
      <c r="J604" s="1" t="s">
        <v>4666</v>
      </c>
      <c r="K604" s="1" t="s">
        <v>4667</v>
      </c>
      <c r="L604" s="1" t="s">
        <v>4668</v>
      </c>
      <c r="M604" s="1" t="s">
        <v>4669</v>
      </c>
      <c r="N604" s="1" t="s">
        <v>4670</v>
      </c>
      <c r="O604" s="1" t="s">
        <v>4671</v>
      </c>
    </row>
    <row r="605" s="1" customFormat="1" spans="1:15">
      <c r="A605" s="1" t="s">
        <v>15</v>
      </c>
      <c r="B605" s="1" t="s">
        <v>4672</v>
      </c>
      <c r="C605" s="1" t="s">
        <v>17</v>
      </c>
      <c r="J605" s="1" t="s">
        <v>4673</v>
      </c>
      <c r="K605" s="1" t="s">
        <v>4674</v>
      </c>
      <c r="L605" s="1" t="s">
        <v>4675</v>
      </c>
      <c r="M605" s="1" t="s">
        <v>4676</v>
      </c>
      <c r="N605" s="1" t="s">
        <v>4677</v>
      </c>
      <c r="O605" s="1" t="s">
        <v>4678</v>
      </c>
    </row>
    <row r="606" s="1" customFormat="1" spans="1:15">
      <c r="A606" s="1" t="s">
        <v>15</v>
      </c>
      <c r="B606" s="1" t="s">
        <v>4672</v>
      </c>
      <c r="C606" s="1" t="s">
        <v>27</v>
      </c>
      <c r="J606" s="1" t="s">
        <v>4679</v>
      </c>
      <c r="K606" s="1" t="s">
        <v>4674</v>
      </c>
      <c r="L606" s="1" t="s">
        <v>4680</v>
      </c>
      <c r="M606" s="1" t="s">
        <v>4681</v>
      </c>
      <c r="N606" s="1" t="s">
        <v>4682</v>
      </c>
      <c r="O606" s="1" t="s">
        <v>4683</v>
      </c>
    </row>
    <row r="607" s="1" customFormat="1" spans="1:15">
      <c r="A607" s="1" t="s">
        <v>15</v>
      </c>
      <c r="B607" s="1" t="s">
        <v>4684</v>
      </c>
      <c r="C607" s="1" t="s">
        <v>45</v>
      </c>
      <c r="J607" s="1" t="s">
        <v>4685</v>
      </c>
      <c r="K607" s="1" t="s">
        <v>4686</v>
      </c>
      <c r="L607" s="1" t="s">
        <v>4687</v>
      </c>
      <c r="M607" s="1" t="s">
        <v>4688</v>
      </c>
      <c r="N607" s="1" t="s">
        <v>4689</v>
      </c>
      <c r="O607" s="1" t="s">
        <v>4690</v>
      </c>
    </row>
    <row r="608" s="1" customFormat="1" spans="1:15">
      <c r="A608" s="1" t="s">
        <v>15</v>
      </c>
      <c r="B608" s="1" t="s">
        <v>4684</v>
      </c>
      <c r="C608" s="1" t="s">
        <v>17</v>
      </c>
      <c r="J608" s="1" t="s">
        <v>4691</v>
      </c>
      <c r="K608" s="1" t="s">
        <v>4686</v>
      </c>
      <c r="L608" s="1" t="s">
        <v>4692</v>
      </c>
      <c r="M608" s="1" t="s">
        <v>4693</v>
      </c>
      <c r="N608" s="1" t="s">
        <v>4694</v>
      </c>
      <c r="O608" s="1" t="s">
        <v>4695</v>
      </c>
    </row>
    <row r="609" s="1" customFormat="1" spans="1:15">
      <c r="A609" s="1" t="s">
        <v>15</v>
      </c>
      <c r="B609" s="1" t="s">
        <v>4696</v>
      </c>
      <c r="C609" s="1" t="s">
        <v>27</v>
      </c>
      <c r="J609" s="1" t="s">
        <v>4697</v>
      </c>
      <c r="K609" s="1" t="s">
        <v>4698</v>
      </c>
      <c r="L609" s="1" t="s">
        <v>4699</v>
      </c>
      <c r="M609" s="1" t="s">
        <v>4700</v>
      </c>
      <c r="N609" s="1" t="s">
        <v>4701</v>
      </c>
      <c r="O609" s="1" t="s">
        <v>4702</v>
      </c>
    </row>
    <row r="610" s="1" customFormat="1" spans="1:15">
      <c r="A610" s="1" t="s">
        <v>15</v>
      </c>
      <c r="B610" s="1" t="s">
        <v>4703</v>
      </c>
      <c r="C610" s="1" t="s">
        <v>27</v>
      </c>
      <c r="J610" s="1" t="s">
        <v>4704</v>
      </c>
      <c r="K610" s="1" t="s">
        <v>4705</v>
      </c>
      <c r="L610" s="1" t="s">
        <v>4706</v>
      </c>
      <c r="M610" s="1" t="s">
        <v>4707</v>
      </c>
      <c r="N610" s="1" t="s">
        <v>4708</v>
      </c>
      <c r="O610" s="1" t="s">
        <v>4709</v>
      </c>
    </row>
    <row r="611" s="1" customFormat="1" spans="1:15">
      <c r="A611" s="1" t="s">
        <v>15</v>
      </c>
      <c r="B611" s="1" t="s">
        <v>4710</v>
      </c>
      <c r="C611" s="1" t="s">
        <v>17</v>
      </c>
      <c r="J611" s="1" t="s">
        <v>4711</v>
      </c>
      <c r="K611" s="1" t="s">
        <v>4712</v>
      </c>
      <c r="L611" s="1" t="s">
        <v>4713</v>
      </c>
      <c r="M611" s="1" t="s">
        <v>4714</v>
      </c>
      <c r="N611" s="1" t="s">
        <v>4715</v>
      </c>
      <c r="O611" s="1" t="s">
        <v>4716</v>
      </c>
    </row>
    <row r="612" s="1" customFormat="1" spans="1:15">
      <c r="A612" s="1" t="s">
        <v>15</v>
      </c>
      <c r="B612" s="1" t="s">
        <v>4710</v>
      </c>
      <c r="C612" s="1" t="s">
        <v>27</v>
      </c>
      <c r="J612" s="1" t="s">
        <v>4717</v>
      </c>
      <c r="K612" s="1" t="s">
        <v>4712</v>
      </c>
      <c r="L612" s="1" t="s">
        <v>4718</v>
      </c>
      <c r="M612" s="1" t="s">
        <v>4719</v>
      </c>
      <c r="N612" s="1" t="s">
        <v>4720</v>
      </c>
      <c r="O612" s="1" t="s">
        <v>4721</v>
      </c>
    </row>
    <row r="613" s="1" customFormat="1" spans="1:15">
      <c r="A613" s="1" t="s">
        <v>15</v>
      </c>
      <c r="B613" s="1" t="s">
        <v>4722</v>
      </c>
      <c r="C613" s="1" t="s">
        <v>27</v>
      </c>
      <c r="D613" s="1" t="s">
        <v>4723</v>
      </c>
      <c r="G613" s="1" t="e">
        <f>-aign</f>
        <v>#NAME?</v>
      </c>
      <c r="I613" s="1" t="s">
        <v>4724</v>
      </c>
      <c r="J613" s="1" t="s">
        <v>4725</v>
      </c>
      <c r="K613" s="1" t="s">
        <v>4726</v>
      </c>
      <c r="L613" s="1" t="s">
        <v>4727</v>
      </c>
      <c r="M613" s="1" t="s">
        <v>4728</v>
      </c>
      <c r="N613" s="1" t="s">
        <v>4729</v>
      </c>
      <c r="O613" s="1" t="s">
        <v>4730</v>
      </c>
    </row>
    <row r="614" s="1" customFormat="1" spans="1:15">
      <c r="A614" s="1" t="s">
        <v>15</v>
      </c>
      <c r="B614" s="1" t="s">
        <v>4731</v>
      </c>
      <c r="C614" s="1" t="s">
        <v>17</v>
      </c>
      <c r="J614" s="1" t="s">
        <v>4732</v>
      </c>
      <c r="K614" s="1" t="s">
        <v>4733</v>
      </c>
      <c r="L614" s="1" t="s">
        <v>4734</v>
      </c>
      <c r="M614" s="1" t="s">
        <v>4735</v>
      </c>
      <c r="N614" s="1" t="s">
        <v>4736</v>
      </c>
      <c r="O614" s="1" t="s">
        <v>4737</v>
      </c>
    </row>
    <row r="615" s="1" customFormat="1" spans="1:15">
      <c r="A615" s="1" t="s">
        <v>15</v>
      </c>
      <c r="B615" s="1" t="s">
        <v>4731</v>
      </c>
      <c r="C615" s="1" t="s">
        <v>27</v>
      </c>
      <c r="J615" s="1" t="s">
        <v>4738</v>
      </c>
      <c r="K615" s="1" t="s">
        <v>4733</v>
      </c>
      <c r="L615" s="1" t="s">
        <v>4739</v>
      </c>
      <c r="M615" s="1" t="s">
        <v>4740</v>
      </c>
      <c r="N615" s="1" t="s">
        <v>4741</v>
      </c>
      <c r="O615" s="1" t="s">
        <v>4742</v>
      </c>
    </row>
    <row r="616" s="1" customFormat="1" spans="1:15">
      <c r="A616" s="1" t="s">
        <v>15</v>
      </c>
      <c r="B616" s="1" t="s">
        <v>4743</v>
      </c>
      <c r="C616" s="1" t="s">
        <v>27</v>
      </c>
      <c r="J616" s="1" t="s">
        <v>4744</v>
      </c>
      <c r="K616" s="1" t="s">
        <v>4745</v>
      </c>
      <c r="L616" s="1" t="s">
        <v>4746</v>
      </c>
      <c r="M616" s="1" t="s">
        <v>4747</v>
      </c>
      <c r="N616" s="1" t="s">
        <v>4748</v>
      </c>
      <c r="O616" s="1" t="s">
        <v>4749</v>
      </c>
    </row>
    <row r="617" s="1" customFormat="1" spans="1:15">
      <c r="A617" s="1" t="s">
        <v>15</v>
      </c>
      <c r="B617" s="1" t="s">
        <v>4750</v>
      </c>
      <c r="C617" s="1" t="s">
        <v>17</v>
      </c>
      <c r="J617" s="1" t="s">
        <v>4751</v>
      </c>
      <c r="K617" s="1" t="s">
        <v>4752</v>
      </c>
      <c r="L617" s="1" t="s">
        <v>4753</v>
      </c>
      <c r="M617" s="1" t="s">
        <v>4754</v>
      </c>
      <c r="N617" s="1" t="s">
        <v>4755</v>
      </c>
      <c r="O617" s="1" t="s">
        <v>4756</v>
      </c>
    </row>
    <row r="618" s="1" customFormat="1" spans="1:15">
      <c r="A618" s="1" t="s">
        <v>15</v>
      </c>
      <c r="B618" s="1" t="s">
        <v>4757</v>
      </c>
      <c r="C618" s="1" t="s">
        <v>27</v>
      </c>
      <c r="J618" s="1" t="s">
        <v>4758</v>
      </c>
      <c r="K618" s="1" t="s">
        <v>4759</v>
      </c>
      <c r="L618" s="1" t="s">
        <v>4760</v>
      </c>
      <c r="M618" s="1" t="s">
        <v>4761</v>
      </c>
      <c r="N618" s="1" t="s">
        <v>4762</v>
      </c>
      <c r="O618" s="1" t="s">
        <v>4763</v>
      </c>
    </row>
    <row r="619" s="1" customFormat="1" spans="1:15">
      <c r="A619" s="1" t="s">
        <v>15</v>
      </c>
      <c r="B619" s="1" t="s">
        <v>4764</v>
      </c>
      <c r="C619" s="1" t="s">
        <v>27</v>
      </c>
      <c r="J619" s="1" t="s">
        <v>4765</v>
      </c>
      <c r="K619" s="1" t="s">
        <v>4766</v>
      </c>
      <c r="L619" s="1" t="s">
        <v>4767</v>
      </c>
      <c r="M619" s="1" t="s">
        <v>4768</v>
      </c>
      <c r="N619" s="1" t="s">
        <v>4769</v>
      </c>
      <c r="O619" s="1" t="s">
        <v>4770</v>
      </c>
    </row>
    <row r="620" s="1" customFormat="1" spans="1:15">
      <c r="A620" s="1" t="s">
        <v>15</v>
      </c>
      <c r="B620" s="1" t="s">
        <v>4771</v>
      </c>
      <c r="C620" s="1" t="s">
        <v>27</v>
      </c>
      <c r="J620" s="1" t="s">
        <v>4772</v>
      </c>
      <c r="K620" s="1" t="s">
        <v>4773</v>
      </c>
      <c r="L620" s="1" t="s">
        <v>4774</v>
      </c>
      <c r="M620" s="1" t="s">
        <v>4775</v>
      </c>
      <c r="N620" s="1" t="s">
        <v>4776</v>
      </c>
      <c r="O620" s="1" t="s">
        <v>4777</v>
      </c>
    </row>
    <row r="621" s="1" customFormat="1" spans="1:15">
      <c r="A621" s="1" t="s">
        <v>15</v>
      </c>
      <c r="B621" s="1" t="s">
        <v>4778</v>
      </c>
      <c r="C621" s="1" t="s">
        <v>27</v>
      </c>
      <c r="J621" s="1" t="s">
        <v>4779</v>
      </c>
      <c r="K621" s="1" t="s">
        <v>4780</v>
      </c>
      <c r="L621" s="1" t="s">
        <v>4781</v>
      </c>
      <c r="M621" s="1" t="s">
        <v>4782</v>
      </c>
      <c r="N621" s="1" t="s">
        <v>4783</v>
      </c>
      <c r="O621" s="1" t="s">
        <v>4784</v>
      </c>
    </row>
    <row r="622" s="1" customFormat="1" spans="1:15">
      <c r="A622" s="1" t="s">
        <v>15</v>
      </c>
      <c r="B622" s="1" t="s">
        <v>4785</v>
      </c>
      <c r="C622" s="1" t="s">
        <v>27</v>
      </c>
      <c r="J622" s="1" t="s">
        <v>4786</v>
      </c>
      <c r="K622" s="1" t="s">
        <v>4787</v>
      </c>
      <c r="L622" s="1" t="s">
        <v>4788</v>
      </c>
      <c r="M622" s="1" t="s">
        <v>4789</v>
      </c>
      <c r="N622" s="1" t="s">
        <v>4790</v>
      </c>
      <c r="O622" s="1" t="s">
        <v>4791</v>
      </c>
    </row>
    <row r="623" s="1" customFormat="1" spans="1:15">
      <c r="A623" s="1" t="s">
        <v>15</v>
      </c>
      <c r="B623" s="1" t="s">
        <v>4792</v>
      </c>
      <c r="C623" s="1" t="s">
        <v>27</v>
      </c>
      <c r="F623" s="1" t="s">
        <v>4792</v>
      </c>
      <c r="I623" s="1" t="s">
        <v>4793</v>
      </c>
      <c r="J623" s="1" t="s">
        <v>4794</v>
      </c>
      <c r="K623" s="1" t="s">
        <v>4795</v>
      </c>
      <c r="L623" s="1" t="s">
        <v>4796</v>
      </c>
      <c r="M623" s="1" t="s">
        <v>4797</v>
      </c>
      <c r="N623" s="1" t="s">
        <v>4798</v>
      </c>
      <c r="O623" s="1" t="s">
        <v>4799</v>
      </c>
    </row>
    <row r="624" s="1" customFormat="1" spans="1:15">
      <c r="A624" s="1" t="s">
        <v>15</v>
      </c>
      <c r="B624" s="1" t="s">
        <v>4800</v>
      </c>
      <c r="C624" s="1" t="s">
        <v>27</v>
      </c>
      <c r="F624" s="1" t="s">
        <v>4801</v>
      </c>
      <c r="G624" s="1" t="e">
        <f>-al</f>
        <v>#NAME?</v>
      </c>
      <c r="I624" s="1" t="s">
        <v>4802</v>
      </c>
      <c r="J624" s="1" t="s">
        <v>4803</v>
      </c>
      <c r="K624" s="1" t="s">
        <v>4804</v>
      </c>
      <c r="L624" s="1" t="s">
        <v>4805</v>
      </c>
      <c r="M624" s="1" t="s">
        <v>4806</v>
      </c>
      <c r="N624" s="1" t="s">
        <v>4807</v>
      </c>
      <c r="O624" s="1" t="s">
        <v>4808</v>
      </c>
    </row>
    <row r="625" s="1" customFormat="1" spans="1:15">
      <c r="A625" s="1" t="s">
        <v>15</v>
      </c>
      <c r="B625" s="1" t="s">
        <v>4800</v>
      </c>
      <c r="C625" s="1" t="s">
        <v>45</v>
      </c>
      <c r="F625" s="1" t="s">
        <v>4801</v>
      </c>
      <c r="G625" s="1" t="e">
        <f>-al</f>
        <v>#NAME?</v>
      </c>
      <c r="I625" s="1" t="s">
        <v>4809</v>
      </c>
      <c r="J625" s="1" t="s">
        <v>4810</v>
      </c>
      <c r="K625" s="1" t="s">
        <v>4804</v>
      </c>
      <c r="L625" s="1" t="s">
        <v>4811</v>
      </c>
      <c r="M625" s="1" t="s">
        <v>4812</v>
      </c>
      <c r="N625" s="1" t="s">
        <v>4813</v>
      </c>
      <c r="O625" s="1" t="s">
        <v>4814</v>
      </c>
    </row>
    <row r="626" s="1" customFormat="1" spans="1:15">
      <c r="A626" s="1" t="s">
        <v>15</v>
      </c>
      <c r="B626" s="1" t="s">
        <v>4815</v>
      </c>
      <c r="C626" s="1" t="s">
        <v>27</v>
      </c>
      <c r="F626" s="1" t="s">
        <v>4816</v>
      </c>
      <c r="G626" s="1" t="e">
        <f>-ule</f>
        <v>#NAME?</v>
      </c>
      <c r="I626" s="1" t="s">
        <v>4817</v>
      </c>
      <c r="J626" s="1" t="s">
        <v>4818</v>
      </c>
      <c r="K626" s="1" t="s">
        <v>4819</v>
      </c>
      <c r="L626" s="1" t="s">
        <v>4820</v>
      </c>
      <c r="M626" s="1" t="s">
        <v>4821</v>
      </c>
      <c r="N626" s="1" t="s">
        <v>4822</v>
      </c>
      <c r="O626" s="1" t="s">
        <v>4823</v>
      </c>
    </row>
    <row r="627" s="1" customFormat="1" spans="1:15">
      <c r="A627" s="1" t="s">
        <v>15</v>
      </c>
      <c r="B627" s="1" t="s">
        <v>4824</v>
      </c>
      <c r="C627" s="1" t="s">
        <v>27</v>
      </c>
      <c r="F627" s="1" t="s">
        <v>4801</v>
      </c>
      <c r="G627" s="1" t="s">
        <v>4825</v>
      </c>
      <c r="I627" s="1" t="s">
        <v>4826</v>
      </c>
      <c r="J627" s="1" t="s">
        <v>4827</v>
      </c>
      <c r="K627" s="1" t="s">
        <v>4828</v>
      </c>
      <c r="L627" s="1" t="s">
        <v>4829</v>
      </c>
      <c r="M627" s="1" t="s">
        <v>4830</v>
      </c>
      <c r="N627" s="1" t="s">
        <v>4831</v>
      </c>
      <c r="O627" s="1" t="s">
        <v>4832</v>
      </c>
    </row>
    <row r="628" s="1" customFormat="1" spans="1:15">
      <c r="A628" s="1" t="s">
        <v>15</v>
      </c>
      <c r="B628" s="1" t="s">
        <v>4833</v>
      </c>
      <c r="C628" s="1" t="s">
        <v>27</v>
      </c>
      <c r="F628" s="1" t="s">
        <v>4834</v>
      </c>
      <c r="G628" s="1" t="s">
        <v>611</v>
      </c>
      <c r="I628" s="1" t="s">
        <v>4835</v>
      </c>
      <c r="J628" s="1" t="s">
        <v>4836</v>
      </c>
      <c r="K628" s="1" t="s">
        <v>4837</v>
      </c>
      <c r="L628" s="1" t="s">
        <v>4838</v>
      </c>
      <c r="M628" s="1" t="s">
        <v>4839</v>
      </c>
      <c r="N628" s="1" t="s">
        <v>4840</v>
      </c>
      <c r="O628" s="1" t="s">
        <v>4841</v>
      </c>
    </row>
    <row r="629" s="1" customFormat="1" spans="1:15">
      <c r="A629" s="1" t="s">
        <v>15</v>
      </c>
      <c r="B629" s="1" t="s">
        <v>4842</v>
      </c>
      <c r="C629" s="1" t="s">
        <v>27</v>
      </c>
      <c r="J629" s="1" t="s">
        <v>4843</v>
      </c>
      <c r="K629" s="1" t="s">
        <v>4844</v>
      </c>
      <c r="L629" s="1" t="s">
        <v>4845</v>
      </c>
      <c r="M629" s="1" t="s">
        <v>4846</v>
      </c>
      <c r="N629" s="1" t="s">
        <v>4847</v>
      </c>
      <c r="O629" s="1" t="s">
        <v>4848</v>
      </c>
    </row>
    <row r="630" s="1" customFormat="1" spans="1:15">
      <c r="A630" s="1" t="s">
        <v>15</v>
      </c>
      <c r="B630" s="1" t="s">
        <v>4849</v>
      </c>
      <c r="C630" s="1" t="s">
        <v>27</v>
      </c>
      <c r="F630" s="1" t="s">
        <v>4850</v>
      </c>
      <c r="G630" s="1" t="s">
        <v>4851</v>
      </c>
      <c r="I630" s="1" t="s">
        <v>4852</v>
      </c>
      <c r="J630" s="1" t="s">
        <v>4853</v>
      </c>
      <c r="K630" s="1" t="s">
        <v>4854</v>
      </c>
      <c r="L630" s="1" t="s">
        <v>4855</v>
      </c>
      <c r="M630" s="1" t="s">
        <v>4856</v>
      </c>
      <c r="N630" s="1" t="s">
        <v>4857</v>
      </c>
      <c r="O630" s="1" t="s">
        <v>4858</v>
      </c>
    </row>
    <row r="631" s="1" customFormat="1" spans="1:15">
      <c r="A631" s="1" t="s">
        <v>15</v>
      </c>
      <c r="B631" s="1" t="s">
        <v>4859</v>
      </c>
      <c r="C631" s="1" t="s">
        <v>27</v>
      </c>
      <c r="J631" s="1" t="s">
        <v>4860</v>
      </c>
      <c r="K631" s="1" t="s">
        <v>4861</v>
      </c>
      <c r="L631" s="1" t="s">
        <v>4862</v>
      </c>
      <c r="M631" s="1" t="s">
        <v>4863</v>
      </c>
      <c r="N631" s="1" t="s">
        <v>4864</v>
      </c>
      <c r="O631" s="1" t="s">
        <v>4865</v>
      </c>
    </row>
    <row r="632" s="1" customFormat="1" spans="1:15">
      <c r="A632" s="1" t="s">
        <v>15</v>
      </c>
      <c r="B632" s="1" t="s">
        <v>4866</v>
      </c>
      <c r="C632" s="1" t="s">
        <v>17</v>
      </c>
      <c r="J632" s="1" t="s">
        <v>4867</v>
      </c>
      <c r="K632" s="1" t="s">
        <v>4868</v>
      </c>
      <c r="L632" s="1" t="s">
        <v>4869</v>
      </c>
      <c r="M632" s="1" t="s">
        <v>4870</v>
      </c>
      <c r="N632" s="1" t="s">
        <v>4871</v>
      </c>
      <c r="O632" s="1" t="s">
        <v>4872</v>
      </c>
    </row>
    <row r="633" s="1" customFormat="1" spans="1:15">
      <c r="A633" s="1" t="s">
        <v>15</v>
      </c>
      <c r="B633" s="1" t="s">
        <v>4866</v>
      </c>
      <c r="C633" s="1" t="s">
        <v>27</v>
      </c>
      <c r="J633" s="1" t="s">
        <v>4873</v>
      </c>
      <c r="K633" s="1" t="s">
        <v>4868</v>
      </c>
      <c r="L633" s="1" t="s">
        <v>4874</v>
      </c>
      <c r="M633" s="1" t="s">
        <v>4875</v>
      </c>
      <c r="N633" s="1" t="s">
        <v>4876</v>
      </c>
      <c r="O633" s="1" t="s">
        <v>4877</v>
      </c>
    </row>
    <row r="634" s="1" customFormat="1" spans="1:15">
      <c r="A634" s="1" t="s">
        <v>15</v>
      </c>
      <c r="B634" s="1" t="s">
        <v>4878</v>
      </c>
      <c r="C634" s="1" t="s">
        <v>45</v>
      </c>
      <c r="F634" s="1" t="s">
        <v>4866</v>
      </c>
      <c r="G634" s="1" t="e">
        <f>-ful</f>
        <v>#NAME?</v>
      </c>
      <c r="I634" s="1" t="s">
        <v>4879</v>
      </c>
      <c r="J634" s="1" t="s">
        <v>4880</v>
      </c>
      <c r="K634" s="1" t="s">
        <v>4881</v>
      </c>
      <c r="L634" s="1" t="s">
        <v>4882</v>
      </c>
      <c r="M634" s="1" t="s">
        <v>4883</v>
      </c>
      <c r="N634" s="1" t="s">
        <v>4884</v>
      </c>
      <c r="O634" s="1" t="s">
        <v>4885</v>
      </c>
    </row>
    <row r="635" s="1" customFormat="1" spans="1:15">
      <c r="A635" s="1" t="s">
        <v>15</v>
      </c>
      <c r="B635" s="1" t="s">
        <v>4886</v>
      </c>
      <c r="C635" s="1" t="s">
        <v>45</v>
      </c>
      <c r="F635" s="1" t="s">
        <v>4866</v>
      </c>
      <c r="G635" s="1" t="e">
        <f>-less</f>
        <v>#NAME?</v>
      </c>
      <c r="I635" s="1" t="s">
        <v>4887</v>
      </c>
      <c r="J635" s="1" t="s">
        <v>4888</v>
      </c>
      <c r="K635" s="1" t="s">
        <v>4889</v>
      </c>
      <c r="L635" s="1" t="s">
        <v>4890</v>
      </c>
      <c r="M635" s="1" t="s">
        <v>4891</v>
      </c>
      <c r="N635" s="1" t="s">
        <v>4892</v>
      </c>
      <c r="O635" s="1" t="s">
        <v>4893</v>
      </c>
    </row>
    <row r="636" s="1" customFormat="1" spans="1:15">
      <c r="A636" s="1" t="s">
        <v>15</v>
      </c>
      <c r="B636" s="1" t="s">
        <v>4894</v>
      </c>
      <c r="C636" s="1" t="s">
        <v>27</v>
      </c>
      <c r="F636" s="1" t="s">
        <v>4895</v>
      </c>
      <c r="G636" s="1" t="e">
        <f>-enter</f>
        <v>#NAME?</v>
      </c>
      <c r="I636" s="1" t="s">
        <v>4896</v>
      </c>
      <c r="J636" s="1" t="s">
        <v>4897</v>
      </c>
      <c r="K636" s="1" t="s">
        <v>4898</v>
      </c>
      <c r="L636" s="1" t="s">
        <v>4899</v>
      </c>
      <c r="M636" s="1" t="s">
        <v>4900</v>
      </c>
      <c r="N636" s="1" t="s">
        <v>4901</v>
      </c>
      <c r="O636" s="1" t="s">
        <v>4902</v>
      </c>
    </row>
    <row r="637" s="1" customFormat="1" spans="1:15">
      <c r="A637" s="1" t="s">
        <v>15</v>
      </c>
      <c r="B637" s="1" t="s">
        <v>4903</v>
      </c>
      <c r="C637" s="1" t="s">
        <v>27</v>
      </c>
      <c r="J637" s="1" t="s">
        <v>4904</v>
      </c>
      <c r="K637" s="1" t="s">
        <v>4905</v>
      </c>
      <c r="L637" s="1" t="s">
        <v>4906</v>
      </c>
      <c r="M637" s="1" t="s">
        <v>4907</v>
      </c>
      <c r="N637" s="1" t="s">
        <v>4908</v>
      </c>
      <c r="O637" s="1" t="s">
        <v>4909</v>
      </c>
    </row>
    <row r="638" s="1" customFormat="1" spans="1:15">
      <c r="A638" s="1" t="s">
        <v>15</v>
      </c>
      <c r="B638" s="1" t="s">
        <v>4910</v>
      </c>
      <c r="C638" s="1" t="s">
        <v>27</v>
      </c>
      <c r="F638" s="1" t="s">
        <v>4911</v>
      </c>
      <c r="G638" s="1" t="s">
        <v>780</v>
      </c>
      <c r="I638" s="1" t="s">
        <v>4912</v>
      </c>
      <c r="J638" s="1" t="s">
        <v>4913</v>
      </c>
      <c r="K638" s="1" t="s">
        <v>4914</v>
      </c>
      <c r="L638" s="1" t="s">
        <v>4915</v>
      </c>
      <c r="M638" s="1" t="s">
        <v>4916</v>
      </c>
      <c r="N638" s="1" t="s">
        <v>4917</v>
      </c>
      <c r="O638" s="1" t="s">
        <v>4918</v>
      </c>
    </row>
    <row r="639" s="1" customFormat="1" spans="1:15">
      <c r="A639" s="1" t="s">
        <v>15</v>
      </c>
      <c r="B639" s="1" t="s">
        <v>4919</v>
      </c>
      <c r="C639" s="1" t="s">
        <v>27</v>
      </c>
      <c r="F639" s="1" t="s">
        <v>4911</v>
      </c>
      <c r="G639" s="1" t="s">
        <v>2419</v>
      </c>
      <c r="I639" s="1" t="s">
        <v>4920</v>
      </c>
      <c r="J639" s="1" t="s">
        <v>4921</v>
      </c>
      <c r="K639" s="1" t="s">
        <v>4922</v>
      </c>
      <c r="L639" s="1" t="s">
        <v>4923</v>
      </c>
      <c r="M639" s="1" t="s">
        <v>4924</v>
      </c>
      <c r="N639" s="1" t="s">
        <v>4925</v>
      </c>
      <c r="O639" s="1" t="s">
        <v>4926</v>
      </c>
    </row>
    <row r="640" s="1" customFormat="1" spans="1:15">
      <c r="A640" s="1" t="s">
        <v>15</v>
      </c>
      <c r="B640" s="1" t="s">
        <v>4927</v>
      </c>
      <c r="C640" s="1" t="s">
        <v>27</v>
      </c>
      <c r="J640" s="1" t="s">
        <v>4928</v>
      </c>
      <c r="K640" s="1" t="s">
        <v>4929</v>
      </c>
      <c r="L640" s="1" t="s">
        <v>4930</v>
      </c>
      <c r="M640" s="1" t="s">
        <v>4931</v>
      </c>
      <c r="N640" s="1" t="s">
        <v>4932</v>
      </c>
      <c r="O640" s="1" t="s">
        <v>4933</v>
      </c>
    </row>
    <row r="641" s="1" customFormat="1" spans="1:15">
      <c r="A641" s="1" t="s">
        <v>15</v>
      </c>
      <c r="B641" s="1" t="s">
        <v>4911</v>
      </c>
      <c r="C641" s="1" t="s">
        <v>17</v>
      </c>
      <c r="J641" s="1" t="s">
        <v>4934</v>
      </c>
      <c r="K641" s="1" t="s">
        <v>4935</v>
      </c>
      <c r="L641" s="1" t="s">
        <v>4936</v>
      </c>
      <c r="M641" s="1" t="s">
        <v>4937</v>
      </c>
      <c r="N641" s="1" t="s">
        <v>4938</v>
      </c>
      <c r="O641" s="1" t="s">
        <v>4939</v>
      </c>
    </row>
    <row r="642" s="1" customFormat="1" spans="1:15">
      <c r="A642" s="1" t="s">
        <v>15</v>
      </c>
      <c r="B642" s="1" t="s">
        <v>4940</v>
      </c>
      <c r="C642" s="1" t="s">
        <v>27</v>
      </c>
      <c r="F642" s="1" t="s">
        <v>4941</v>
      </c>
      <c r="G642" s="1" t="s">
        <v>2920</v>
      </c>
      <c r="I642" s="1" t="s">
        <v>4942</v>
      </c>
      <c r="J642" s="1" t="s">
        <v>4943</v>
      </c>
      <c r="K642" s="1" t="s">
        <v>4944</v>
      </c>
      <c r="L642" s="1" t="s">
        <v>4945</v>
      </c>
      <c r="M642" s="1" t="s">
        <v>4946</v>
      </c>
      <c r="N642" s="1" t="s">
        <v>4947</v>
      </c>
      <c r="O642" s="1" t="s">
        <v>4948</v>
      </c>
    </row>
    <row r="643" s="1" customFormat="1" spans="1:15">
      <c r="A643" s="1" t="s">
        <v>15</v>
      </c>
      <c r="B643" s="1" t="s">
        <v>4949</v>
      </c>
      <c r="C643" s="1" t="s">
        <v>17</v>
      </c>
      <c r="J643" s="1" t="s">
        <v>4950</v>
      </c>
      <c r="K643" s="1" t="s">
        <v>4951</v>
      </c>
      <c r="L643" s="1" t="s">
        <v>4952</v>
      </c>
      <c r="M643" s="1" t="s">
        <v>4953</v>
      </c>
      <c r="N643" s="1" t="s">
        <v>4954</v>
      </c>
      <c r="O643" s="1" t="s">
        <v>4955</v>
      </c>
    </row>
    <row r="644" s="1" customFormat="1" spans="1:15">
      <c r="A644" s="1" t="s">
        <v>15</v>
      </c>
      <c r="B644" s="1" t="s">
        <v>4956</v>
      </c>
      <c r="C644" s="1" t="s">
        <v>27</v>
      </c>
      <c r="J644" s="1" t="s">
        <v>4957</v>
      </c>
      <c r="K644" s="1" t="s">
        <v>4958</v>
      </c>
      <c r="L644" s="1" t="s">
        <v>4959</v>
      </c>
      <c r="M644" s="1" t="s">
        <v>4960</v>
      </c>
      <c r="N644" s="1" t="s">
        <v>4961</v>
      </c>
      <c r="O644" s="1" t="s">
        <v>4962</v>
      </c>
    </row>
    <row r="645" s="1" customFormat="1" spans="1:15">
      <c r="A645" s="1" t="s">
        <v>15</v>
      </c>
      <c r="B645" s="1" t="s">
        <v>4963</v>
      </c>
      <c r="C645" s="1" t="s">
        <v>27</v>
      </c>
      <c r="J645" s="1" t="s">
        <v>4964</v>
      </c>
      <c r="K645" s="1" t="s">
        <v>4965</v>
      </c>
      <c r="L645" s="1" t="s">
        <v>4966</v>
      </c>
      <c r="M645" s="1" t="s">
        <v>4967</v>
      </c>
      <c r="N645" s="1" t="s">
        <v>4968</v>
      </c>
      <c r="O645" s="1" t="s">
        <v>4969</v>
      </c>
    </row>
    <row r="646" s="1" customFormat="1" spans="1:15">
      <c r="A646" s="1" t="s">
        <v>15</v>
      </c>
      <c r="B646" s="1" t="s">
        <v>4970</v>
      </c>
      <c r="C646" s="1" t="s">
        <v>27</v>
      </c>
      <c r="J646" s="1" t="s">
        <v>4971</v>
      </c>
      <c r="K646" s="1" t="s">
        <v>4972</v>
      </c>
      <c r="L646" s="1" t="s">
        <v>4973</v>
      </c>
      <c r="M646" s="1" t="s">
        <v>4974</v>
      </c>
      <c r="N646" s="1" t="s">
        <v>4975</v>
      </c>
      <c r="O646" s="1" t="s">
        <v>4976</v>
      </c>
    </row>
    <row r="647" s="1" customFormat="1" spans="1:15">
      <c r="A647" s="1" t="s">
        <v>15</v>
      </c>
      <c r="B647" s="1" t="s">
        <v>4977</v>
      </c>
      <c r="C647" s="1" t="s">
        <v>27</v>
      </c>
      <c r="J647" s="1" t="s">
        <v>4978</v>
      </c>
      <c r="K647" s="1" t="s">
        <v>4979</v>
      </c>
      <c r="L647" s="1" t="s">
        <v>4980</v>
      </c>
      <c r="M647" s="1" t="s">
        <v>4981</v>
      </c>
      <c r="N647" s="1" t="s">
        <v>4982</v>
      </c>
      <c r="O647" s="1" t="s">
        <v>4983</v>
      </c>
    </row>
    <row r="648" s="1" customFormat="1" spans="1:15">
      <c r="A648" s="1" t="s">
        <v>15</v>
      </c>
      <c r="B648" s="1" t="s">
        <v>4984</v>
      </c>
      <c r="C648" s="1" t="s">
        <v>45</v>
      </c>
      <c r="F648" s="1" t="s">
        <v>4985</v>
      </c>
      <c r="G648" s="1" t="e">
        <f>-ual</f>
        <v>#NAME?</v>
      </c>
      <c r="I648" s="1" t="s">
        <v>4986</v>
      </c>
      <c r="J648" s="1" t="s">
        <v>4987</v>
      </c>
      <c r="K648" s="1" t="s">
        <v>4988</v>
      </c>
      <c r="L648" s="1" t="s">
        <v>4989</v>
      </c>
      <c r="M648" s="1" t="s">
        <v>4990</v>
      </c>
      <c r="N648" s="1" t="s">
        <v>4991</v>
      </c>
      <c r="O648" s="1" t="s">
        <v>4992</v>
      </c>
    </row>
    <row r="649" s="1" customFormat="1" spans="1:15">
      <c r="A649" s="1" t="s">
        <v>15</v>
      </c>
      <c r="B649" s="1" t="s">
        <v>4993</v>
      </c>
      <c r="C649" s="1" t="s">
        <v>27</v>
      </c>
      <c r="J649" s="1" t="s">
        <v>4994</v>
      </c>
      <c r="K649" s="1" t="s">
        <v>4995</v>
      </c>
      <c r="L649" s="1" t="s">
        <v>4996</v>
      </c>
      <c r="M649" s="1" t="s">
        <v>4997</v>
      </c>
      <c r="N649" s="1" t="s">
        <v>4998</v>
      </c>
      <c r="O649" s="1" t="s">
        <v>4999</v>
      </c>
    </row>
    <row r="650" s="1" customFormat="1" spans="1:15">
      <c r="A650" s="1" t="s">
        <v>15</v>
      </c>
      <c r="B650" s="1" t="s">
        <v>5000</v>
      </c>
      <c r="C650" s="1" t="s">
        <v>27</v>
      </c>
      <c r="D650" s="1" t="s">
        <v>5001</v>
      </c>
      <c r="F650" s="1" t="s">
        <v>1786</v>
      </c>
      <c r="G650" s="1" t="e">
        <f>-ue</f>
        <v>#NAME?</v>
      </c>
      <c r="I650" s="1" t="s">
        <v>5002</v>
      </c>
      <c r="J650" s="1" t="s">
        <v>5003</v>
      </c>
      <c r="K650" s="1" t="s">
        <v>5004</v>
      </c>
      <c r="L650" s="1" t="s">
        <v>5005</v>
      </c>
      <c r="M650" s="1" t="s">
        <v>5006</v>
      </c>
      <c r="N650" s="1" t="s">
        <v>5007</v>
      </c>
      <c r="O650" s="1" t="s">
        <v>5008</v>
      </c>
    </row>
    <row r="651" s="1" customFormat="1" spans="1:15">
      <c r="A651" s="1" t="s">
        <v>15</v>
      </c>
      <c r="B651" s="1" t="s">
        <v>5009</v>
      </c>
      <c r="C651" s="1" t="s">
        <v>27</v>
      </c>
      <c r="D651" s="1" t="s">
        <v>5001</v>
      </c>
      <c r="F651" s="1" t="s">
        <v>5010</v>
      </c>
      <c r="G651" s="1" t="e">
        <f>-e</f>
        <v>#NAME?</v>
      </c>
      <c r="I651" s="1" t="s">
        <v>5011</v>
      </c>
      <c r="J651" s="1" t="s">
        <v>5012</v>
      </c>
      <c r="K651" s="1" t="s">
        <v>5013</v>
      </c>
      <c r="L651" s="1" t="s">
        <v>5014</v>
      </c>
      <c r="M651" s="1" t="s">
        <v>5015</v>
      </c>
      <c r="N651" s="1" t="s">
        <v>5016</v>
      </c>
      <c r="O651" s="1" t="s">
        <v>5017</v>
      </c>
    </row>
    <row r="652" s="1" customFormat="1" spans="1:15">
      <c r="A652" s="1" t="s">
        <v>15</v>
      </c>
      <c r="B652" s="1" t="s">
        <v>5018</v>
      </c>
      <c r="C652" s="1" t="s">
        <v>17</v>
      </c>
      <c r="J652" s="1" t="s">
        <v>5019</v>
      </c>
      <c r="K652" s="1" t="s">
        <v>5020</v>
      </c>
      <c r="L652" s="1" t="s">
        <v>5021</v>
      </c>
      <c r="M652" s="1" t="s">
        <v>5022</v>
      </c>
      <c r="N652" s="1" t="s">
        <v>5023</v>
      </c>
      <c r="O652" s="1" t="s">
        <v>5024</v>
      </c>
    </row>
    <row r="653" s="1" customFormat="1" spans="1:15">
      <c r="A653" s="1" t="s">
        <v>15</v>
      </c>
      <c r="B653" s="1" t="s">
        <v>5025</v>
      </c>
      <c r="C653" s="1" t="s">
        <v>27</v>
      </c>
      <c r="D653" s="1" t="s">
        <v>5001</v>
      </c>
      <c r="F653" s="1" t="s">
        <v>5026</v>
      </c>
      <c r="G653" s="1" t="s">
        <v>2140</v>
      </c>
      <c r="I653" s="1" t="s">
        <v>5027</v>
      </c>
      <c r="J653" s="1" t="s">
        <v>5028</v>
      </c>
      <c r="K653" s="1" t="s">
        <v>5029</v>
      </c>
      <c r="L653" s="1" t="s">
        <v>5030</v>
      </c>
      <c r="M653" s="1" t="s">
        <v>5031</v>
      </c>
      <c r="N653" s="1" t="s">
        <v>5032</v>
      </c>
      <c r="O653" s="1" t="s">
        <v>5033</v>
      </c>
    </row>
    <row r="654" s="1" customFormat="1" spans="1:15">
      <c r="A654" s="1" t="s">
        <v>15</v>
      </c>
      <c r="B654" s="1" t="s">
        <v>5034</v>
      </c>
      <c r="C654" s="1" t="s">
        <v>17</v>
      </c>
      <c r="J654" s="1" t="s">
        <v>5035</v>
      </c>
      <c r="K654" s="1" t="s">
        <v>5036</v>
      </c>
      <c r="L654" s="1" t="s">
        <v>5037</v>
      </c>
      <c r="M654" s="1" t="s">
        <v>5038</v>
      </c>
      <c r="N654" s="1" t="s">
        <v>5039</v>
      </c>
      <c r="O654" s="1" t="s">
        <v>5040</v>
      </c>
    </row>
    <row r="655" s="1" customFormat="1" spans="1:15">
      <c r="A655" s="1" t="s">
        <v>15</v>
      </c>
      <c r="B655" s="1" t="s">
        <v>5041</v>
      </c>
      <c r="C655" s="1" t="s">
        <v>27</v>
      </c>
      <c r="J655" s="1" t="s">
        <v>5042</v>
      </c>
      <c r="K655" s="1" t="s">
        <v>5043</v>
      </c>
      <c r="L655" s="1" t="s">
        <v>5044</v>
      </c>
      <c r="M655" s="1" t="s">
        <v>5045</v>
      </c>
      <c r="N655" s="1" t="s">
        <v>5046</v>
      </c>
      <c r="O655" s="1" t="s">
        <v>5047</v>
      </c>
    </row>
    <row r="656" s="1" customFormat="1" spans="1:15">
      <c r="A656" s="1" t="s">
        <v>15</v>
      </c>
      <c r="B656" s="1" t="s">
        <v>5041</v>
      </c>
      <c r="C656" s="1" t="s">
        <v>45</v>
      </c>
      <c r="J656" s="1" t="s">
        <v>5048</v>
      </c>
      <c r="K656" s="1" t="s">
        <v>5043</v>
      </c>
      <c r="L656" s="1" t="s">
        <v>5049</v>
      </c>
      <c r="M656" s="1" t="s">
        <v>5050</v>
      </c>
      <c r="N656" s="1" t="s">
        <v>5051</v>
      </c>
      <c r="O656" s="1" t="s">
        <v>5052</v>
      </c>
    </row>
    <row r="657" s="1" customFormat="1" spans="1:18">
      <c r="A657" s="1" t="s">
        <v>15</v>
      </c>
      <c r="B657" s="1" t="s">
        <v>5053</v>
      </c>
      <c r="C657" s="1" t="s">
        <v>27</v>
      </c>
      <c r="J657" s="1" t="s">
        <v>5054</v>
      </c>
      <c r="K657" s="1" t="s">
        <v>5055</v>
      </c>
      <c r="L657" s="1" t="s">
        <v>5056</v>
      </c>
      <c r="M657" s="1" t="s">
        <v>5057</v>
      </c>
      <c r="N657" s="1" t="s">
        <v>5058</v>
      </c>
      <c r="O657" s="1" t="s">
        <v>5059</v>
      </c>
    </row>
    <row r="658" s="1" customFormat="1" spans="1:18">
      <c r="A658" s="1" t="s">
        <v>15</v>
      </c>
      <c r="B658" s="1" t="s">
        <v>3309</v>
      </c>
      <c r="C658" s="1" t="s">
        <v>17</v>
      </c>
      <c r="J658" s="1" t="s">
        <v>5060</v>
      </c>
      <c r="K658" s="1" t="s">
        <v>5061</v>
      </c>
      <c r="L658" s="1" t="s">
        <v>5062</v>
      </c>
      <c r="M658" s="1" t="s">
        <v>5063</v>
      </c>
      <c r="N658" s="1" t="s">
        <v>5064</v>
      </c>
      <c r="O658" s="1" t="s">
        <v>5065</v>
      </c>
    </row>
    <row r="659" s="1" customFormat="1" spans="1:18">
      <c r="A659" s="1" t="s">
        <v>15</v>
      </c>
      <c r="B659" s="1" t="s">
        <v>3309</v>
      </c>
      <c r="C659" s="1" t="s">
        <v>27</v>
      </c>
      <c r="J659" s="1" t="s">
        <v>5066</v>
      </c>
      <c r="K659" s="1" t="s">
        <v>5061</v>
      </c>
      <c r="L659" s="1" t="s">
        <v>5067</v>
      </c>
      <c r="M659" s="1" t="s">
        <v>5068</v>
      </c>
      <c r="N659" s="1" t="s">
        <v>5069</v>
      </c>
      <c r="O659" s="1" t="s">
        <v>5070</v>
      </c>
    </row>
    <row r="660" s="1" customFormat="1" spans="1:18">
      <c r="A660" s="1" t="s">
        <v>15</v>
      </c>
      <c r="B660" s="1" t="s">
        <v>5071</v>
      </c>
      <c r="C660" s="1" t="s">
        <v>27</v>
      </c>
      <c r="F660" s="1" t="s">
        <v>5072</v>
      </c>
      <c r="G660" s="1" t="e">
        <f>-ion</f>
        <v>#NAME?</v>
      </c>
      <c r="I660" s="1" t="s">
        <v>5073</v>
      </c>
      <c r="J660" s="1" t="s">
        <v>5074</v>
      </c>
      <c r="K660" s="1" t="s">
        <v>5075</v>
      </c>
      <c r="L660" s="1" t="s">
        <v>5076</v>
      </c>
      <c r="M660" s="1" t="s">
        <v>5077</v>
      </c>
      <c r="N660" s="1" t="s">
        <v>5078</v>
      </c>
      <c r="O660" s="1" t="s">
        <v>5079</v>
      </c>
    </row>
    <row r="661" s="1" customFormat="1" spans="1:18">
      <c r="A661" s="1" t="s">
        <v>15</v>
      </c>
      <c r="B661" s="1" t="s">
        <v>5071</v>
      </c>
      <c r="C661" s="1" t="s">
        <v>17</v>
      </c>
      <c r="F661" s="1" t="s">
        <v>5072</v>
      </c>
      <c r="G661" s="1" t="e">
        <f>-ion</f>
        <v>#NAME?</v>
      </c>
      <c r="I661" s="1" t="s">
        <v>5080</v>
      </c>
      <c r="J661" s="1" t="s">
        <v>5081</v>
      </c>
      <c r="K661" s="1" t="s">
        <v>5075</v>
      </c>
      <c r="L661" s="1" t="s">
        <v>5082</v>
      </c>
      <c r="M661" s="1" t="s">
        <v>5083</v>
      </c>
      <c r="N661" s="1" t="s">
        <v>5084</v>
      </c>
      <c r="O661" s="1" t="s">
        <v>5085</v>
      </c>
    </row>
    <row r="662" s="1" customFormat="1" spans="1:18">
      <c r="A662" s="1" t="s">
        <v>15</v>
      </c>
      <c r="B662" s="1" t="s">
        <v>5086</v>
      </c>
      <c r="C662" s="1" t="s">
        <v>45</v>
      </c>
      <c r="F662" s="1" t="s">
        <v>5072</v>
      </c>
      <c r="G662" s="1" t="e">
        <f>-ious</f>
        <v>#NAME?</v>
      </c>
      <c r="I662" s="1" t="s">
        <v>5087</v>
      </c>
      <c r="J662" s="1" t="s">
        <v>5088</v>
      </c>
      <c r="K662" s="1" t="s">
        <v>5089</v>
      </c>
      <c r="L662" s="1" t="s">
        <v>5090</v>
      </c>
      <c r="M662" s="1" t="s">
        <v>5091</v>
      </c>
      <c r="N662" s="1" t="s">
        <v>5092</v>
      </c>
      <c r="O662" s="1" t="s">
        <v>5093</v>
      </c>
    </row>
    <row r="663" s="1" customFormat="1" spans="1:18">
      <c r="A663" s="1" t="s">
        <v>15</v>
      </c>
      <c r="B663" s="1" t="s">
        <v>5094</v>
      </c>
      <c r="C663" s="1" t="s">
        <v>27</v>
      </c>
      <c r="J663" s="1" t="s">
        <v>5095</v>
      </c>
      <c r="K663" s="1" t="s">
        <v>5096</v>
      </c>
      <c r="L663" s="1" t="s">
        <v>5097</v>
      </c>
      <c r="M663" s="1" t="s">
        <v>5098</v>
      </c>
      <c r="N663" s="1" t="s">
        <v>5099</v>
      </c>
      <c r="O663" s="1" t="s">
        <v>5100</v>
      </c>
    </row>
    <row r="664" s="1" customFormat="1" spans="1:18">
      <c r="A664" s="1" t="s">
        <v>15</v>
      </c>
      <c r="B664" s="1" t="s">
        <v>5094</v>
      </c>
      <c r="C664" s="1" t="s">
        <v>17</v>
      </c>
      <c r="J664" s="1" t="s">
        <v>5101</v>
      </c>
      <c r="K664" s="1" t="s">
        <v>5096</v>
      </c>
      <c r="L664" s="1" t="s">
        <v>5102</v>
      </c>
      <c r="M664" s="1" t="s">
        <v>5103</v>
      </c>
      <c r="N664" s="1" t="s">
        <v>5104</v>
      </c>
      <c r="O664" s="1" t="s">
        <v>5105</v>
      </c>
    </row>
    <row r="665" s="1" customFormat="1" spans="1:18">
      <c r="A665" s="1" t="s">
        <v>15</v>
      </c>
      <c r="B665" s="1" t="s">
        <v>5106</v>
      </c>
      <c r="C665" s="1" t="s">
        <v>27</v>
      </c>
      <c r="J665" s="1" t="s">
        <v>5107</v>
      </c>
      <c r="K665" s="1" t="s">
        <v>5108</v>
      </c>
      <c r="L665" s="1" t="s">
        <v>5109</v>
      </c>
      <c r="M665" s="1" t="s">
        <v>5110</v>
      </c>
      <c r="N665" s="1" t="s">
        <v>5111</v>
      </c>
      <c r="O665" s="1" t="s">
        <v>5112</v>
      </c>
    </row>
    <row r="666" s="1" customFormat="1" spans="1:18">
      <c r="A666" s="1" t="s">
        <v>15</v>
      </c>
      <c r="B666" s="1" t="s">
        <v>5113</v>
      </c>
      <c r="C666" s="1" t="s">
        <v>27</v>
      </c>
      <c r="F666" s="1" t="s">
        <v>5114</v>
      </c>
      <c r="I666" s="1" t="s">
        <v>5115</v>
      </c>
      <c r="J666" s="1" t="s">
        <v>5116</v>
      </c>
      <c r="K666" s="1" t="s">
        <v>5117</v>
      </c>
      <c r="L666" s="1" t="s">
        <v>5118</v>
      </c>
      <c r="M666" s="1" t="s">
        <v>5119</v>
      </c>
      <c r="N666" s="1" t="s">
        <v>5120</v>
      </c>
      <c r="O666" s="1" t="s">
        <v>5121</v>
      </c>
      <c r="R666" s="1" t="e">
        <f>-ing</f>
        <v>#NAME?</v>
      </c>
    </row>
    <row r="667" s="1" customFormat="1" spans="1:18">
      <c r="A667" s="1" t="s">
        <v>15</v>
      </c>
      <c r="B667" s="1" t="s">
        <v>5122</v>
      </c>
      <c r="C667" s="1" t="s">
        <v>17</v>
      </c>
      <c r="F667" s="1" t="s">
        <v>5123</v>
      </c>
      <c r="I667" s="1" t="s">
        <v>5124</v>
      </c>
      <c r="J667" s="1" t="s">
        <v>5125</v>
      </c>
      <c r="K667" s="1" t="s">
        <v>5126</v>
      </c>
      <c r="L667" s="1" t="s">
        <v>5127</v>
      </c>
      <c r="M667" s="1" t="s">
        <v>5128</v>
      </c>
      <c r="N667" s="1" t="s">
        <v>5129</v>
      </c>
      <c r="O667" s="1" t="s">
        <v>5130</v>
      </c>
      <c r="R667" s="1" t="e">
        <f>-ate</f>
        <v>#NAME?</v>
      </c>
    </row>
    <row r="668" s="1" customFormat="1" spans="1:18">
      <c r="A668" s="1" t="s">
        <v>15</v>
      </c>
      <c r="B668" s="1" t="s">
        <v>5131</v>
      </c>
      <c r="C668" s="1" t="s">
        <v>27</v>
      </c>
      <c r="F668" s="1" t="s">
        <v>5123</v>
      </c>
      <c r="I668" s="1" t="s">
        <v>5132</v>
      </c>
      <c r="J668" s="1" t="s">
        <v>5133</v>
      </c>
      <c r="K668" s="1" t="s">
        <v>5134</v>
      </c>
      <c r="L668" s="1" t="s">
        <v>5135</v>
      </c>
      <c r="M668" s="1" t="s">
        <v>5136</v>
      </c>
      <c r="N668" s="1" t="s">
        <v>5137</v>
      </c>
      <c r="O668" s="1" t="s">
        <v>5138</v>
      </c>
      <c r="R668" s="1" t="e">
        <f>-ation</f>
        <v>#NAME?</v>
      </c>
    </row>
    <row r="669" s="1" customFormat="1" spans="1:18">
      <c r="A669" s="1" t="s">
        <v>15</v>
      </c>
      <c r="B669" s="1" t="s">
        <v>5139</v>
      </c>
      <c r="C669" s="1" t="s">
        <v>27</v>
      </c>
      <c r="J669" s="1" t="s">
        <v>5140</v>
      </c>
      <c r="K669" s="1" t="s">
        <v>5141</v>
      </c>
      <c r="L669" s="1" t="s">
        <v>5142</v>
      </c>
      <c r="M669" s="1" t="s">
        <v>5143</v>
      </c>
      <c r="N669" s="1" t="s">
        <v>5144</v>
      </c>
      <c r="O669" s="1" t="s">
        <v>5145</v>
      </c>
    </row>
    <row r="670" s="1" customFormat="1" spans="1:18">
      <c r="A670" s="1" t="s">
        <v>15</v>
      </c>
      <c r="B670" s="1" t="s">
        <v>259</v>
      </c>
      <c r="C670" s="1" t="s">
        <v>27</v>
      </c>
      <c r="F670" s="1" t="s">
        <v>259</v>
      </c>
      <c r="I670" s="1" t="s">
        <v>5146</v>
      </c>
      <c r="J670" s="1" t="s">
        <v>5147</v>
      </c>
      <c r="K670" s="1" t="s">
        <v>5148</v>
      </c>
      <c r="L670" s="1" t="s">
        <v>5149</v>
      </c>
      <c r="M670" s="1" t="s">
        <v>5150</v>
      </c>
      <c r="N670" s="1" t="s">
        <v>5151</v>
      </c>
      <c r="O670" s="1" t="s">
        <v>5152</v>
      </c>
    </row>
    <row r="671" s="1" customFormat="1" spans="1:18">
      <c r="A671" s="1" t="s">
        <v>15</v>
      </c>
      <c r="B671" s="1" t="s">
        <v>5153</v>
      </c>
      <c r="C671" s="1" t="s">
        <v>45</v>
      </c>
      <c r="D671" s="1" t="s">
        <v>5154</v>
      </c>
      <c r="F671" s="1" t="s">
        <v>5155</v>
      </c>
      <c r="I671" s="1" t="s">
        <v>5156</v>
      </c>
      <c r="J671" s="1" t="s">
        <v>5157</v>
      </c>
      <c r="K671" s="1" t="s">
        <v>5158</v>
      </c>
      <c r="L671" s="1" t="s">
        <v>5159</v>
      </c>
      <c r="M671" s="1" t="s">
        <v>5160</v>
      </c>
      <c r="N671" s="1" t="s">
        <v>5161</v>
      </c>
      <c r="O671" s="1" t="s">
        <v>5162</v>
      </c>
    </row>
    <row r="672" s="1" customFormat="1" spans="1:18">
      <c r="A672" s="1" t="s">
        <v>15</v>
      </c>
      <c r="B672" s="1" t="s">
        <v>5163</v>
      </c>
      <c r="C672" s="1" t="s">
        <v>27</v>
      </c>
      <c r="D672" s="1" t="s">
        <v>5154</v>
      </c>
      <c r="F672" s="1" t="s">
        <v>5164</v>
      </c>
      <c r="I672" s="1" t="s">
        <v>5165</v>
      </c>
      <c r="J672" s="1" t="s">
        <v>5166</v>
      </c>
      <c r="K672" s="1" t="s">
        <v>5167</v>
      </c>
      <c r="L672" s="1" t="s">
        <v>5168</v>
      </c>
      <c r="M672" s="1" t="s">
        <v>5169</v>
      </c>
      <c r="N672" s="1" t="s">
        <v>5170</v>
      </c>
      <c r="O672" s="1" t="s">
        <v>5171</v>
      </c>
    </row>
    <row r="673" s="1" customFormat="1" spans="1:15">
      <c r="A673" s="1" t="s">
        <v>15</v>
      </c>
      <c r="B673" s="1" t="s">
        <v>5172</v>
      </c>
      <c r="C673" s="1" t="s">
        <v>45</v>
      </c>
      <c r="F673" s="1" t="s">
        <v>5173</v>
      </c>
      <c r="G673" s="1" t="e">
        <f>-al</f>
        <v>#NAME?</v>
      </c>
      <c r="I673" s="1" t="s">
        <v>5174</v>
      </c>
      <c r="J673" s="1" t="s">
        <v>5175</v>
      </c>
      <c r="K673" s="1" t="s">
        <v>5176</v>
      </c>
      <c r="L673" s="1" t="s">
        <v>5177</v>
      </c>
      <c r="M673" s="1" t="s">
        <v>5178</v>
      </c>
      <c r="N673" s="1" t="s">
        <v>5179</v>
      </c>
      <c r="O673" s="1" t="s">
        <v>5180</v>
      </c>
    </row>
    <row r="674" s="1" customFormat="1" spans="1:15">
      <c r="A674" s="1" t="s">
        <v>15</v>
      </c>
      <c r="B674" s="1" t="s">
        <v>5181</v>
      </c>
      <c r="C674" s="1" t="s">
        <v>27</v>
      </c>
      <c r="F674" s="1" t="s">
        <v>5173</v>
      </c>
      <c r="J674" s="1" t="s">
        <v>5182</v>
      </c>
      <c r="K674" s="1" t="s">
        <v>5183</v>
      </c>
      <c r="L674" s="1" t="s">
        <v>5184</v>
      </c>
      <c r="M674" s="1" t="s">
        <v>5185</v>
      </c>
      <c r="N674" s="1" t="s">
        <v>5186</v>
      </c>
      <c r="O674" s="1" t="s">
        <v>5187</v>
      </c>
    </row>
    <row r="675" s="1" customFormat="1" spans="1:15">
      <c r="A675" s="1" t="s">
        <v>15</v>
      </c>
      <c r="B675" s="1" t="s">
        <v>5188</v>
      </c>
      <c r="C675" s="1" t="s">
        <v>27</v>
      </c>
      <c r="D675" s="1" t="s">
        <v>5189</v>
      </c>
      <c r="G675" s="1" t="e">
        <f>-ury</f>
        <v>#NAME?</v>
      </c>
      <c r="I675" s="1" t="s">
        <v>5190</v>
      </c>
      <c r="J675" s="1" t="s">
        <v>5191</v>
      </c>
      <c r="K675" s="1" t="s">
        <v>5192</v>
      </c>
      <c r="L675" s="1" t="s">
        <v>5193</v>
      </c>
      <c r="M675" s="1" t="s">
        <v>5194</v>
      </c>
      <c r="N675" s="1" t="s">
        <v>5195</v>
      </c>
      <c r="O675" s="1" t="s">
        <v>5196</v>
      </c>
    </row>
    <row r="676" s="1" customFormat="1" spans="1:15">
      <c r="A676" s="1" t="s">
        <v>15</v>
      </c>
      <c r="B676" s="1" t="s">
        <v>5197</v>
      </c>
      <c r="C676" s="1" t="s">
        <v>27</v>
      </c>
      <c r="J676" s="1" t="s">
        <v>5198</v>
      </c>
      <c r="K676" s="1" t="s">
        <v>5199</v>
      </c>
      <c r="L676" s="1" t="s">
        <v>5200</v>
      </c>
      <c r="M676" s="1" t="s">
        <v>5201</v>
      </c>
      <c r="N676" s="1" t="s">
        <v>5202</v>
      </c>
      <c r="O676" s="1" t="s">
        <v>5203</v>
      </c>
    </row>
    <row r="677" s="1" customFormat="1" spans="1:15">
      <c r="A677" s="1" t="s">
        <v>15</v>
      </c>
      <c r="B677" s="1" t="s">
        <v>5204</v>
      </c>
      <c r="C677" s="1" t="s">
        <v>45</v>
      </c>
      <c r="J677" s="1" t="s">
        <v>5205</v>
      </c>
      <c r="K677" s="1" t="s">
        <v>5206</v>
      </c>
      <c r="L677" s="1" t="s">
        <v>5207</v>
      </c>
      <c r="M677" s="1" t="s">
        <v>5208</v>
      </c>
      <c r="N677" s="1" t="s">
        <v>5209</v>
      </c>
      <c r="O677" s="1" t="s">
        <v>5210</v>
      </c>
    </row>
    <row r="678" s="1" customFormat="1" spans="1:15">
      <c r="A678" s="1" t="s">
        <v>15</v>
      </c>
      <c r="B678" s="1" t="s">
        <v>5211</v>
      </c>
      <c r="C678" s="1" t="s">
        <v>27</v>
      </c>
      <c r="D678" s="1" t="s">
        <v>5212</v>
      </c>
      <c r="F678" s="1" t="s">
        <v>2237</v>
      </c>
      <c r="G678" s="1" t="e">
        <f>-ate</f>
        <v>#NAME?</v>
      </c>
      <c r="I678" s="1" t="s">
        <v>5213</v>
      </c>
      <c r="J678" s="1" t="s">
        <v>5214</v>
      </c>
      <c r="K678" s="1" t="s">
        <v>5215</v>
      </c>
      <c r="L678" s="1" t="s">
        <v>5216</v>
      </c>
      <c r="M678" s="1" t="s">
        <v>5217</v>
      </c>
      <c r="N678" s="1" t="s">
        <v>5218</v>
      </c>
      <c r="O678" s="1" t="s">
        <v>5219</v>
      </c>
    </row>
    <row r="679" s="1" customFormat="1" spans="1:15">
      <c r="A679" s="1" t="s">
        <v>15</v>
      </c>
      <c r="B679" s="1" t="s">
        <v>5220</v>
      </c>
      <c r="C679" s="1" t="s">
        <v>27</v>
      </c>
      <c r="J679" s="1" t="s">
        <v>5221</v>
      </c>
      <c r="K679" s="1" t="s">
        <v>5222</v>
      </c>
      <c r="L679" s="1" t="s">
        <v>5223</v>
      </c>
      <c r="M679" s="1" t="s">
        <v>5224</v>
      </c>
      <c r="N679" s="1" t="s">
        <v>5225</v>
      </c>
      <c r="O679" s="1" t="s">
        <v>5226</v>
      </c>
    </row>
    <row r="680" s="1" customFormat="1" spans="1:15">
      <c r="A680" s="1" t="s">
        <v>15</v>
      </c>
      <c r="B680" s="1" t="s">
        <v>5227</v>
      </c>
      <c r="C680" s="1" t="s">
        <v>27</v>
      </c>
      <c r="J680" s="1" t="s">
        <v>5228</v>
      </c>
      <c r="K680" s="1" t="s">
        <v>5229</v>
      </c>
      <c r="L680" s="1" t="s">
        <v>5230</v>
      </c>
      <c r="M680" s="1" t="s">
        <v>5231</v>
      </c>
      <c r="N680" s="1" t="s">
        <v>5232</v>
      </c>
      <c r="O680" s="1" t="s">
        <v>5233</v>
      </c>
    </row>
    <row r="681" s="1" customFormat="1" spans="1:15">
      <c r="A681" s="1" t="s">
        <v>15</v>
      </c>
      <c r="B681" s="1" t="s">
        <v>5234</v>
      </c>
      <c r="C681" s="1" t="s">
        <v>27</v>
      </c>
      <c r="F681" s="1" t="s">
        <v>5235</v>
      </c>
      <c r="I681" s="1" t="s">
        <v>5236</v>
      </c>
      <c r="J681" s="1" t="s">
        <v>5237</v>
      </c>
      <c r="K681" s="1" t="s">
        <v>5238</v>
      </c>
      <c r="L681" s="1" t="s">
        <v>5239</v>
      </c>
      <c r="M681" s="1" t="s">
        <v>5240</v>
      </c>
      <c r="N681" s="1" t="s">
        <v>5241</v>
      </c>
      <c r="O681" s="1" t="s">
        <v>5242</v>
      </c>
    </row>
    <row r="682" s="1" customFormat="1" spans="1:15">
      <c r="A682" s="1" t="s">
        <v>15</v>
      </c>
      <c r="B682" s="1" t="s">
        <v>5243</v>
      </c>
      <c r="C682" s="1" t="s">
        <v>27</v>
      </c>
      <c r="F682" s="1" t="s">
        <v>5244</v>
      </c>
      <c r="I682" s="1" t="s">
        <v>5245</v>
      </c>
      <c r="J682" s="1" t="s">
        <v>5246</v>
      </c>
      <c r="K682" s="1" t="s">
        <v>5247</v>
      </c>
      <c r="L682" s="1" t="s">
        <v>5248</v>
      </c>
      <c r="M682" s="1" t="s">
        <v>5249</v>
      </c>
      <c r="N682" s="1" t="s">
        <v>5250</v>
      </c>
      <c r="O682" s="1" t="s">
        <v>5251</v>
      </c>
    </row>
    <row r="683" s="1" customFormat="1" spans="1:15">
      <c r="A683" s="1" t="s">
        <v>15</v>
      </c>
      <c r="B683" s="1" t="s">
        <v>5252</v>
      </c>
      <c r="C683" s="1" t="s">
        <v>27</v>
      </c>
      <c r="J683" s="1" t="s">
        <v>5253</v>
      </c>
      <c r="K683" s="1" t="s">
        <v>5254</v>
      </c>
      <c r="L683" s="1" t="s">
        <v>5255</v>
      </c>
      <c r="M683" s="1" t="s">
        <v>5256</v>
      </c>
      <c r="N683" s="1" t="s">
        <v>5257</v>
      </c>
      <c r="O683" s="1" t="s">
        <v>5258</v>
      </c>
    </row>
    <row r="684" s="1" customFormat="1" spans="1:15">
      <c r="A684" s="1" t="s">
        <v>15</v>
      </c>
      <c r="B684" s="1" t="s">
        <v>5259</v>
      </c>
      <c r="C684" s="1" t="s">
        <v>27</v>
      </c>
      <c r="J684" s="1" t="s">
        <v>5260</v>
      </c>
      <c r="K684" s="1" t="s">
        <v>5261</v>
      </c>
      <c r="L684" s="1" t="s">
        <v>5262</v>
      </c>
      <c r="M684" s="1" t="s">
        <v>5263</v>
      </c>
      <c r="N684" s="1" t="s">
        <v>5264</v>
      </c>
      <c r="O684" s="1" t="s">
        <v>5265</v>
      </c>
    </row>
    <row r="685" s="1" customFormat="1" spans="1:15">
      <c r="A685" s="1" t="s">
        <v>15</v>
      </c>
      <c r="B685" s="1" t="s">
        <v>5266</v>
      </c>
      <c r="C685" s="1" t="s">
        <v>45</v>
      </c>
      <c r="F685" s="1" t="s">
        <v>5259</v>
      </c>
      <c r="G685" s="1" t="e">
        <f>-ing</f>
        <v>#NAME?</v>
      </c>
      <c r="I685" s="1" t="s">
        <v>5267</v>
      </c>
      <c r="J685" s="1" t="s">
        <v>5268</v>
      </c>
      <c r="K685" s="1" t="s">
        <v>5269</v>
      </c>
      <c r="L685" s="1" t="s">
        <v>5270</v>
      </c>
      <c r="M685" s="1" t="s">
        <v>5271</v>
      </c>
      <c r="N685" s="1" t="s">
        <v>5272</v>
      </c>
      <c r="O685" s="1" t="s">
        <v>5273</v>
      </c>
    </row>
    <row r="686" s="1" customFormat="1" spans="1:15">
      <c r="A686" s="1" t="s">
        <v>15</v>
      </c>
      <c r="B686" s="1" t="s">
        <v>5274</v>
      </c>
      <c r="C686" s="1" t="s">
        <v>27</v>
      </c>
      <c r="J686" s="1" t="s">
        <v>5275</v>
      </c>
      <c r="K686" s="1" t="s">
        <v>5276</v>
      </c>
      <c r="L686" s="1" t="s">
        <v>5277</v>
      </c>
      <c r="M686" s="1" t="s">
        <v>5278</v>
      </c>
      <c r="N686" s="1" t="s">
        <v>5279</v>
      </c>
      <c r="O686" s="1" t="s">
        <v>5280</v>
      </c>
    </row>
    <row r="687" s="1" customFormat="1" spans="1:15">
      <c r="A687" s="1" t="s">
        <v>15</v>
      </c>
      <c r="B687" s="1" t="s">
        <v>5274</v>
      </c>
      <c r="C687" s="1" t="s">
        <v>17</v>
      </c>
      <c r="J687" s="1" t="s">
        <v>5281</v>
      </c>
      <c r="K687" s="1" t="s">
        <v>5276</v>
      </c>
      <c r="L687" s="1" t="s">
        <v>5282</v>
      </c>
      <c r="M687" s="1" t="s">
        <v>5283</v>
      </c>
      <c r="N687" s="1" t="s">
        <v>5284</v>
      </c>
      <c r="O687" s="1" t="s">
        <v>5285</v>
      </c>
    </row>
    <row r="688" s="1" customFormat="1" spans="1:15">
      <c r="A688" s="1" t="s">
        <v>15</v>
      </c>
      <c r="B688" s="1" t="s">
        <v>5286</v>
      </c>
      <c r="C688" s="1" t="s">
        <v>27</v>
      </c>
      <c r="J688" s="1" t="s">
        <v>5287</v>
      </c>
      <c r="K688" s="1" t="s">
        <v>5288</v>
      </c>
      <c r="L688" s="1" t="s">
        <v>5289</v>
      </c>
      <c r="M688" s="1" t="s">
        <v>5290</v>
      </c>
      <c r="N688" s="1" t="s">
        <v>5291</v>
      </c>
      <c r="O688" s="1" t="s">
        <v>5292</v>
      </c>
    </row>
    <row r="689" s="1" customFormat="1" spans="1:15">
      <c r="A689" s="1" t="s">
        <v>15</v>
      </c>
      <c r="B689" s="1" t="s">
        <v>5286</v>
      </c>
      <c r="C689" s="1" t="s">
        <v>17</v>
      </c>
      <c r="J689" s="1" t="s">
        <v>5293</v>
      </c>
      <c r="K689" s="1" t="s">
        <v>5288</v>
      </c>
      <c r="L689" s="1" t="s">
        <v>5294</v>
      </c>
      <c r="M689" s="1" t="s">
        <v>5295</v>
      </c>
      <c r="N689" s="1" t="s">
        <v>5296</v>
      </c>
      <c r="O689" s="1" t="s">
        <v>5297</v>
      </c>
    </row>
    <row r="690" s="1" customFormat="1" spans="1:15">
      <c r="A690" s="1" t="s">
        <v>15</v>
      </c>
      <c r="B690" s="1" t="s">
        <v>5298</v>
      </c>
      <c r="C690" s="1" t="s">
        <v>17</v>
      </c>
      <c r="J690" s="1" t="s">
        <v>5299</v>
      </c>
      <c r="K690" s="1" t="s">
        <v>5300</v>
      </c>
      <c r="L690" s="1" t="s">
        <v>5301</v>
      </c>
      <c r="M690" s="1" t="s">
        <v>5302</v>
      </c>
      <c r="N690" s="1" t="s">
        <v>5303</v>
      </c>
      <c r="O690" s="1" t="s">
        <v>5304</v>
      </c>
    </row>
    <row r="691" s="1" customFormat="1" spans="1:15">
      <c r="A691" s="1" t="s">
        <v>15</v>
      </c>
      <c r="B691" s="1" t="s">
        <v>5298</v>
      </c>
      <c r="C691" s="1" t="s">
        <v>27</v>
      </c>
      <c r="J691" s="1" t="s">
        <v>5305</v>
      </c>
      <c r="K691" s="1" t="s">
        <v>5300</v>
      </c>
      <c r="L691" s="1" t="s">
        <v>5306</v>
      </c>
      <c r="M691" s="1" t="s">
        <v>5307</v>
      </c>
      <c r="N691" s="1" t="s">
        <v>5308</v>
      </c>
      <c r="O691" s="1" t="s">
        <v>5309</v>
      </c>
    </row>
    <row r="692" s="1" customFormat="1" spans="1:15">
      <c r="A692" s="1" t="s">
        <v>15</v>
      </c>
      <c r="B692" s="1" t="s">
        <v>5310</v>
      </c>
      <c r="C692" s="1" t="s">
        <v>45</v>
      </c>
      <c r="F692" s="1" t="s">
        <v>5298</v>
      </c>
      <c r="G692" s="1" t="e">
        <f>-able</f>
        <v>#NAME?</v>
      </c>
      <c r="I692" s="1" t="s">
        <v>5311</v>
      </c>
      <c r="J692" s="1" t="s">
        <v>5312</v>
      </c>
      <c r="K692" s="1" t="s">
        <v>5313</v>
      </c>
      <c r="L692" s="1" t="s">
        <v>5314</v>
      </c>
      <c r="M692" s="1" t="s">
        <v>5315</v>
      </c>
      <c r="N692" s="1" t="s">
        <v>5316</v>
      </c>
      <c r="O692" s="1" t="s">
        <v>5317</v>
      </c>
    </row>
    <row r="693" s="1" customFormat="1" spans="1:15">
      <c r="A693" s="1" t="s">
        <v>15</v>
      </c>
      <c r="B693" s="1" t="s">
        <v>5318</v>
      </c>
      <c r="C693" s="1" t="s">
        <v>27</v>
      </c>
      <c r="J693" s="1" t="s">
        <v>5319</v>
      </c>
      <c r="K693" s="1" t="s">
        <v>5320</v>
      </c>
      <c r="L693" s="1" t="s">
        <v>5321</v>
      </c>
      <c r="M693" s="1" t="s">
        <v>5322</v>
      </c>
      <c r="N693" s="1" t="s">
        <v>5323</v>
      </c>
      <c r="O693" s="1" t="s">
        <v>5324</v>
      </c>
    </row>
    <row r="694" s="1" customFormat="1" spans="1:15">
      <c r="A694" s="1" t="s">
        <v>15</v>
      </c>
      <c r="B694" s="1" t="s">
        <v>5318</v>
      </c>
      <c r="C694" s="1" t="s">
        <v>17</v>
      </c>
      <c r="J694" s="1" t="s">
        <v>5325</v>
      </c>
      <c r="K694" s="1" t="s">
        <v>5320</v>
      </c>
      <c r="L694" s="1" t="s">
        <v>5326</v>
      </c>
      <c r="M694" s="1" t="s">
        <v>5327</v>
      </c>
      <c r="N694" s="1" t="s">
        <v>5328</v>
      </c>
      <c r="O694" s="1" t="s">
        <v>5329</v>
      </c>
    </row>
    <row r="695" s="1" customFormat="1" spans="1:15">
      <c r="A695" s="1" t="s">
        <v>15</v>
      </c>
      <c r="B695" s="1" t="s">
        <v>5330</v>
      </c>
      <c r="C695" s="1" t="s">
        <v>17</v>
      </c>
      <c r="J695" s="1" t="s">
        <v>5331</v>
      </c>
      <c r="K695" s="1" t="s">
        <v>5332</v>
      </c>
      <c r="L695" s="1" t="s">
        <v>5333</v>
      </c>
      <c r="M695" s="1" t="s">
        <v>5334</v>
      </c>
      <c r="N695" s="1" t="s">
        <v>5335</v>
      </c>
      <c r="O695" s="1" t="s">
        <v>5336</v>
      </c>
    </row>
    <row r="696" s="1" customFormat="1" spans="1:15">
      <c r="A696" s="1" t="s">
        <v>15</v>
      </c>
      <c r="B696" s="1" t="s">
        <v>5330</v>
      </c>
      <c r="C696" s="1" t="s">
        <v>27</v>
      </c>
      <c r="J696" s="1" t="s">
        <v>5337</v>
      </c>
      <c r="K696" s="1" t="s">
        <v>5332</v>
      </c>
      <c r="L696" s="1" t="s">
        <v>5338</v>
      </c>
      <c r="M696" s="1" t="s">
        <v>5339</v>
      </c>
      <c r="N696" s="1" t="s">
        <v>5340</v>
      </c>
      <c r="O696" s="1" t="s">
        <v>5341</v>
      </c>
    </row>
    <row r="697" s="1" customFormat="1" spans="1:15">
      <c r="A697" s="1" t="s">
        <v>15</v>
      </c>
      <c r="B697" s="1" t="s">
        <v>5342</v>
      </c>
      <c r="C697" s="1" t="s">
        <v>27</v>
      </c>
      <c r="J697" s="1" t="s">
        <v>5343</v>
      </c>
      <c r="K697" s="1" t="s">
        <v>5344</v>
      </c>
      <c r="L697" s="1" t="s">
        <v>5345</v>
      </c>
      <c r="M697" s="1" t="s">
        <v>5346</v>
      </c>
      <c r="N697" s="1" t="s">
        <v>5347</v>
      </c>
      <c r="O697" s="1" t="s">
        <v>5348</v>
      </c>
    </row>
    <row r="698" s="1" customFormat="1" spans="1:15">
      <c r="A698" s="1" t="s">
        <v>15</v>
      </c>
      <c r="B698" s="1" t="s">
        <v>5349</v>
      </c>
      <c r="C698" s="1" t="s">
        <v>27</v>
      </c>
      <c r="J698" s="1" t="s">
        <v>5350</v>
      </c>
      <c r="K698" s="1" t="s">
        <v>5351</v>
      </c>
      <c r="L698" s="1" t="s">
        <v>5352</v>
      </c>
      <c r="M698" s="1" t="s">
        <v>5353</v>
      </c>
      <c r="N698" s="1" t="s">
        <v>5354</v>
      </c>
      <c r="O698" s="1" t="s">
        <v>5355</v>
      </c>
    </row>
    <row r="699" s="1" customFormat="1" spans="1:15">
      <c r="A699" s="1" t="s">
        <v>15</v>
      </c>
      <c r="B699" s="1" t="s">
        <v>5356</v>
      </c>
      <c r="C699" s="1" t="s">
        <v>45</v>
      </c>
      <c r="F699" s="1" t="s">
        <v>5349</v>
      </c>
      <c r="G699" s="1" t="e">
        <f>-istic</f>
        <v>#NAME?</v>
      </c>
      <c r="I699" s="1" t="s">
        <v>5357</v>
      </c>
      <c r="J699" s="1" t="s">
        <v>5358</v>
      </c>
      <c r="K699" s="1" t="s">
        <v>5359</v>
      </c>
      <c r="L699" s="1" t="s">
        <v>5360</v>
      </c>
      <c r="M699" s="1" t="s">
        <v>5361</v>
      </c>
      <c r="N699" s="1" t="s">
        <v>5362</v>
      </c>
      <c r="O699" s="1" t="s">
        <v>5363</v>
      </c>
    </row>
    <row r="700" s="1" customFormat="1" spans="1:15">
      <c r="A700" s="1" t="s">
        <v>15</v>
      </c>
      <c r="B700" s="1" t="s">
        <v>5356</v>
      </c>
      <c r="C700" s="1" t="s">
        <v>27</v>
      </c>
      <c r="F700" s="1" t="s">
        <v>5349</v>
      </c>
      <c r="G700" s="1" t="e">
        <f>-istic</f>
        <v>#NAME?</v>
      </c>
      <c r="I700" s="1" t="s">
        <v>5364</v>
      </c>
      <c r="J700" s="1" t="s">
        <v>5365</v>
      </c>
      <c r="K700" s="1" t="s">
        <v>5359</v>
      </c>
      <c r="L700" s="1" t="s">
        <v>5366</v>
      </c>
      <c r="M700" s="1" t="s">
        <v>5367</v>
      </c>
      <c r="N700" s="1" t="s">
        <v>5368</v>
      </c>
      <c r="O700" s="1" t="s">
        <v>5369</v>
      </c>
    </row>
    <row r="701" s="1" customFormat="1" spans="1:15">
      <c r="A701" s="1" t="s">
        <v>15</v>
      </c>
      <c r="B701" s="1" t="s">
        <v>5370</v>
      </c>
      <c r="C701" s="1" t="s">
        <v>17</v>
      </c>
      <c r="J701" s="1" t="s">
        <v>5371</v>
      </c>
      <c r="K701" s="1" t="s">
        <v>5372</v>
      </c>
      <c r="L701" s="1" t="s">
        <v>5373</v>
      </c>
      <c r="M701" s="1" t="s">
        <v>5374</v>
      </c>
      <c r="N701" s="1" t="s">
        <v>5375</v>
      </c>
      <c r="O701" s="1" t="s">
        <v>5376</v>
      </c>
    </row>
    <row r="702" s="1" customFormat="1" spans="1:15">
      <c r="A702" s="1" t="s">
        <v>15</v>
      </c>
      <c r="B702" s="1" t="s">
        <v>5370</v>
      </c>
      <c r="C702" s="1" t="s">
        <v>27</v>
      </c>
      <c r="J702" s="1" t="s">
        <v>5377</v>
      </c>
      <c r="K702" s="1" t="s">
        <v>5372</v>
      </c>
      <c r="L702" s="1" t="s">
        <v>5378</v>
      </c>
      <c r="M702" s="1" t="s">
        <v>5379</v>
      </c>
      <c r="N702" s="1" t="s">
        <v>5380</v>
      </c>
      <c r="O702" s="1" t="s">
        <v>5381</v>
      </c>
    </row>
    <row r="703" s="1" customFormat="1" spans="1:15">
      <c r="A703" s="1" t="s">
        <v>15</v>
      </c>
      <c r="B703" s="1" t="s">
        <v>5382</v>
      </c>
      <c r="C703" s="1" t="s">
        <v>27</v>
      </c>
      <c r="J703" s="1" t="s">
        <v>5383</v>
      </c>
      <c r="K703" s="1" t="s">
        <v>5384</v>
      </c>
      <c r="L703" s="1" t="s">
        <v>5385</v>
      </c>
      <c r="M703" s="1" t="s">
        <v>5386</v>
      </c>
      <c r="N703" s="1" t="s">
        <v>5387</v>
      </c>
      <c r="O703" s="1" t="s">
        <v>5388</v>
      </c>
    </row>
    <row r="704" s="1" customFormat="1" spans="1:15">
      <c r="A704" s="1" t="s">
        <v>15</v>
      </c>
      <c r="B704" s="1" t="s">
        <v>5382</v>
      </c>
      <c r="C704" s="1" t="s">
        <v>17</v>
      </c>
      <c r="J704" s="1" t="s">
        <v>5389</v>
      </c>
      <c r="K704" s="1" t="s">
        <v>5384</v>
      </c>
      <c r="L704" s="1" t="s">
        <v>5390</v>
      </c>
      <c r="M704" s="1" t="s">
        <v>5391</v>
      </c>
      <c r="N704" s="1" t="s">
        <v>5392</v>
      </c>
      <c r="O704" s="1" t="s">
        <v>5393</v>
      </c>
    </row>
    <row r="705" s="1" customFormat="1" spans="1:15">
      <c r="A705" s="1" t="s">
        <v>15</v>
      </c>
      <c r="B705" s="1" t="s">
        <v>5394</v>
      </c>
      <c r="C705" s="1" t="s">
        <v>17</v>
      </c>
      <c r="J705" s="1" t="s">
        <v>5395</v>
      </c>
      <c r="K705" s="1" t="s">
        <v>5396</v>
      </c>
      <c r="L705" s="1" t="s">
        <v>5397</v>
      </c>
      <c r="M705" s="1" t="s">
        <v>5398</v>
      </c>
      <c r="N705" s="1" t="s">
        <v>5399</v>
      </c>
      <c r="O705" s="1" t="s">
        <v>5400</v>
      </c>
    </row>
    <row r="706" s="1" customFormat="1" spans="1:15">
      <c r="A706" s="1" t="s">
        <v>15</v>
      </c>
      <c r="B706" s="1" t="s">
        <v>5394</v>
      </c>
      <c r="C706" s="1" t="s">
        <v>27</v>
      </c>
      <c r="J706" s="1" t="s">
        <v>5395</v>
      </c>
      <c r="K706" s="1" t="s">
        <v>5396</v>
      </c>
      <c r="L706" s="1" t="s">
        <v>5401</v>
      </c>
      <c r="M706" s="1" t="s">
        <v>5402</v>
      </c>
      <c r="N706" s="1" t="s">
        <v>5403</v>
      </c>
      <c r="O706" s="1" t="s">
        <v>5404</v>
      </c>
    </row>
    <row r="707" s="1" customFormat="1" spans="1:15">
      <c r="A707" s="1" t="s">
        <v>15</v>
      </c>
      <c r="B707" s="1" t="s">
        <v>5405</v>
      </c>
      <c r="C707" s="1" t="s">
        <v>45</v>
      </c>
      <c r="J707" s="1" t="s">
        <v>5406</v>
      </c>
      <c r="K707" s="1" t="s">
        <v>5407</v>
      </c>
      <c r="L707" s="1" t="s">
        <v>5408</v>
      </c>
      <c r="M707" s="1" t="s">
        <v>5409</v>
      </c>
      <c r="N707" s="1" t="s">
        <v>5410</v>
      </c>
      <c r="O707" s="1" t="s">
        <v>5411</v>
      </c>
    </row>
    <row r="708" s="1" customFormat="1" spans="1:15">
      <c r="A708" s="1" t="s">
        <v>15</v>
      </c>
      <c r="B708" s="1" t="s">
        <v>5412</v>
      </c>
      <c r="C708" s="1" t="s">
        <v>17</v>
      </c>
      <c r="J708" s="1" t="s">
        <v>5413</v>
      </c>
      <c r="K708" s="1" t="s">
        <v>5414</v>
      </c>
      <c r="L708" s="1" t="s">
        <v>5415</v>
      </c>
      <c r="M708" s="1" t="s">
        <v>5416</v>
      </c>
      <c r="N708" s="1" t="s">
        <v>5417</v>
      </c>
      <c r="O708" s="1" t="s">
        <v>5418</v>
      </c>
    </row>
    <row r="709" s="1" customFormat="1" spans="1:15">
      <c r="A709" s="1" t="s">
        <v>15</v>
      </c>
      <c r="B709" s="1" t="s">
        <v>5412</v>
      </c>
      <c r="C709" s="1" t="s">
        <v>27</v>
      </c>
      <c r="J709" s="1" t="s">
        <v>5419</v>
      </c>
      <c r="K709" s="1" t="s">
        <v>5414</v>
      </c>
      <c r="L709" s="1" t="s">
        <v>5420</v>
      </c>
      <c r="M709" s="1" t="s">
        <v>5421</v>
      </c>
      <c r="N709" s="1" t="s">
        <v>5422</v>
      </c>
      <c r="O709" s="1" t="s">
        <v>5423</v>
      </c>
    </row>
    <row r="710" s="1" customFormat="1" spans="1:15">
      <c r="A710" s="1" t="s">
        <v>15</v>
      </c>
      <c r="B710" s="1" t="s">
        <v>5424</v>
      </c>
      <c r="C710" s="1" t="s">
        <v>17</v>
      </c>
      <c r="J710" s="1" t="s">
        <v>5425</v>
      </c>
      <c r="K710" s="1" t="s">
        <v>5426</v>
      </c>
      <c r="L710" s="1" t="s">
        <v>5427</v>
      </c>
      <c r="M710" s="1" t="s">
        <v>5428</v>
      </c>
      <c r="N710" s="1" t="s">
        <v>5429</v>
      </c>
      <c r="O710" s="1" t="s">
        <v>5430</v>
      </c>
    </row>
    <row r="711" s="1" customFormat="1" spans="1:15">
      <c r="A711" s="1" t="s">
        <v>15</v>
      </c>
      <c r="B711" s="1" t="s">
        <v>5424</v>
      </c>
      <c r="C711" s="1" t="s">
        <v>27</v>
      </c>
      <c r="J711" s="1" t="s">
        <v>5425</v>
      </c>
      <c r="K711" s="1" t="s">
        <v>5426</v>
      </c>
      <c r="L711" s="1" t="s">
        <v>5431</v>
      </c>
      <c r="M711" s="1" t="s">
        <v>5432</v>
      </c>
      <c r="N711" s="1" t="s">
        <v>5433</v>
      </c>
      <c r="O711" s="1" t="s">
        <v>5434</v>
      </c>
    </row>
    <row r="712" s="1" customFormat="1" spans="1:15">
      <c r="A712" s="1" t="s">
        <v>15</v>
      </c>
      <c r="B712" s="1" t="s">
        <v>5435</v>
      </c>
      <c r="C712" s="1" t="s">
        <v>27</v>
      </c>
      <c r="J712" s="1" t="s">
        <v>5436</v>
      </c>
      <c r="K712" s="1" t="s">
        <v>5437</v>
      </c>
      <c r="L712" s="1" t="s">
        <v>5438</v>
      </c>
      <c r="M712" s="1" t="s">
        <v>5439</v>
      </c>
      <c r="N712" s="1" t="s">
        <v>5440</v>
      </c>
      <c r="O712" s="1" t="s">
        <v>5441</v>
      </c>
    </row>
    <row r="713" s="1" customFormat="1" spans="1:15">
      <c r="A713" s="1" t="s">
        <v>15</v>
      </c>
      <c r="B713" s="1" t="s">
        <v>5435</v>
      </c>
      <c r="C713" s="1" t="s">
        <v>17</v>
      </c>
      <c r="J713" s="1" t="s">
        <v>5442</v>
      </c>
      <c r="K713" s="1" t="s">
        <v>5437</v>
      </c>
      <c r="L713" s="1" t="s">
        <v>5443</v>
      </c>
      <c r="M713" s="1" t="s">
        <v>5444</v>
      </c>
      <c r="N713" s="1" t="s">
        <v>5445</v>
      </c>
      <c r="O713" s="1" t="s">
        <v>5446</v>
      </c>
    </row>
    <row r="714" s="1" customFormat="1" spans="1:15">
      <c r="A714" s="1" t="s">
        <v>15</v>
      </c>
      <c r="B714" s="1" t="s">
        <v>5447</v>
      </c>
      <c r="C714" s="1" t="s">
        <v>17</v>
      </c>
      <c r="J714" s="1" t="s">
        <v>5448</v>
      </c>
      <c r="K714" s="1" t="s">
        <v>5449</v>
      </c>
      <c r="L714" s="1" t="s">
        <v>5450</v>
      </c>
      <c r="M714" s="1" t="s">
        <v>5451</v>
      </c>
      <c r="N714" s="1" t="s">
        <v>5452</v>
      </c>
      <c r="O714" s="1" t="s">
        <v>5453</v>
      </c>
    </row>
    <row r="715" s="1" customFormat="1" spans="1:15">
      <c r="A715" s="1" t="s">
        <v>15</v>
      </c>
      <c r="B715" s="1" t="s">
        <v>5447</v>
      </c>
      <c r="C715" s="1" t="s">
        <v>27</v>
      </c>
      <c r="J715" s="1" t="s">
        <v>5454</v>
      </c>
      <c r="K715" s="1" t="s">
        <v>5449</v>
      </c>
      <c r="L715" s="1" t="s">
        <v>5455</v>
      </c>
      <c r="M715" s="1" t="s">
        <v>5456</v>
      </c>
      <c r="N715" s="1" t="s">
        <v>5457</v>
      </c>
      <c r="O715" s="1" t="s">
        <v>5458</v>
      </c>
    </row>
    <row r="716" s="1" customFormat="1" spans="1:15">
      <c r="A716" s="1" t="s">
        <v>15</v>
      </c>
      <c r="B716" s="1" t="s">
        <v>5459</v>
      </c>
      <c r="C716" s="1" t="s">
        <v>45</v>
      </c>
      <c r="F716" s="1" t="s">
        <v>5447</v>
      </c>
      <c r="G716" s="1" t="s">
        <v>5460</v>
      </c>
      <c r="I716" s="1" t="s">
        <v>5461</v>
      </c>
      <c r="J716" s="1" t="s">
        <v>5462</v>
      </c>
      <c r="K716" s="1" t="s">
        <v>5463</v>
      </c>
      <c r="L716" s="1" t="s">
        <v>5464</v>
      </c>
      <c r="M716" s="1" t="s">
        <v>5465</v>
      </c>
      <c r="N716" s="1" t="s">
        <v>5466</v>
      </c>
      <c r="O716" s="1" t="s">
        <v>5467</v>
      </c>
    </row>
    <row r="717" s="1" customFormat="1" spans="1:15">
      <c r="A717" s="1" t="s">
        <v>15</v>
      </c>
      <c r="B717" s="1" t="s">
        <v>5468</v>
      </c>
      <c r="C717" s="1" t="s">
        <v>3649</v>
      </c>
      <c r="J717" s="1" t="s">
        <v>5469</v>
      </c>
      <c r="K717" s="1" t="s">
        <v>5470</v>
      </c>
      <c r="L717" s="1" t="s">
        <v>5471</v>
      </c>
      <c r="M717" s="1" t="s">
        <v>5472</v>
      </c>
      <c r="N717" s="1" t="s">
        <v>5473</v>
      </c>
      <c r="O717" s="1" t="s">
        <v>5474</v>
      </c>
    </row>
    <row r="718" s="1" customFormat="1" spans="1:15">
      <c r="A718" s="1" t="s">
        <v>15</v>
      </c>
      <c r="B718" s="1" t="s">
        <v>5468</v>
      </c>
      <c r="C718" s="1" t="s">
        <v>27</v>
      </c>
      <c r="J718" s="1" t="s">
        <v>5475</v>
      </c>
      <c r="K718" s="1" t="s">
        <v>5470</v>
      </c>
      <c r="L718" s="1" t="s">
        <v>5476</v>
      </c>
      <c r="M718" s="1" t="s">
        <v>5477</v>
      </c>
      <c r="N718" s="1" t="s">
        <v>5478</v>
      </c>
      <c r="O718" s="1" t="s">
        <v>5479</v>
      </c>
    </row>
    <row r="719" s="1" customFormat="1" spans="1:15">
      <c r="A719" s="1" t="s">
        <v>15</v>
      </c>
      <c r="B719" s="1" t="s">
        <v>5480</v>
      </c>
      <c r="C719" s="1" t="s">
        <v>27</v>
      </c>
      <c r="J719" s="1" t="s">
        <v>5481</v>
      </c>
      <c r="K719" s="1" t="s">
        <v>5482</v>
      </c>
      <c r="L719" s="1" t="s">
        <v>5483</v>
      </c>
      <c r="M719" s="1" t="s">
        <v>5484</v>
      </c>
      <c r="N719" s="1" t="s">
        <v>5485</v>
      </c>
      <c r="O719" s="1" t="s">
        <v>5486</v>
      </c>
    </row>
    <row r="720" s="1" customFormat="1" spans="1:15">
      <c r="A720" s="1" t="s">
        <v>15</v>
      </c>
      <c r="B720" s="1" t="s">
        <v>5487</v>
      </c>
      <c r="C720" s="1" t="s">
        <v>27</v>
      </c>
      <c r="J720" s="1" t="s">
        <v>5488</v>
      </c>
      <c r="K720" s="1" t="s">
        <v>5489</v>
      </c>
      <c r="L720" s="1" t="s">
        <v>5490</v>
      </c>
      <c r="M720" s="1" t="s">
        <v>5491</v>
      </c>
      <c r="N720" s="1" t="s">
        <v>5492</v>
      </c>
      <c r="O720" s="1" t="s">
        <v>5493</v>
      </c>
    </row>
    <row r="721" s="1" customFormat="1" spans="1:18">
      <c r="A721" s="1" t="s">
        <v>15</v>
      </c>
      <c r="B721" s="1" t="s">
        <v>5494</v>
      </c>
      <c r="C721" s="1" t="s">
        <v>45</v>
      </c>
      <c r="F721" s="1" t="s">
        <v>3658</v>
      </c>
      <c r="G721" s="1" t="e">
        <f>-ical</f>
        <v>#NAME?</v>
      </c>
      <c r="I721" s="1" t="s">
        <v>5495</v>
      </c>
      <c r="J721" s="1" t="s">
        <v>5496</v>
      </c>
      <c r="K721" s="1" t="s">
        <v>5497</v>
      </c>
      <c r="L721" s="1" t="s">
        <v>5498</v>
      </c>
      <c r="M721" s="1" t="s">
        <v>5499</v>
      </c>
      <c r="N721" s="1" t="s">
        <v>5500</v>
      </c>
      <c r="O721" s="1" t="s">
        <v>5501</v>
      </c>
    </row>
    <row r="722" s="1" customFormat="1" spans="1:18">
      <c r="A722" s="1" t="s">
        <v>15</v>
      </c>
      <c r="B722" s="1" t="s">
        <v>5502</v>
      </c>
      <c r="C722" s="1" t="s">
        <v>27</v>
      </c>
      <c r="F722" s="1" t="s">
        <v>3658</v>
      </c>
      <c r="G722" s="1" t="e">
        <f>-ist</f>
        <v>#NAME?</v>
      </c>
      <c r="I722" s="1" t="s">
        <v>5503</v>
      </c>
      <c r="J722" s="1" t="s">
        <v>5504</v>
      </c>
      <c r="K722" s="1" t="s">
        <v>5505</v>
      </c>
      <c r="L722" s="1" t="s">
        <v>5506</v>
      </c>
      <c r="M722" s="1" t="s">
        <v>5507</v>
      </c>
      <c r="N722" s="1" t="s">
        <v>5508</v>
      </c>
      <c r="O722" s="1" t="s">
        <v>5509</v>
      </c>
    </row>
    <row r="723" s="1" customFormat="1" spans="1:18">
      <c r="A723" s="1" t="s">
        <v>15</v>
      </c>
      <c r="B723" s="1" t="s">
        <v>5510</v>
      </c>
      <c r="C723" s="1" t="s">
        <v>27</v>
      </c>
      <c r="F723" s="1" t="s">
        <v>3658</v>
      </c>
      <c r="G723" s="1" t="e">
        <f>-istry</f>
        <v>#NAME?</v>
      </c>
      <c r="I723" s="1" t="s">
        <v>5511</v>
      </c>
      <c r="J723" s="1" t="s">
        <v>5512</v>
      </c>
      <c r="K723" s="1" t="s">
        <v>5513</v>
      </c>
      <c r="L723" s="1" t="s">
        <v>5514</v>
      </c>
      <c r="M723" s="1" t="s">
        <v>5515</v>
      </c>
      <c r="N723" s="1" t="s">
        <v>5516</v>
      </c>
      <c r="O723" s="1" t="s">
        <v>5517</v>
      </c>
    </row>
    <row r="724" s="1" customFormat="1" spans="1:18">
      <c r="A724" s="1" t="s">
        <v>15</v>
      </c>
      <c r="B724" s="1" t="s">
        <v>5518</v>
      </c>
      <c r="C724" s="1" t="s">
        <v>27</v>
      </c>
      <c r="J724" s="1" t="s">
        <v>5519</v>
      </c>
      <c r="K724" s="1" t="s">
        <v>5426</v>
      </c>
      <c r="L724" s="1" t="s">
        <v>5520</v>
      </c>
      <c r="M724" s="1" t="s">
        <v>5521</v>
      </c>
      <c r="N724" s="1" t="s">
        <v>5522</v>
      </c>
      <c r="O724" s="1" t="s">
        <v>5523</v>
      </c>
    </row>
    <row r="725" s="1" customFormat="1" spans="1:18">
      <c r="A725" s="1" t="s">
        <v>15</v>
      </c>
      <c r="B725" s="1" t="s">
        <v>5524</v>
      </c>
      <c r="C725" s="1" t="s">
        <v>27</v>
      </c>
      <c r="J725" s="1" t="s">
        <v>5525</v>
      </c>
      <c r="K725" s="1" t="s">
        <v>5526</v>
      </c>
      <c r="L725" s="1" t="s">
        <v>5527</v>
      </c>
      <c r="M725" s="1" t="s">
        <v>5528</v>
      </c>
      <c r="N725" s="1" t="s">
        <v>5529</v>
      </c>
      <c r="O725" s="1" t="s">
        <v>5530</v>
      </c>
    </row>
    <row r="726" s="1" customFormat="1" spans="1:18">
      <c r="A726" s="1" t="s">
        <v>15</v>
      </c>
      <c r="B726" s="1" t="s">
        <v>5531</v>
      </c>
      <c r="C726" s="1" t="s">
        <v>27</v>
      </c>
      <c r="J726" s="1" t="s">
        <v>5532</v>
      </c>
      <c r="K726" s="1" t="s">
        <v>5533</v>
      </c>
      <c r="L726" s="1" t="s">
        <v>5534</v>
      </c>
      <c r="M726" s="1" t="s">
        <v>5535</v>
      </c>
      <c r="N726" s="1" t="s">
        <v>5536</v>
      </c>
      <c r="O726" s="1" t="s">
        <v>5537</v>
      </c>
    </row>
    <row r="727" s="1" customFormat="1" spans="1:18">
      <c r="A727" s="1" t="s">
        <v>15</v>
      </c>
      <c r="B727" s="1" t="s">
        <v>5538</v>
      </c>
      <c r="C727" s="1" t="s">
        <v>17</v>
      </c>
      <c r="J727" s="1" t="s">
        <v>5539</v>
      </c>
      <c r="K727" s="1" t="s">
        <v>5540</v>
      </c>
      <c r="L727" s="1" t="s">
        <v>5541</v>
      </c>
      <c r="M727" s="1" t="s">
        <v>5542</v>
      </c>
      <c r="N727" s="1" t="s">
        <v>5543</v>
      </c>
      <c r="O727" s="1" t="s">
        <v>5544</v>
      </c>
    </row>
    <row r="728" s="1" customFormat="1" spans="1:18">
      <c r="A728" s="1" t="s">
        <v>15</v>
      </c>
      <c r="B728" s="1" t="s">
        <v>5545</v>
      </c>
      <c r="C728" s="1" t="s">
        <v>27</v>
      </c>
      <c r="F728" s="1" t="s">
        <v>5546</v>
      </c>
      <c r="I728" s="1" t="s">
        <v>5547</v>
      </c>
      <c r="J728" s="1" t="s">
        <v>5548</v>
      </c>
      <c r="K728" s="1" t="s">
        <v>5549</v>
      </c>
      <c r="L728" s="1" t="s">
        <v>5550</v>
      </c>
      <c r="M728" s="1" t="s">
        <v>5551</v>
      </c>
      <c r="N728" s="1" t="s">
        <v>5552</v>
      </c>
      <c r="O728" s="1" t="s">
        <v>5553</v>
      </c>
      <c r="R728" s="1" t="e">
        <f>-en</f>
        <v>#NAME?</v>
      </c>
    </row>
    <row r="729" s="1" customFormat="1" spans="1:18">
      <c r="A729" s="1" t="s">
        <v>15</v>
      </c>
      <c r="B729" s="1" t="s">
        <v>5554</v>
      </c>
      <c r="C729" s="1" t="s">
        <v>27</v>
      </c>
      <c r="J729" s="1" t="s">
        <v>5555</v>
      </c>
      <c r="K729" s="1" t="s">
        <v>5556</v>
      </c>
      <c r="L729" s="1" t="s">
        <v>5557</v>
      </c>
      <c r="M729" s="1" t="s">
        <v>5558</v>
      </c>
      <c r="N729" s="1" t="s">
        <v>5559</v>
      </c>
      <c r="O729" s="1" t="s">
        <v>5560</v>
      </c>
    </row>
    <row r="730" s="1" customFormat="1" spans="1:18">
      <c r="A730" s="1" t="s">
        <v>15</v>
      </c>
      <c r="B730" s="1" t="s">
        <v>5561</v>
      </c>
      <c r="C730" s="1" t="s">
        <v>27</v>
      </c>
      <c r="J730" s="1" t="s">
        <v>5562</v>
      </c>
      <c r="K730" s="1" t="s">
        <v>5563</v>
      </c>
      <c r="L730" s="1" t="s">
        <v>5564</v>
      </c>
      <c r="M730" s="1" t="s">
        <v>5565</v>
      </c>
      <c r="N730" s="1" t="s">
        <v>5566</v>
      </c>
      <c r="O730" s="1" t="s">
        <v>5567</v>
      </c>
    </row>
    <row r="731" s="1" customFormat="1" spans="1:18">
      <c r="A731" s="1" t="s">
        <v>15</v>
      </c>
      <c r="B731" s="1" t="s">
        <v>5568</v>
      </c>
      <c r="C731" s="1" t="s">
        <v>27</v>
      </c>
      <c r="F731" s="1" t="s">
        <v>5561</v>
      </c>
      <c r="G731" s="1" t="s">
        <v>5569</v>
      </c>
      <c r="I731" s="1" t="s">
        <v>5570</v>
      </c>
      <c r="J731" s="1" t="s">
        <v>5571</v>
      </c>
      <c r="K731" s="1" t="s">
        <v>5572</v>
      </c>
      <c r="L731" s="1" t="s">
        <v>5573</v>
      </c>
      <c r="M731" s="1" t="s">
        <v>5574</v>
      </c>
      <c r="N731" s="1" t="s">
        <v>5575</v>
      </c>
      <c r="O731" s="1" t="s">
        <v>5576</v>
      </c>
    </row>
    <row r="732" s="1" customFormat="1" spans="1:18">
      <c r="A732" s="1" t="s">
        <v>15</v>
      </c>
      <c r="B732" s="1" t="s">
        <v>5577</v>
      </c>
      <c r="C732" s="1" t="s">
        <v>27</v>
      </c>
      <c r="J732" s="1" t="s">
        <v>5578</v>
      </c>
      <c r="K732" s="1" t="s">
        <v>5579</v>
      </c>
      <c r="L732" s="1" t="s">
        <v>5580</v>
      </c>
      <c r="M732" s="1" t="s">
        <v>5581</v>
      </c>
      <c r="N732" s="1" t="s">
        <v>5582</v>
      </c>
      <c r="O732" s="1" t="s">
        <v>5583</v>
      </c>
    </row>
    <row r="733" s="1" customFormat="1" spans="1:18">
      <c r="A733" s="1" t="s">
        <v>15</v>
      </c>
      <c r="B733" s="1" t="s">
        <v>5584</v>
      </c>
      <c r="C733" s="1" t="s">
        <v>27</v>
      </c>
      <c r="J733" s="1" t="s">
        <v>5585</v>
      </c>
      <c r="K733" s="1" t="s">
        <v>5586</v>
      </c>
      <c r="L733" s="1" t="s">
        <v>5587</v>
      </c>
      <c r="M733" s="1" t="s">
        <v>5588</v>
      </c>
      <c r="N733" s="1" t="s">
        <v>5589</v>
      </c>
      <c r="O733" s="1" t="s">
        <v>5590</v>
      </c>
    </row>
    <row r="734" s="1" customFormat="1" spans="1:18">
      <c r="A734" s="1" t="s">
        <v>15</v>
      </c>
      <c r="B734" s="1" t="s">
        <v>5584</v>
      </c>
      <c r="C734" s="1" t="s">
        <v>45</v>
      </c>
      <c r="J734" s="1" t="s">
        <v>5591</v>
      </c>
      <c r="K734" s="1" t="s">
        <v>5586</v>
      </c>
      <c r="L734" s="1" t="s">
        <v>5592</v>
      </c>
      <c r="M734" s="1" t="s">
        <v>5593</v>
      </c>
      <c r="N734" s="1" t="s">
        <v>5594</v>
      </c>
      <c r="O734" s="1" t="s">
        <v>5595</v>
      </c>
    </row>
    <row r="735" s="1" customFormat="1" spans="1:18">
      <c r="A735" s="1" t="s">
        <v>15</v>
      </c>
      <c r="B735" s="1" t="s">
        <v>5596</v>
      </c>
      <c r="C735" s="1" t="s">
        <v>27</v>
      </c>
      <c r="J735" s="1" t="s">
        <v>5597</v>
      </c>
      <c r="K735" s="1" t="s">
        <v>5598</v>
      </c>
      <c r="L735" s="1" t="s">
        <v>5599</v>
      </c>
      <c r="M735" s="1" t="s">
        <v>5600</v>
      </c>
      <c r="N735" s="1" t="s">
        <v>5601</v>
      </c>
      <c r="O735" s="1" t="s">
        <v>5602</v>
      </c>
    </row>
    <row r="736" s="1" customFormat="1" spans="1:18">
      <c r="A736" s="1" t="s">
        <v>15</v>
      </c>
      <c r="B736" s="1" t="s">
        <v>5603</v>
      </c>
      <c r="C736" s="1" t="s">
        <v>17</v>
      </c>
      <c r="J736" s="1" t="s">
        <v>5604</v>
      </c>
      <c r="K736" s="1" t="s">
        <v>5605</v>
      </c>
      <c r="L736" s="1" t="s">
        <v>5606</v>
      </c>
      <c r="M736" s="1" t="s">
        <v>5607</v>
      </c>
      <c r="N736" s="1" t="s">
        <v>5608</v>
      </c>
      <c r="O736" s="1" t="s">
        <v>5609</v>
      </c>
    </row>
    <row r="737" s="1" customFormat="1" spans="1:15">
      <c r="A737" s="1" t="s">
        <v>15</v>
      </c>
      <c r="B737" s="1" t="s">
        <v>5603</v>
      </c>
      <c r="C737" s="1" t="s">
        <v>27</v>
      </c>
      <c r="J737" s="1" t="s">
        <v>5610</v>
      </c>
      <c r="K737" s="1" t="s">
        <v>5605</v>
      </c>
      <c r="L737" s="1" t="s">
        <v>5611</v>
      </c>
      <c r="M737" s="1" t="s">
        <v>5612</v>
      </c>
      <c r="N737" s="1" t="s">
        <v>5613</v>
      </c>
      <c r="O737" s="1" t="s">
        <v>5614</v>
      </c>
    </row>
    <row r="738" s="1" customFormat="1" spans="1:15">
      <c r="A738" s="1" t="s">
        <v>15</v>
      </c>
      <c r="B738" s="1" t="s">
        <v>5615</v>
      </c>
      <c r="C738" s="1" t="s">
        <v>17</v>
      </c>
      <c r="J738" s="1" t="s">
        <v>5616</v>
      </c>
      <c r="K738" s="1" t="s">
        <v>5617</v>
      </c>
      <c r="L738" s="1" t="s">
        <v>5618</v>
      </c>
      <c r="M738" s="1" t="s">
        <v>5619</v>
      </c>
      <c r="N738" s="1" t="s">
        <v>5620</v>
      </c>
      <c r="O738" s="1" t="s">
        <v>5621</v>
      </c>
    </row>
    <row r="739" s="1" customFormat="1" spans="1:15">
      <c r="A739" s="1" t="s">
        <v>15</v>
      </c>
      <c r="B739" s="1" t="s">
        <v>5622</v>
      </c>
      <c r="C739" s="1" t="s">
        <v>27</v>
      </c>
      <c r="F739" s="1" t="s">
        <v>5623</v>
      </c>
      <c r="I739" s="1" t="s">
        <v>5624</v>
      </c>
      <c r="J739" s="1" t="s">
        <v>5625</v>
      </c>
      <c r="K739" s="1" t="s">
        <v>5626</v>
      </c>
      <c r="L739" s="1" t="s">
        <v>5627</v>
      </c>
      <c r="M739" s="1" t="s">
        <v>5628</v>
      </c>
      <c r="N739" s="1" t="s">
        <v>5629</v>
      </c>
      <c r="O739" s="1" t="s">
        <v>5630</v>
      </c>
    </row>
    <row r="740" s="1" customFormat="1" spans="1:15">
      <c r="A740" s="1" t="s">
        <v>15</v>
      </c>
      <c r="B740" s="1" t="s">
        <v>5631</v>
      </c>
      <c r="C740" s="1" t="s">
        <v>27</v>
      </c>
      <c r="F740" s="1" t="s">
        <v>5632</v>
      </c>
      <c r="G740" s="1" t="s">
        <v>5633</v>
      </c>
      <c r="I740" s="1" t="s">
        <v>5634</v>
      </c>
      <c r="J740" s="1" t="s">
        <v>5635</v>
      </c>
      <c r="K740" s="1" t="s">
        <v>5636</v>
      </c>
      <c r="L740" s="1" t="s">
        <v>5637</v>
      </c>
      <c r="M740" s="1" t="s">
        <v>5638</v>
      </c>
      <c r="N740" s="1" t="s">
        <v>5639</v>
      </c>
      <c r="O740" s="1" t="s">
        <v>5640</v>
      </c>
    </row>
    <row r="741" s="1" customFormat="1" spans="1:15">
      <c r="A741" s="1" t="s">
        <v>15</v>
      </c>
      <c r="B741" s="1" t="s">
        <v>5631</v>
      </c>
      <c r="C741" s="1" t="s">
        <v>17</v>
      </c>
      <c r="F741" s="1" t="s">
        <v>5632</v>
      </c>
      <c r="I741" s="1" t="s">
        <v>5641</v>
      </c>
      <c r="J741" s="1" t="s">
        <v>5642</v>
      </c>
      <c r="K741" s="1" t="s">
        <v>5636</v>
      </c>
      <c r="L741" s="1" t="s">
        <v>5643</v>
      </c>
      <c r="M741" s="1" t="s">
        <v>5644</v>
      </c>
      <c r="N741" s="1" t="s">
        <v>5645</v>
      </c>
      <c r="O741" s="1" t="s">
        <v>5646</v>
      </c>
    </row>
    <row r="742" s="1" customFormat="1" spans="1:15">
      <c r="A742" s="1" t="s">
        <v>15</v>
      </c>
      <c r="B742" s="1" t="s">
        <v>5647</v>
      </c>
      <c r="C742" s="1" t="s">
        <v>27</v>
      </c>
      <c r="F742" s="1" t="s">
        <v>5648</v>
      </c>
      <c r="G742" s="1" t="s">
        <v>5649</v>
      </c>
      <c r="I742" s="1" t="s">
        <v>5650</v>
      </c>
      <c r="J742" s="1" t="s">
        <v>5651</v>
      </c>
      <c r="K742" s="1" t="s">
        <v>5652</v>
      </c>
      <c r="L742" s="1" t="s">
        <v>5653</v>
      </c>
      <c r="M742" s="1" t="s">
        <v>5654</v>
      </c>
      <c r="N742" s="1" t="s">
        <v>5655</v>
      </c>
      <c r="O742" s="1" t="s">
        <v>5656</v>
      </c>
    </row>
    <row r="743" s="1" customFormat="1" spans="1:15">
      <c r="A743" s="1" t="s">
        <v>15</v>
      </c>
      <c r="B743" s="1" t="s">
        <v>5647</v>
      </c>
      <c r="C743" s="1" t="s">
        <v>45</v>
      </c>
      <c r="F743" s="1" t="s">
        <v>5648</v>
      </c>
      <c r="G743" s="1" t="s">
        <v>5649</v>
      </c>
      <c r="I743" s="1" t="s">
        <v>5657</v>
      </c>
      <c r="J743" s="1" t="s">
        <v>5658</v>
      </c>
      <c r="K743" s="1" t="s">
        <v>5652</v>
      </c>
      <c r="L743" s="1" t="s">
        <v>5659</v>
      </c>
      <c r="M743" s="1" t="s">
        <v>5660</v>
      </c>
      <c r="N743" s="1" t="s">
        <v>5661</v>
      </c>
      <c r="O743" s="1" t="s">
        <v>5662</v>
      </c>
    </row>
    <row r="744" s="1" customFormat="1" spans="1:15">
      <c r="A744" s="1" t="s">
        <v>15</v>
      </c>
      <c r="B744" s="1" t="s">
        <v>5663</v>
      </c>
      <c r="C744" s="1" t="s">
        <v>27</v>
      </c>
      <c r="F744" s="1" t="s">
        <v>5648</v>
      </c>
      <c r="G744" s="1" t="s">
        <v>5664</v>
      </c>
      <c r="I744" s="1" t="s">
        <v>5665</v>
      </c>
      <c r="J744" s="1" t="s">
        <v>5666</v>
      </c>
      <c r="K744" s="1" t="s">
        <v>5667</v>
      </c>
      <c r="L744" s="1" t="s">
        <v>5668</v>
      </c>
      <c r="M744" s="1" t="s">
        <v>5669</v>
      </c>
      <c r="N744" s="1" t="s">
        <v>5670</v>
      </c>
      <c r="O744" s="1" t="s">
        <v>5671</v>
      </c>
    </row>
    <row r="745" s="1" customFormat="1" spans="1:15">
      <c r="A745" s="1" t="s">
        <v>15</v>
      </c>
      <c r="B745" s="1" t="s">
        <v>5672</v>
      </c>
      <c r="C745" s="1" t="s">
        <v>27</v>
      </c>
      <c r="J745" s="1" t="s">
        <v>5673</v>
      </c>
      <c r="K745" s="1" t="s">
        <v>5674</v>
      </c>
      <c r="L745" s="1" t="s">
        <v>5675</v>
      </c>
      <c r="M745" s="1" t="s">
        <v>5676</v>
      </c>
      <c r="N745" s="1" t="s">
        <v>5677</v>
      </c>
      <c r="O745" s="1" t="s">
        <v>5678</v>
      </c>
    </row>
    <row r="746" s="1" customFormat="1" spans="1:15">
      <c r="A746" s="1" t="s">
        <v>15</v>
      </c>
      <c r="B746" s="1" t="s">
        <v>5679</v>
      </c>
      <c r="C746" s="1" t="s">
        <v>27</v>
      </c>
      <c r="J746" s="1" t="s">
        <v>5680</v>
      </c>
      <c r="K746" s="1" t="s">
        <v>5681</v>
      </c>
      <c r="L746" s="1" t="s">
        <v>5682</v>
      </c>
      <c r="M746" s="1" t="s">
        <v>5683</v>
      </c>
      <c r="N746" s="1" t="s">
        <v>5684</v>
      </c>
      <c r="O746" s="1" t="s">
        <v>5685</v>
      </c>
    </row>
    <row r="747" s="1" customFormat="1" spans="1:15">
      <c r="A747" s="1" t="s">
        <v>15</v>
      </c>
      <c r="B747" s="1" t="s">
        <v>5686</v>
      </c>
      <c r="C747" s="1" t="s">
        <v>27</v>
      </c>
      <c r="F747" s="1" t="s">
        <v>5679</v>
      </c>
      <c r="G747" s="1" t="s">
        <v>5687</v>
      </c>
      <c r="I747" s="1" t="s">
        <v>5688</v>
      </c>
      <c r="J747" s="1" t="s">
        <v>5689</v>
      </c>
      <c r="K747" s="1" t="s">
        <v>5690</v>
      </c>
      <c r="L747" s="1" t="s">
        <v>5691</v>
      </c>
      <c r="M747" s="1" t="s">
        <v>5692</v>
      </c>
      <c r="N747" s="1" t="s">
        <v>5693</v>
      </c>
      <c r="O747" s="1" t="s">
        <v>5694</v>
      </c>
    </row>
    <row r="748" s="1" customFormat="1" spans="1:15">
      <c r="A748" s="1" t="s">
        <v>15</v>
      </c>
      <c r="B748" s="1" t="s">
        <v>5695</v>
      </c>
      <c r="C748" s="1" t="s">
        <v>27</v>
      </c>
      <c r="J748" s="1" t="s">
        <v>5696</v>
      </c>
      <c r="K748" s="1" t="s">
        <v>5697</v>
      </c>
      <c r="L748" s="1" t="s">
        <v>5698</v>
      </c>
      <c r="M748" s="1" t="s">
        <v>5699</v>
      </c>
      <c r="N748" s="1" t="s">
        <v>5700</v>
      </c>
      <c r="O748" s="1" t="s">
        <v>5701</v>
      </c>
    </row>
    <row r="749" s="1" customFormat="1" spans="1:15">
      <c r="A749" s="1" t="s">
        <v>15</v>
      </c>
      <c r="B749" s="1" t="s">
        <v>5702</v>
      </c>
      <c r="C749" s="1" t="s">
        <v>27</v>
      </c>
      <c r="F749" s="1" t="s">
        <v>5703</v>
      </c>
      <c r="G749" s="1" t="s">
        <v>5704</v>
      </c>
      <c r="I749" s="1" t="s">
        <v>5705</v>
      </c>
      <c r="J749" s="1" t="s">
        <v>5706</v>
      </c>
      <c r="K749" s="1" t="s">
        <v>5707</v>
      </c>
      <c r="L749" s="1" t="s">
        <v>5708</v>
      </c>
      <c r="M749" s="1" t="s">
        <v>5709</v>
      </c>
      <c r="N749" s="1" t="s">
        <v>5710</v>
      </c>
      <c r="O749" s="1" t="s">
        <v>5711</v>
      </c>
    </row>
    <row r="750" s="1" customFormat="1" spans="1:15">
      <c r="A750" s="1" t="s">
        <v>15</v>
      </c>
      <c r="B750" s="1" t="s">
        <v>5702</v>
      </c>
      <c r="C750" s="1" t="s">
        <v>17</v>
      </c>
      <c r="F750" s="1" t="s">
        <v>5703</v>
      </c>
      <c r="G750" s="1" t="s">
        <v>5704</v>
      </c>
      <c r="I750" s="1" t="s">
        <v>5712</v>
      </c>
      <c r="J750" s="1" t="s">
        <v>5713</v>
      </c>
      <c r="K750" s="1" t="s">
        <v>5707</v>
      </c>
      <c r="L750" s="1" t="s">
        <v>5714</v>
      </c>
      <c r="M750" s="1" t="s">
        <v>5715</v>
      </c>
      <c r="N750" s="1" t="s">
        <v>5716</v>
      </c>
      <c r="O750" s="1" t="s">
        <v>5717</v>
      </c>
    </row>
    <row r="751" s="1" customFormat="1" spans="1:15">
      <c r="A751" s="1" t="s">
        <v>15</v>
      </c>
      <c r="B751" s="1" t="s">
        <v>5718</v>
      </c>
      <c r="C751" s="1" t="s">
        <v>27</v>
      </c>
      <c r="F751" s="1" t="s">
        <v>5703</v>
      </c>
      <c r="G751" s="1" t="s">
        <v>5719</v>
      </c>
      <c r="I751" s="1" t="s">
        <v>5720</v>
      </c>
      <c r="J751" s="1" t="s">
        <v>5721</v>
      </c>
      <c r="K751" s="1" t="s">
        <v>5722</v>
      </c>
      <c r="L751" s="1" t="s">
        <v>5723</v>
      </c>
      <c r="M751" s="1" t="s">
        <v>5724</v>
      </c>
      <c r="N751" s="1" t="s">
        <v>5725</v>
      </c>
      <c r="O751" s="1" t="s">
        <v>5726</v>
      </c>
    </row>
    <row r="752" s="1" customFormat="1" spans="1:15">
      <c r="A752" s="1" t="s">
        <v>15</v>
      </c>
      <c r="B752" s="1" t="s">
        <v>5727</v>
      </c>
      <c r="C752" s="1" t="s">
        <v>17</v>
      </c>
      <c r="F752" s="1" t="s">
        <v>5703</v>
      </c>
      <c r="G752" s="1" t="s">
        <v>5728</v>
      </c>
      <c r="H752" s="1" t="s">
        <v>356</v>
      </c>
      <c r="I752" s="1" t="s">
        <v>5729</v>
      </c>
      <c r="J752" s="1" t="s">
        <v>5730</v>
      </c>
      <c r="K752" s="1" t="s">
        <v>5731</v>
      </c>
      <c r="L752" s="1" t="s">
        <v>5732</v>
      </c>
      <c r="M752" s="1" t="s">
        <v>5733</v>
      </c>
      <c r="N752" s="1" t="s">
        <v>5734</v>
      </c>
      <c r="O752" s="1" t="s">
        <v>5735</v>
      </c>
    </row>
    <row r="753" s="1" customFormat="1" spans="1:15">
      <c r="A753" s="1" t="s">
        <v>15</v>
      </c>
      <c r="B753" s="1" t="s">
        <v>5736</v>
      </c>
      <c r="C753" s="1" t="s">
        <v>27</v>
      </c>
      <c r="D753" s="1" t="s">
        <v>5737</v>
      </c>
      <c r="F753" s="1" t="s">
        <v>5738</v>
      </c>
      <c r="I753" s="1" t="s">
        <v>5739</v>
      </c>
      <c r="J753" s="1" t="s">
        <v>5740</v>
      </c>
      <c r="K753" s="1" t="s">
        <v>5741</v>
      </c>
      <c r="L753" s="1" t="s">
        <v>5742</v>
      </c>
      <c r="M753" s="1" t="s">
        <v>5743</v>
      </c>
      <c r="N753" s="1" t="s">
        <v>5744</v>
      </c>
      <c r="O753" s="1" t="s">
        <v>5745</v>
      </c>
    </row>
    <row r="754" s="1" customFormat="1" spans="1:15">
      <c r="A754" s="1" t="s">
        <v>15</v>
      </c>
      <c r="B754" s="1" t="s">
        <v>5746</v>
      </c>
      <c r="C754" s="1" t="s">
        <v>27</v>
      </c>
      <c r="F754" s="1" t="s">
        <v>5703</v>
      </c>
      <c r="G754" s="1" t="s">
        <v>5633</v>
      </c>
      <c r="I754" s="1" t="s">
        <v>5747</v>
      </c>
      <c r="J754" s="1" t="s">
        <v>5748</v>
      </c>
      <c r="K754" s="1" t="s">
        <v>5749</v>
      </c>
      <c r="L754" s="1" t="s">
        <v>5750</v>
      </c>
      <c r="M754" s="1" t="s">
        <v>5751</v>
      </c>
      <c r="N754" s="1" t="s">
        <v>5752</v>
      </c>
      <c r="O754" s="1" t="s">
        <v>5753</v>
      </c>
    </row>
    <row r="755" s="1" customFormat="1" spans="1:15">
      <c r="A755" s="1" t="s">
        <v>15</v>
      </c>
      <c r="B755" s="1" t="s">
        <v>5754</v>
      </c>
      <c r="C755" s="1" t="s">
        <v>27</v>
      </c>
      <c r="F755" s="1" t="s">
        <v>5755</v>
      </c>
      <c r="G755" s="1" t="s">
        <v>5756</v>
      </c>
      <c r="I755" s="1" t="s">
        <v>5757</v>
      </c>
      <c r="J755" s="1" t="s">
        <v>5758</v>
      </c>
      <c r="K755" s="1" t="s">
        <v>5759</v>
      </c>
      <c r="L755" s="1" t="s">
        <v>5760</v>
      </c>
      <c r="M755" s="1" t="s">
        <v>5761</v>
      </c>
      <c r="N755" s="1" t="s">
        <v>5762</v>
      </c>
      <c r="O755" s="1" t="s">
        <v>5763</v>
      </c>
    </row>
    <row r="756" s="1" customFormat="1" spans="1:15">
      <c r="A756" s="1" t="s">
        <v>15</v>
      </c>
      <c r="B756" s="1" t="s">
        <v>5764</v>
      </c>
      <c r="C756" s="1" t="s">
        <v>27</v>
      </c>
      <c r="J756" s="1" t="s">
        <v>5765</v>
      </c>
      <c r="K756" s="1" t="s">
        <v>5766</v>
      </c>
      <c r="L756" s="1" t="s">
        <v>5767</v>
      </c>
      <c r="M756" s="1" t="s">
        <v>5768</v>
      </c>
      <c r="N756" s="1" t="s">
        <v>5769</v>
      </c>
      <c r="O756" s="1" t="s">
        <v>5770</v>
      </c>
    </row>
    <row r="757" s="1" customFormat="1" spans="1:15">
      <c r="A757" s="1" t="s">
        <v>15</v>
      </c>
      <c r="B757" s="1" t="s">
        <v>5771</v>
      </c>
      <c r="C757" s="1" t="s">
        <v>45</v>
      </c>
      <c r="F757" s="1" t="s">
        <v>5755</v>
      </c>
      <c r="G757" s="1" t="s">
        <v>5772</v>
      </c>
      <c r="I757" s="1" t="s">
        <v>5773</v>
      </c>
      <c r="J757" s="1" t="s">
        <v>5774</v>
      </c>
      <c r="K757" s="1" t="s">
        <v>5775</v>
      </c>
      <c r="L757" s="1" t="s">
        <v>5776</v>
      </c>
      <c r="M757" s="1" t="s">
        <v>5777</v>
      </c>
      <c r="N757" s="1" t="s">
        <v>5778</v>
      </c>
      <c r="O757" s="1" t="s">
        <v>5779</v>
      </c>
    </row>
    <row r="758" s="1" customFormat="1" spans="1:15">
      <c r="A758" s="1" t="s">
        <v>15</v>
      </c>
      <c r="B758" s="1" t="s">
        <v>5780</v>
      </c>
      <c r="C758" s="1" t="s">
        <v>27</v>
      </c>
      <c r="F758" s="1" t="s">
        <v>5771</v>
      </c>
      <c r="G758" s="1" t="s">
        <v>5649</v>
      </c>
      <c r="I758" s="1" t="s">
        <v>5781</v>
      </c>
      <c r="J758" s="1" t="s">
        <v>5782</v>
      </c>
      <c r="K758" s="1" t="s">
        <v>5783</v>
      </c>
      <c r="L758" s="1" t="s">
        <v>5784</v>
      </c>
      <c r="M758" s="1" t="s">
        <v>5785</v>
      </c>
      <c r="N758" s="1" t="s">
        <v>5786</v>
      </c>
      <c r="O758" s="1" t="s">
        <v>5787</v>
      </c>
    </row>
    <row r="759" s="1" customFormat="1" spans="1:15">
      <c r="A759" s="1" t="s">
        <v>15</v>
      </c>
      <c r="B759" s="1" t="s">
        <v>5788</v>
      </c>
      <c r="C759" s="1" t="s">
        <v>27</v>
      </c>
      <c r="F759" s="1" t="s">
        <v>5771</v>
      </c>
      <c r="G759" s="1" t="s">
        <v>5789</v>
      </c>
      <c r="H759" s="1" t="s">
        <v>304</v>
      </c>
      <c r="I759" s="1" t="s">
        <v>5790</v>
      </c>
      <c r="J759" s="1" t="s">
        <v>5791</v>
      </c>
      <c r="K759" s="1" t="s">
        <v>5792</v>
      </c>
      <c r="L759" s="1" t="s">
        <v>5793</v>
      </c>
      <c r="M759" s="1" t="s">
        <v>5794</v>
      </c>
      <c r="N759" s="1" t="s">
        <v>5795</v>
      </c>
      <c r="O759" s="1" t="s">
        <v>5796</v>
      </c>
    </row>
    <row r="760" s="1" customFormat="1" spans="1:15">
      <c r="A760" s="1" t="s">
        <v>15</v>
      </c>
      <c r="B760" s="1" t="s">
        <v>5797</v>
      </c>
      <c r="C760" s="1" t="s">
        <v>17</v>
      </c>
      <c r="J760" s="1" t="s">
        <v>5798</v>
      </c>
      <c r="K760" s="1" t="s">
        <v>5799</v>
      </c>
      <c r="L760" s="1" t="s">
        <v>5800</v>
      </c>
      <c r="M760" s="1" t="s">
        <v>5801</v>
      </c>
      <c r="N760" s="1" t="s">
        <v>5802</v>
      </c>
      <c r="O760" s="1" t="s">
        <v>5803</v>
      </c>
    </row>
    <row r="761" s="1" customFormat="1" spans="1:15">
      <c r="A761" s="1" t="s">
        <v>15</v>
      </c>
      <c r="B761" s="1" t="s">
        <v>5797</v>
      </c>
      <c r="C761" s="1" t="s">
        <v>27</v>
      </c>
      <c r="J761" s="1" t="s">
        <v>5804</v>
      </c>
      <c r="K761" s="1" t="s">
        <v>5799</v>
      </c>
      <c r="L761" s="1" t="s">
        <v>5805</v>
      </c>
      <c r="M761" s="1" t="s">
        <v>5806</v>
      </c>
      <c r="N761" s="1" t="s">
        <v>5807</v>
      </c>
      <c r="O761" s="1" t="s">
        <v>5808</v>
      </c>
    </row>
    <row r="762" s="1" customFormat="1" spans="1:15">
      <c r="A762" s="1" t="s">
        <v>15</v>
      </c>
      <c r="B762" s="1" t="s">
        <v>5809</v>
      </c>
      <c r="C762" s="1" t="s">
        <v>17</v>
      </c>
      <c r="F762" s="1" t="s">
        <v>5810</v>
      </c>
      <c r="G762" s="1" t="e">
        <f>-ify</f>
        <v>#NAME?</v>
      </c>
      <c r="I762" s="1" t="s">
        <v>5811</v>
      </c>
      <c r="J762" s="1" t="s">
        <v>5812</v>
      </c>
      <c r="K762" s="1" t="s">
        <v>5813</v>
      </c>
      <c r="L762" s="1" t="s">
        <v>5814</v>
      </c>
      <c r="M762" s="1" t="s">
        <v>5815</v>
      </c>
      <c r="N762" s="1" t="s">
        <v>5816</v>
      </c>
      <c r="O762" s="1" t="s">
        <v>5817</v>
      </c>
    </row>
    <row r="763" s="1" customFormat="1" spans="1:15">
      <c r="A763" s="1" t="s">
        <v>15</v>
      </c>
      <c r="B763" s="1" t="s">
        <v>5818</v>
      </c>
      <c r="C763" s="1" t="s">
        <v>27</v>
      </c>
      <c r="J763" s="1" t="s">
        <v>5819</v>
      </c>
      <c r="K763" s="1" t="s">
        <v>5820</v>
      </c>
      <c r="L763" s="1" t="s">
        <v>5821</v>
      </c>
      <c r="M763" s="1" t="s">
        <v>5822</v>
      </c>
      <c r="N763" s="1" t="s">
        <v>5823</v>
      </c>
      <c r="O763" s="1" t="s">
        <v>5824</v>
      </c>
    </row>
    <row r="764" s="1" customFormat="1" spans="1:15">
      <c r="A764" s="1" t="s">
        <v>15</v>
      </c>
      <c r="B764" s="1" t="s">
        <v>5825</v>
      </c>
      <c r="C764" s="1" t="s">
        <v>45</v>
      </c>
      <c r="F764" s="1" t="s">
        <v>5818</v>
      </c>
      <c r="G764" s="1" t="e">
        <f>-ic</f>
        <v>#NAME?</v>
      </c>
      <c r="I764" s="1" t="s">
        <v>5826</v>
      </c>
      <c r="J764" s="1" t="s">
        <v>5827</v>
      </c>
      <c r="K764" s="1" t="s">
        <v>5828</v>
      </c>
      <c r="L764" s="1" t="s">
        <v>5829</v>
      </c>
      <c r="M764" s="1" t="s">
        <v>5830</v>
      </c>
      <c r="N764" s="1" t="s">
        <v>5831</v>
      </c>
      <c r="O764" s="1" t="s">
        <v>5832</v>
      </c>
    </row>
    <row r="765" s="1" customFormat="1" spans="1:15">
      <c r="A765" s="1" t="s">
        <v>15</v>
      </c>
      <c r="B765" s="1" t="s">
        <v>5825</v>
      </c>
      <c r="C765" s="1" t="s">
        <v>27</v>
      </c>
      <c r="F765" s="1" t="s">
        <v>5818</v>
      </c>
      <c r="G765" s="1" t="e">
        <f>-ic</f>
        <v>#NAME?</v>
      </c>
      <c r="I765" s="1" t="s">
        <v>5833</v>
      </c>
      <c r="J765" s="1" t="s">
        <v>5834</v>
      </c>
      <c r="K765" s="1" t="s">
        <v>5828</v>
      </c>
      <c r="L765" s="1" t="s">
        <v>5835</v>
      </c>
      <c r="M765" s="1" t="s">
        <v>5836</v>
      </c>
      <c r="N765" s="1" t="s">
        <v>5837</v>
      </c>
      <c r="O765" s="1" t="s">
        <v>5838</v>
      </c>
    </row>
    <row r="766" s="1" customFormat="1" spans="1:15">
      <c r="A766" s="1" t="s">
        <v>15</v>
      </c>
      <c r="B766" s="1" t="s">
        <v>5839</v>
      </c>
      <c r="C766" s="1" t="s">
        <v>17</v>
      </c>
      <c r="F766" s="1" t="s">
        <v>5818</v>
      </c>
      <c r="G766" s="1" t="e">
        <f>-ify</f>
        <v>#NAME?</v>
      </c>
      <c r="I766" s="1" t="s">
        <v>5840</v>
      </c>
      <c r="J766" s="1" t="s">
        <v>5841</v>
      </c>
      <c r="K766" s="1" t="s">
        <v>5842</v>
      </c>
      <c r="L766" s="1" t="s">
        <v>5843</v>
      </c>
      <c r="M766" s="1" t="s">
        <v>5844</v>
      </c>
      <c r="N766" s="1" t="s">
        <v>5845</v>
      </c>
      <c r="O766" s="1" t="s">
        <v>5846</v>
      </c>
    </row>
    <row r="767" s="1" customFormat="1" spans="1:15">
      <c r="A767" s="1" t="s">
        <v>15</v>
      </c>
      <c r="B767" s="1" t="s">
        <v>5847</v>
      </c>
      <c r="C767" s="1" t="s">
        <v>27</v>
      </c>
      <c r="I767" s="1" t="s">
        <v>5848</v>
      </c>
      <c r="J767" s="1" t="s">
        <v>5849</v>
      </c>
      <c r="K767" s="1" t="s">
        <v>5850</v>
      </c>
      <c r="L767" s="1" t="s">
        <v>5851</v>
      </c>
      <c r="M767" s="1" t="s">
        <v>5852</v>
      </c>
      <c r="N767" s="1" t="s">
        <v>5853</v>
      </c>
      <c r="O767" s="1" t="s">
        <v>5854</v>
      </c>
    </row>
    <row r="768" s="1" customFormat="1" spans="1:15">
      <c r="A768" s="1" t="s">
        <v>15</v>
      </c>
      <c r="B768" s="1" t="s">
        <v>5855</v>
      </c>
      <c r="C768" s="1" t="s">
        <v>27</v>
      </c>
      <c r="I768" s="1" t="s">
        <v>5856</v>
      </c>
      <c r="J768" s="1" t="s">
        <v>5857</v>
      </c>
      <c r="K768" s="1" t="s">
        <v>5858</v>
      </c>
      <c r="L768" s="1" t="s">
        <v>5859</v>
      </c>
      <c r="M768" s="1" t="s">
        <v>5860</v>
      </c>
      <c r="N768" s="1" t="s">
        <v>5861</v>
      </c>
      <c r="O768" s="1" t="s">
        <v>5862</v>
      </c>
    </row>
    <row r="769" s="1" customFormat="1" spans="1:15">
      <c r="A769" s="1" t="s">
        <v>15</v>
      </c>
      <c r="B769" s="1" t="s">
        <v>5863</v>
      </c>
      <c r="C769" s="1" t="s">
        <v>27</v>
      </c>
      <c r="J769" s="1" t="s">
        <v>5864</v>
      </c>
      <c r="K769" s="1" t="s">
        <v>5865</v>
      </c>
      <c r="L769" s="1" t="s">
        <v>5866</v>
      </c>
      <c r="M769" s="1" t="s">
        <v>5867</v>
      </c>
      <c r="N769" s="1" t="s">
        <v>5868</v>
      </c>
      <c r="O769" s="1" t="s">
        <v>5869</v>
      </c>
    </row>
    <row r="770" s="1" customFormat="1" spans="1:15">
      <c r="A770" s="1" t="s">
        <v>15</v>
      </c>
      <c r="B770" s="1" t="s">
        <v>5870</v>
      </c>
      <c r="C770" s="1" t="s">
        <v>27</v>
      </c>
      <c r="J770" s="1" t="s">
        <v>5871</v>
      </c>
      <c r="K770" s="1" t="s">
        <v>5872</v>
      </c>
      <c r="L770" s="1" t="s">
        <v>5873</v>
      </c>
      <c r="M770" s="1" t="s">
        <v>5874</v>
      </c>
      <c r="N770" s="1" t="s">
        <v>5875</v>
      </c>
      <c r="O770" s="1" t="s">
        <v>5876</v>
      </c>
    </row>
    <row r="771" s="1" customFormat="1" spans="1:15">
      <c r="A771" s="1" t="s">
        <v>15</v>
      </c>
      <c r="B771" s="1" t="s">
        <v>5877</v>
      </c>
      <c r="C771" s="1" t="s">
        <v>17</v>
      </c>
      <c r="J771" s="1" t="s">
        <v>5878</v>
      </c>
      <c r="K771" s="1" t="s">
        <v>5879</v>
      </c>
      <c r="L771" s="1" t="s">
        <v>5880</v>
      </c>
      <c r="M771" s="1" t="s">
        <v>5881</v>
      </c>
      <c r="N771" s="1" t="s">
        <v>5882</v>
      </c>
      <c r="O771" s="1" t="s">
        <v>5883</v>
      </c>
    </row>
    <row r="772" s="1" customFormat="1" spans="1:15">
      <c r="A772" s="1" t="s">
        <v>15</v>
      </c>
      <c r="B772" s="1" t="s">
        <v>5884</v>
      </c>
      <c r="C772" s="1" t="s">
        <v>27</v>
      </c>
      <c r="F772" s="1" t="s">
        <v>5877</v>
      </c>
      <c r="G772" s="1" t="s">
        <v>2419</v>
      </c>
      <c r="I772" s="1" t="s">
        <v>5885</v>
      </c>
      <c r="J772" s="1" t="s">
        <v>5886</v>
      </c>
      <c r="K772" s="1" t="s">
        <v>5887</v>
      </c>
      <c r="L772" s="1" t="s">
        <v>5888</v>
      </c>
      <c r="M772" s="1" t="s">
        <v>5889</v>
      </c>
      <c r="N772" s="1" t="s">
        <v>5890</v>
      </c>
      <c r="O772" s="1" t="s">
        <v>5891</v>
      </c>
    </row>
    <row r="773" s="1" customFormat="1" spans="1:15">
      <c r="A773" s="1" t="s">
        <v>15</v>
      </c>
      <c r="B773" s="1" t="s">
        <v>5892</v>
      </c>
      <c r="C773" s="1" t="s">
        <v>45</v>
      </c>
      <c r="J773" s="1" t="s">
        <v>5893</v>
      </c>
      <c r="K773" s="1" t="s">
        <v>5894</v>
      </c>
      <c r="L773" s="1" t="s">
        <v>5895</v>
      </c>
      <c r="M773" s="1" t="s">
        <v>5896</v>
      </c>
      <c r="N773" s="1" t="s">
        <v>5897</v>
      </c>
      <c r="O773" s="1" t="s">
        <v>5898</v>
      </c>
    </row>
    <row r="774" s="1" customFormat="1" spans="1:15">
      <c r="A774" s="1" t="s">
        <v>15</v>
      </c>
      <c r="B774" s="1" t="s">
        <v>5892</v>
      </c>
      <c r="C774" s="1" t="s">
        <v>17</v>
      </c>
      <c r="J774" s="1" t="s">
        <v>5899</v>
      </c>
      <c r="K774" s="1" t="s">
        <v>5894</v>
      </c>
      <c r="L774" s="1" t="s">
        <v>5900</v>
      </c>
      <c r="M774" s="1" t="s">
        <v>5901</v>
      </c>
      <c r="N774" s="1" t="s">
        <v>5902</v>
      </c>
      <c r="O774" s="1" t="s">
        <v>5903</v>
      </c>
    </row>
    <row r="775" s="1" customFormat="1" spans="1:15">
      <c r="A775" s="1" t="s">
        <v>15</v>
      </c>
      <c r="B775" s="1" t="s">
        <v>5904</v>
      </c>
      <c r="C775" s="1" t="s">
        <v>27</v>
      </c>
      <c r="J775" s="1" t="s">
        <v>5905</v>
      </c>
      <c r="K775" s="1" t="s">
        <v>5906</v>
      </c>
      <c r="L775" s="1" t="s">
        <v>5907</v>
      </c>
      <c r="M775" s="1" t="s">
        <v>5908</v>
      </c>
      <c r="N775" s="1" t="s">
        <v>5909</v>
      </c>
      <c r="O775" s="1" t="s">
        <v>5910</v>
      </c>
    </row>
    <row r="776" s="1" customFormat="1" spans="1:15">
      <c r="A776" s="1" t="s">
        <v>15</v>
      </c>
      <c r="B776" s="1" t="s">
        <v>5911</v>
      </c>
      <c r="C776" s="1" t="s">
        <v>45</v>
      </c>
      <c r="J776" s="1" t="s">
        <v>5912</v>
      </c>
      <c r="K776" s="1" t="s">
        <v>5913</v>
      </c>
      <c r="L776" s="1" t="s">
        <v>5914</v>
      </c>
      <c r="M776" s="1" t="s">
        <v>5915</v>
      </c>
      <c r="N776" s="1" t="s">
        <v>5916</v>
      </c>
      <c r="O776" s="1" t="s">
        <v>5917</v>
      </c>
    </row>
    <row r="777" s="1" customFormat="1" spans="1:15">
      <c r="A777" s="1" t="s">
        <v>15</v>
      </c>
      <c r="B777" s="1" t="s">
        <v>5918</v>
      </c>
      <c r="C777" s="1" t="s">
        <v>17</v>
      </c>
      <c r="J777" s="1" t="s">
        <v>5919</v>
      </c>
      <c r="K777" s="1" t="s">
        <v>5920</v>
      </c>
      <c r="L777" s="1" t="s">
        <v>5921</v>
      </c>
      <c r="M777" s="1" t="s">
        <v>5922</v>
      </c>
      <c r="N777" s="1" t="s">
        <v>5923</v>
      </c>
      <c r="O777" s="1" t="s">
        <v>5924</v>
      </c>
    </row>
    <row r="778" s="1" customFormat="1" spans="1:15">
      <c r="A778" s="1" t="s">
        <v>15</v>
      </c>
      <c r="B778" s="1" t="s">
        <v>5918</v>
      </c>
      <c r="C778" s="1" t="s">
        <v>27</v>
      </c>
      <c r="J778" s="1" t="s">
        <v>5925</v>
      </c>
      <c r="K778" s="1" t="s">
        <v>5920</v>
      </c>
      <c r="L778" s="1" t="s">
        <v>5926</v>
      </c>
      <c r="M778" s="1" t="s">
        <v>5927</v>
      </c>
      <c r="N778" s="1" t="s">
        <v>5928</v>
      </c>
      <c r="O778" s="1" t="s">
        <v>5929</v>
      </c>
    </row>
    <row r="779" s="1" customFormat="1" spans="1:15">
      <c r="A779" s="1" t="s">
        <v>15</v>
      </c>
      <c r="B779" s="1" t="s">
        <v>5930</v>
      </c>
      <c r="C779" s="1" t="s">
        <v>27</v>
      </c>
      <c r="J779" s="1" t="s">
        <v>5931</v>
      </c>
      <c r="K779" s="1" t="s">
        <v>5932</v>
      </c>
      <c r="L779" s="1" t="s">
        <v>5933</v>
      </c>
      <c r="M779" s="1" t="s">
        <v>5934</v>
      </c>
      <c r="N779" s="1" t="s">
        <v>5935</v>
      </c>
      <c r="O779" s="1" t="s">
        <v>5936</v>
      </c>
    </row>
    <row r="780" s="1" customFormat="1" spans="1:15">
      <c r="A780" s="1" t="s">
        <v>15</v>
      </c>
      <c r="B780" s="1" t="s">
        <v>5937</v>
      </c>
      <c r="C780" s="1" t="s">
        <v>17</v>
      </c>
      <c r="J780" s="1" t="s">
        <v>5938</v>
      </c>
      <c r="K780" s="1" t="s">
        <v>5939</v>
      </c>
      <c r="L780" s="1" t="s">
        <v>5940</v>
      </c>
      <c r="M780" s="1" t="s">
        <v>5941</v>
      </c>
      <c r="N780" s="1" t="s">
        <v>5942</v>
      </c>
      <c r="O780" s="1" t="s">
        <v>5943</v>
      </c>
    </row>
    <row r="781" s="1" customFormat="1" spans="1:15">
      <c r="A781" s="1" t="s">
        <v>15</v>
      </c>
      <c r="B781" s="1" t="s">
        <v>5944</v>
      </c>
      <c r="C781" s="1" t="s">
        <v>27</v>
      </c>
      <c r="J781" s="1" t="s">
        <v>5945</v>
      </c>
      <c r="K781" s="1" t="s">
        <v>5946</v>
      </c>
      <c r="L781" s="1" t="s">
        <v>5947</v>
      </c>
      <c r="M781" s="1" t="s">
        <v>5948</v>
      </c>
      <c r="N781" s="1" t="s">
        <v>5949</v>
      </c>
      <c r="O781" s="1" t="s">
        <v>5950</v>
      </c>
    </row>
    <row r="782" s="1" customFormat="1" spans="1:15">
      <c r="A782" s="1" t="s">
        <v>15</v>
      </c>
      <c r="B782" s="1" t="s">
        <v>5951</v>
      </c>
      <c r="C782" s="1" t="s">
        <v>27</v>
      </c>
      <c r="J782" s="1" t="s">
        <v>5952</v>
      </c>
      <c r="K782" s="1" t="s">
        <v>5953</v>
      </c>
      <c r="L782" s="1" t="s">
        <v>5954</v>
      </c>
      <c r="M782" s="1" t="s">
        <v>5955</v>
      </c>
      <c r="N782" s="1" t="s">
        <v>5956</v>
      </c>
      <c r="O782" s="1" t="s">
        <v>5957</v>
      </c>
    </row>
    <row r="783" s="1" customFormat="1" spans="1:15">
      <c r="A783" s="1" t="s">
        <v>15</v>
      </c>
      <c r="B783" s="1" t="s">
        <v>5958</v>
      </c>
      <c r="C783" s="1" t="s">
        <v>27</v>
      </c>
      <c r="J783" s="1" t="s">
        <v>5959</v>
      </c>
      <c r="K783" s="1" t="s">
        <v>5960</v>
      </c>
      <c r="L783" s="1" t="s">
        <v>5961</v>
      </c>
      <c r="M783" s="1" t="s">
        <v>5962</v>
      </c>
      <c r="N783" s="1" t="s">
        <v>5963</v>
      </c>
      <c r="O783" s="1" t="s">
        <v>5964</v>
      </c>
    </row>
    <row r="784" s="1" customFormat="1" spans="1:15">
      <c r="A784" s="1" t="s">
        <v>15</v>
      </c>
      <c r="B784" s="1" t="s">
        <v>5965</v>
      </c>
      <c r="C784" s="1" t="s">
        <v>17</v>
      </c>
      <c r="J784" s="1" t="s">
        <v>5966</v>
      </c>
      <c r="K784" s="1" t="s">
        <v>5967</v>
      </c>
      <c r="L784" s="1" t="s">
        <v>5968</v>
      </c>
      <c r="M784" s="1" t="s">
        <v>5969</v>
      </c>
      <c r="N784" s="1" t="s">
        <v>5970</v>
      </c>
      <c r="O784" s="1" t="s">
        <v>5971</v>
      </c>
    </row>
    <row r="785" s="1" customFormat="1" spans="1:15">
      <c r="A785" s="1" t="s">
        <v>15</v>
      </c>
      <c r="B785" s="1" t="s">
        <v>5965</v>
      </c>
      <c r="C785" s="1" t="s">
        <v>45</v>
      </c>
      <c r="J785" s="1" t="s">
        <v>5972</v>
      </c>
      <c r="K785" s="1" t="s">
        <v>5973</v>
      </c>
      <c r="L785" s="1" t="s">
        <v>5974</v>
      </c>
      <c r="M785" s="1" t="s">
        <v>5975</v>
      </c>
      <c r="N785" s="1" t="s">
        <v>5976</v>
      </c>
      <c r="O785" s="1" t="s">
        <v>5977</v>
      </c>
    </row>
    <row r="786" s="1" customFormat="1" spans="1:15">
      <c r="A786" s="1" t="s">
        <v>15</v>
      </c>
      <c r="B786" s="1" t="s">
        <v>5978</v>
      </c>
      <c r="C786" s="1" t="s">
        <v>27</v>
      </c>
      <c r="J786" s="1" t="s">
        <v>5979</v>
      </c>
      <c r="K786" s="1" t="s">
        <v>5980</v>
      </c>
      <c r="L786" s="1" t="s">
        <v>5981</v>
      </c>
      <c r="M786" s="1" t="s">
        <v>5982</v>
      </c>
      <c r="N786" s="1" t="s">
        <v>5983</v>
      </c>
      <c r="O786" s="1" t="s">
        <v>5984</v>
      </c>
    </row>
    <row r="787" s="1" customFormat="1" spans="1:15">
      <c r="A787" s="1" t="s">
        <v>15</v>
      </c>
      <c r="B787" s="1" t="s">
        <v>5985</v>
      </c>
      <c r="C787" s="1" t="s">
        <v>27</v>
      </c>
      <c r="J787" s="1" t="s">
        <v>5986</v>
      </c>
      <c r="K787" s="1" t="s">
        <v>5987</v>
      </c>
      <c r="L787" s="1" t="s">
        <v>5988</v>
      </c>
      <c r="M787" s="1" t="s">
        <v>5989</v>
      </c>
      <c r="N787" s="1" t="s">
        <v>5990</v>
      </c>
      <c r="O787" s="1" t="s">
        <v>5991</v>
      </c>
    </row>
    <row r="788" s="1" customFormat="1" spans="1:15">
      <c r="A788" s="1" t="s">
        <v>15</v>
      </c>
      <c r="B788" s="1" t="s">
        <v>5992</v>
      </c>
      <c r="C788" s="1" t="s">
        <v>27</v>
      </c>
      <c r="F788" s="1" t="s">
        <v>5978</v>
      </c>
      <c r="G788" s="1" t="e">
        <f>-ing</f>
        <v>#NAME?</v>
      </c>
      <c r="I788" s="1" t="s">
        <v>5993</v>
      </c>
      <c r="J788" s="1" t="s">
        <v>5994</v>
      </c>
      <c r="K788" s="1" t="s">
        <v>5995</v>
      </c>
      <c r="L788" s="1" t="s">
        <v>5996</v>
      </c>
      <c r="M788" s="1" t="s">
        <v>5997</v>
      </c>
      <c r="N788" s="1" t="s">
        <v>5998</v>
      </c>
      <c r="O788" s="1" t="s">
        <v>5999</v>
      </c>
    </row>
    <row r="789" s="1" customFormat="1" spans="1:15">
      <c r="A789" s="1" t="s">
        <v>15</v>
      </c>
      <c r="B789" s="1" t="s">
        <v>6000</v>
      </c>
      <c r="C789" s="1" t="s">
        <v>27</v>
      </c>
      <c r="J789" s="1" t="s">
        <v>6001</v>
      </c>
      <c r="K789" s="1" t="s">
        <v>6002</v>
      </c>
      <c r="L789" s="1" t="s">
        <v>6003</v>
      </c>
      <c r="M789" s="1" t="s">
        <v>6004</v>
      </c>
      <c r="N789" s="1" t="s">
        <v>6005</v>
      </c>
      <c r="O789" s="1" t="s">
        <v>6006</v>
      </c>
    </row>
    <row r="790" s="1" customFormat="1" spans="1:15">
      <c r="A790" s="1" t="s">
        <v>15</v>
      </c>
      <c r="B790" s="1" t="s">
        <v>6007</v>
      </c>
      <c r="C790" s="1" t="s">
        <v>45</v>
      </c>
      <c r="F790" s="1" t="s">
        <v>6000</v>
      </c>
      <c r="G790" s="1" t="s">
        <v>2140</v>
      </c>
      <c r="I790" s="1" t="s">
        <v>6008</v>
      </c>
      <c r="J790" s="1" t="s">
        <v>6009</v>
      </c>
      <c r="K790" s="1" t="s">
        <v>6010</v>
      </c>
      <c r="L790" s="1" t="s">
        <v>6011</v>
      </c>
      <c r="M790" s="1" t="s">
        <v>6012</v>
      </c>
      <c r="N790" s="1" t="s">
        <v>6013</v>
      </c>
      <c r="O790" s="1" t="s">
        <v>6014</v>
      </c>
    </row>
    <row r="791" s="1" customFormat="1" spans="1:15">
      <c r="A791" s="1" t="s">
        <v>15</v>
      </c>
      <c r="B791" s="1" t="s">
        <v>6015</v>
      </c>
      <c r="C791" s="1" t="s">
        <v>27</v>
      </c>
      <c r="J791" s="1" t="s">
        <v>6016</v>
      </c>
      <c r="K791" s="1" t="s">
        <v>6017</v>
      </c>
      <c r="L791" s="1" t="s">
        <v>6018</v>
      </c>
      <c r="M791" s="1" t="s">
        <v>6019</v>
      </c>
      <c r="N791" s="1" t="s">
        <v>6020</v>
      </c>
      <c r="O791" s="1" t="s">
        <v>6021</v>
      </c>
    </row>
    <row r="792" s="1" customFormat="1" spans="1:15">
      <c r="A792" s="1" t="s">
        <v>15</v>
      </c>
      <c r="B792" s="1" t="s">
        <v>6022</v>
      </c>
      <c r="C792" s="1" t="s">
        <v>45</v>
      </c>
      <c r="J792" s="1" t="s">
        <v>6023</v>
      </c>
      <c r="K792" s="1" t="s">
        <v>6024</v>
      </c>
      <c r="L792" s="1" t="s">
        <v>6025</v>
      </c>
      <c r="M792" s="1" t="s">
        <v>6026</v>
      </c>
      <c r="N792" s="1" t="s">
        <v>6027</v>
      </c>
      <c r="O792" s="1" t="s">
        <v>6028</v>
      </c>
    </row>
    <row r="793" s="1" customFormat="1" spans="1:15">
      <c r="A793" s="1" t="s">
        <v>15</v>
      </c>
      <c r="B793" s="1" t="s">
        <v>6029</v>
      </c>
      <c r="C793" s="1" t="s">
        <v>27</v>
      </c>
      <c r="J793" s="1" t="s">
        <v>6030</v>
      </c>
      <c r="K793" s="1" t="s">
        <v>6031</v>
      </c>
      <c r="L793" s="1" t="s">
        <v>6032</v>
      </c>
      <c r="M793" s="1" t="s">
        <v>6033</v>
      </c>
      <c r="N793" s="1" t="s">
        <v>6034</v>
      </c>
      <c r="O793" s="1" t="s">
        <v>6035</v>
      </c>
    </row>
    <row r="794" s="1" customFormat="1" spans="1:15">
      <c r="A794" s="1" t="s">
        <v>15</v>
      </c>
      <c r="B794" s="1" t="s">
        <v>6036</v>
      </c>
      <c r="C794" s="1" t="s">
        <v>27</v>
      </c>
      <c r="J794" s="1" t="s">
        <v>6037</v>
      </c>
      <c r="K794" s="1" t="s">
        <v>6038</v>
      </c>
      <c r="L794" s="1" t="s">
        <v>6039</v>
      </c>
      <c r="M794" s="1" t="s">
        <v>6040</v>
      </c>
      <c r="N794" s="1" t="s">
        <v>6041</v>
      </c>
      <c r="O794" s="1" t="s">
        <v>6042</v>
      </c>
    </row>
    <row r="795" s="1" customFormat="1" spans="1:15">
      <c r="A795" s="1" t="s">
        <v>15</v>
      </c>
      <c r="B795" s="1" t="s">
        <v>6043</v>
      </c>
      <c r="C795" s="1" t="s">
        <v>27</v>
      </c>
      <c r="J795" s="1" t="s">
        <v>6044</v>
      </c>
      <c r="K795" s="1" t="s">
        <v>6045</v>
      </c>
      <c r="L795" s="1" t="s">
        <v>6046</v>
      </c>
      <c r="M795" s="1" t="s">
        <v>6047</v>
      </c>
      <c r="N795" s="1" t="s">
        <v>6048</v>
      </c>
      <c r="O795" s="1" t="s">
        <v>6049</v>
      </c>
    </row>
    <row r="796" s="1" customFormat="1" spans="1:15">
      <c r="A796" s="1" t="s">
        <v>15</v>
      </c>
      <c r="B796" s="1" t="s">
        <v>6050</v>
      </c>
      <c r="C796" s="1" t="s">
        <v>27</v>
      </c>
      <c r="J796" s="1" t="s">
        <v>6051</v>
      </c>
      <c r="K796" s="1" t="s">
        <v>6052</v>
      </c>
      <c r="L796" s="1" t="s">
        <v>6053</v>
      </c>
      <c r="M796" s="1" t="s">
        <v>6054</v>
      </c>
      <c r="N796" s="1" t="s">
        <v>6055</v>
      </c>
      <c r="O796" s="1" t="s">
        <v>6056</v>
      </c>
    </row>
    <row r="797" s="1" customFormat="1" spans="1:15">
      <c r="A797" s="1" t="s">
        <v>15</v>
      </c>
      <c r="B797" s="1" t="s">
        <v>6057</v>
      </c>
      <c r="C797" s="1" t="s">
        <v>27</v>
      </c>
      <c r="J797" s="1" t="s">
        <v>6058</v>
      </c>
      <c r="K797" s="1" t="s">
        <v>6059</v>
      </c>
      <c r="L797" s="1" t="s">
        <v>6060</v>
      </c>
      <c r="M797" s="1" t="s">
        <v>6061</v>
      </c>
      <c r="N797" s="1" t="s">
        <v>6062</v>
      </c>
      <c r="O797" s="1" t="s">
        <v>6063</v>
      </c>
    </row>
    <row r="798" s="1" customFormat="1" spans="1:15">
      <c r="A798" s="1" t="s">
        <v>15</v>
      </c>
      <c r="B798" s="1" t="s">
        <v>6064</v>
      </c>
      <c r="C798" s="1" t="s">
        <v>27</v>
      </c>
      <c r="J798" s="1" t="s">
        <v>6065</v>
      </c>
      <c r="K798" s="1" t="s">
        <v>6066</v>
      </c>
      <c r="L798" s="1" t="s">
        <v>6067</v>
      </c>
      <c r="M798" s="1" t="s">
        <v>6068</v>
      </c>
      <c r="N798" s="1" t="s">
        <v>6069</v>
      </c>
      <c r="O798" s="1" t="s">
        <v>6070</v>
      </c>
    </row>
    <row r="799" s="1" customFormat="1" spans="1:15">
      <c r="A799" s="1" t="s">
        <v>15</v>
      </c>
      <c r="B799" s="1" t="s">
        <v>6071</v>
      </c>
      <c r="C799" s="1" t="s">
        <v>27</v>
      </c>
      <c r="J799" s="1" t="s">
        <v>6072</v>
      </c>
      <c r="K799" s="1" t="s">
        <v>6073</v>
      </c>
      <c r="L799" s="1" t="s">
        <v>6074</v>
      </c>
      <c r="M799" s="1" t="s">
        <v>6075</v>
      </c>
      <c r="N799" s="1" t="s">
        <v>6076</v>
      </c>
      <c r="O799" s="1" t="s">
        <v>6077</v>
      </c>
    </row>
    <row r="800" s="1" customFormat="1" spans="1:15">
      <c r="A800" s="1" t="s">
        <v>15</v>
      </c>
      <c r="B800" s="1" t="s">
        <v>6078</v>
      </c>
      <c r="C800" s="1" t="s">
        <v>27</v>
      </c>
      <c r="D800" s="1" t="s">
        <v>6079</v>
      </c>
      <c r="E800" s="1" t="s">
        <v>6080</v>
      </c>
      <c r="F800" s="1" t="s">
        <v>293</v>
      </c>
      <c r="G800" s="1" t="s">
        <v>707</v>
      </c>
      <c r="I800" s="1" t="s">
        <v>6081</v>
      </c>
      <c r="J800" s="1" t="s">
        <v>6082</v>
      </c>
      <c r="K800" s="1" t="s">
        <v>6083</v>
      </c>
      <c r="L800" s="1" t="s">
        <v>6084</v>
      </c>
      <c r="M800" s="1" t="s">
        <v>6085</v>
      </c>
      <c r="N800" s="1" t="s">
        <v>6086</v>
      </c>
      <c r="O800" s="1" t="s">
        <v>6087</v>
      </c>
    </row>
    <row r="801" s="1" customFormat="1" spans="1:15">
      <c r="A801" s="1" t="s">
        <v>15</v>
      </c>
      <c r="B801" s="1" t="s">
        <v>6088</v>
      </c>
      <c r="C801" s="1" t="s">
        <v>27</v>
      </c>
      <c r="J801" s="1" t="s">
        <v>6089</v>
      </c>
      <c r="K801" s="1" t="s">
        <v>6090</v>
      </c>
      <c r="L801" s="1" t="s">
        <v>6091</v>
      </c>
      <c r="M801" s="1" t="s">
        <v>6092</v>
      </c>
      <c r="N801" s="1" t="s">
        <v>6093</v>
      </c>
      <c r="O801" s="1" t="s">
        <v>6094</v>
      </c>
    </row>
    <row r="802" s="1" customFormat="1" spans="1:15">
      <c r="A802" s="1" t="s">
        <v>15</v>
      </c>
      <c r="B802" s="1" t="s">
        <v>6095</v>
      </c>
      <c r="C802" s="1" t="s">
        <v>45</v>
      </c>
      <c r="J802" s="1" t="s">
        <v>6096</v>
      </c>
      <c r="K802" s="1" t="s">
        <v>6097</v>
      </c>
      <c r="L802" s="1" t="s">
        <v>6098</v>
      </c>
      <c r="M802" s="1" t="s">
        <v>6099</v>
      </c>
      <c r="N802" s="1" t="s">
        <v>6100</v>
      </c>
      <c r="O802" s="1" t="s">
        <v>6101</v>
      </c>
    </row>
    <row r="803" s="1" customFormat="1" spans="1:15">
      <c r="A803" s="1" t="s">
        <v>15</v>
      </c>
      <c r="B803" s="1" t="s">
        <v>6095</v>
      </c>
      <c r="C803" s="1" t="s">
        <v>27</v>
      </c>
      <c r="J803" s="1" t="s">
        <v>6102</v>
      </c>
      <c r="K803" s="1" t="s">
        <v>6097</v>
      </c>
      <c r="L803" s="1" t="s">
        <v>6103</v>
      </c>
      <c r="M803" s="1" t="s">
        <v>6104</v>
      </c>
      <c r="N803" s="1" t="s">
        <v>6105</v>
      </c>
      <c r="O803" s="1" t="s">
        <v>6106</v>
      </c>
    </row>
    <row r="804" s="1" customFormat="1" spans="1:15">
      <c r="A804" s="1" t="s">
        <v>15</v>
      </c>
      <c r="B804" s="1" t="s">
        <v>6107</v>
      </c>
      <c r="C804" s="1" t="s">
        <v>27</v>
      </c>
      <c r="D804" s="1" t="s">
        <v>6108</v>
      </c>
      <c r="F804" s="1" t="s">
        <v>6109</v>
      </c>
      <c r="I804" s="1" t="s">
        <v>6110</v>
      </c>
      <c r="J804" s="1" t="s">
        <v>6111</v>
      </c>
      <c r="K804" s="1" t="s">
        <v>6112</v>
      </c>
      <c r="L804" s="1" t="s">
        <v>6113</v>
      </c>
      <c r="M804" s="1" t="s">
        <v>6114</v>
      </c>
      <c r="N804" s="1" t="s">
        <v>6115</v>
      </c>
      <c r="O804" s="1" t="s">
        <v>6116</v>
      </c>
    </row>
    <row r="805" s="1" customFormat="1" spans="1:15">
      <c r="A805" s="1" t="s">
        <v>15</v>
      </c>
      <c r="B805" s="1" t="s">
        <v>6117</v>
      </c>
      <c r="C805" s="1" t="s">
        <v>27</v>
      </c>
      <c r="D805" s="1" t="s">
        <v>6108</v>
      </c>
      <c r="F805" s="1" t="s">
        <v>6118</v>
      </c>
      <c r="I805" s="1" t="s">
        <v>6119</v>
      </c>
      <c r="J805" s="1" t="s">
        <v>6120</v>
      </c>
      <c r="K805" s="1" t="s">
        <v>6121</v>
      </c>
      <c r="L805" s="1" t="s">
        <v>6122</v>
      </c>
      <c r="M805" s="1" t="s">
        <v>6123</v>
      </c>
      <c r="N805" s="1" t="s">
        <v>6124</v>
      </c>
      <c r="O805" s="1" t="s">
        <v>6125</v>
      </c>
    </row>
    <row r="806" s="1" customFormat="1" ht="102" spans="1:15">
      <c r="A806" s="1" t="s">
        <v>15</v>
      </c>
      <c r="B806" s="3" t="s">
        <v>6126</v>
      </c>
      <c r="C806" s="3" t="s">
        <v>17</v>
      </c>
      <c r="D806" s="3" t="s">
        <v>6108</v>
      </c>
      <c r="E806" s="4"/>
      <c r="F806" s="3" t="s">
        <v>6127</v>
      </c>
      <c r="G806" s="4"/>
      <c r="H806" s="4"/>
      <c r="I806" s="3" t="s">
        <v>6128</v>
      </c>
      <c r="J806" s="3" t="s">
        <v>6129</v>
      </c>
      <c r="K806" s="3" t="s">
        <v>6130</v>
      </c>
      <c r="L806" s="3" t="s">
        <v>6131</v>
      </c>
      <c r="M806" s="3" t="s">
        <v>6132</v>
      </c>
      <c r="N806" s="3" t="s">
        <v>6133</v>
      </c>
      <c r="O806" s="3" t="s">
        <v>6134</v>
      </c>
    </row>
    <row r="807" s="1" customFormat="1" ht="114.75" spans="1:15">
      <c r="A807" s="1" t="s">
        <v>15</v>
      </c>
      <c r="B807" s="3" t="s">
        <v>6126</v>
      </c>
      <c r="C807" s="3" t="s">
        <v>27</v>
      </c>
      <c r="D807" s="3" t="s">
        <v>6108</v>
      </c>
      <c r="E807" s="4"/>
      <c r="F807" s="3" t="s">
        <v>6127</v>
      </c>
      <c r="G807" s="4"/>
      <c r="H807" s="4"/>
      <c r="I807" s="3" t="s">
        <v>6135</v>
      </c>
      <c r="J807" s="3" t="s">
        <v>6136</v>
      </c>
      <c r="K807" s="3" t="s">
        <v>6137</v>
      </c>
      <c r="L807" s="3" t="s">
        <v>6138</v>
      </c>
      <c r="M807" s="3" t="s">
        <v>6139</v>
      </c>
      <c r="N807" s="3" t="s">
        <v>6140</v>
      </c>
      <c r="O807" s="3" t="s">
        <v>6141</v>
      </c>
    </row>
    <row r="808" s="1" customFormat="1" ht="140.25" spans="1:15">
      <c r="A808" s="1" t="s">
        <v>15</v>
      </c>
      <c r="B808" s="3" t="s">
        <v>6142</v>
      </c>
      <c r="C808" s="3" t="s">
        <v>27</v>
      </c>
      <c r="D808" s="3" t="s">
        <v>6108</v>
      </c>
      <c r="E808" s="4"/>
      <c r="F808" s="3" t="s">
        <v>6127</v>
      </c>
      <c r="G808" s="3" t="s">
        <v>611</v>
      </c>
      <c r="H808" s="4"/>
      <c r="I808" s="3" t="s">
        <v>6143</v>
      </c>
      <c r="J808" s="3" t="s">
        <v>6144</v>
      </c>
      <c r="K808" s="3" t="s">
        <v>6145</v>
      </c>
      <c r="L808" s="3" t="s">
        <v>6146</v>
      </c>
      <c r="M808" s="3" t="s">
        <v>6147</v>
      </c>
      <c r="N808" s="3" t="s">
        <v>6148</v>
      </c>
      <c r="O808" s="3" t="s">
        <v>6149</v>
      </c>
    </row>
    <row r="809" s="1" customFormat="1" ht="102" spans="1:15">
      <c r="A809" s="1" t="s">
        <v>15</v>
      </c>
      <c r="B809" s="3" t="s">
        <v>6150</v>
      </c>
      <c r="C809" s="3" t="s">
        <v>27</v>
      </c>
      <c r="D809" s="3" t="s">
        <v>6108</v>
      </c>
      <c r="E809" s="4"/>
      <c r="F809" s="3" t="s">
        <v>6151</v>
      </c>
      <c r="G809" s="3" t="s">
        <v>171</v>
      </c>
      <c r="H809" s="4"/>
      <c r="I809" s="3" t="s">
        <v>6152</v>
      </c>
      <c r="J809" s="3" t="s">
        <v>6153</v>
      </c>
      <c r="K809" s="3" t="s">
        <v>6154</v>
      </c>
      <c r="L809" s="3" t="s">
        <v>6155</v>
      </c>
      <c r="M809" s="3" t="s">
        <v>6156</v>
      </c>
      <c r="N809" s="3" t="s">
        <v>6157</v>
      </c>
      <c r="O809" s="3" t="s">
        <v>6158</v>
      </c>
    </row>
    <row r="810" s="1" customFormat="1" ht="127.5" spans="1:15">
      <c r="A810" s="1" t="s">
        <v>15</v>
      </c>
      <c r="B810" s="3" t="s">
        <v>6159</v>
      </c>
      <c r="C810" s="3" t="s">
        <v>27</v>
      </c>
      <c r="D810" s="3" t="s">
        <v>6108</v>
      </c>
      <c r="E810" s="4"/>
      <c r="F810" s="3" t="s">
        <v>6160</v>
      </c>
      <c r="G810" s="3" t="s">
        <v>611</v>
      </c>
      <c r="H810" s="4"/>
      <c r="I810" s="3" t="s">
        <v>6161</v>
      </c>
      <c r="J810" s="3" t="s">
        <v>6162</v>
      </c>
      <c r="K810" s="3" t="s">
        <v>6163</v>
      </c>
      <c r="L810" s="3" t="s">
        <v>6164</v>
      </c>
      <c r="M810" s="3" t="s">
        <v>6165</v>
      </c>
      <c r="N810" s="3" t="s">
        <v>6166</v>
      </c>
      <c r="O810" s="3" t="s">
        <v>6167</v>
      </c>
    </row>
    <row r="811" s="1" customFormat="1" ht="89.25" spans="1:15">
      <c r="A811" s="1" t="s">
        <v>15</v>
      </c>
      <c r="B811" s="3" t="s">
        <v>6168</v>
      </c>
      <c r="C811" s="3" t="s">
        <v>27</v>
      </c>
      <c r="D811" s="4"/>
      <c r="E811" s="4"/>
      <c r="F811" s="4"/>
      <c r="G811" s="4"/>
      <c r="H811" s="4"/>
      <c r="I811" s="4"/>
      <c r="J811" s="3" t="s">
        <v>6169</v>
      </c>
      <c r="K811" s="3" t="s">
        <v>6170</v>
      </c>
      <c r="L811" s="3" t="s">
        <v>6171</v>
      </c>
      <c r="M811" s="3" t="s">
        <v>6172</v>
      </c>
      <c r="N811" s="3" t="s">
        <v>6173</v>
      </c>
      <c r="O811" s="3" t="s">
        <v>6174</v>
      </c>
    </row>
    <row r="812" s="1" customFormat="1" ht="102" spans="1:15">
      <c r="A812" s="1" t="s">
        <v>15</v>
      </c>
      <c r="B812" s="3" t="s">
        <v>6168</v>
      </c>
      <c r="C812" s="3" t="s">
        <v>17</v>
      </c>
      <c r="D812" s="4"/>
      <c r="E812" s="4"/>
      <c r="F812" s="4"/>
      <c r="G812" s="4"/>
      <c r="H812" s="4"/>
      <c r="I812" s="4"/>
      <c r="J812" s="3" t="s">
        <v>6175</v>
      </c>
      <c r="K812" s="3" t="s">
        <v>6170</v>
      </c>
      <c r="L812" s="3" t="s">
        <v>6176</v>
      </c>
      <c r="M812" s="3" t="s">
        <v>6177</v>
      </c>
      <c r="N812" s="3" t="s">
        <v>6178</v>
      </c>
      <c r="O812" s="3" t="s">
        <v>6179</v>
      </c>
    </row>
    <row r="813" s="1" customFormat="1" spans="1:15">
      <c r="A813" s="1" t="s">
        <v>15</v>
      </c>
      <c r="B813" s="1" t="s">
        <v>6180</v>
      </c>
      <c r="C813" s="1" t="s">
        <v>27</v>
      </c>
      <c r="J813" s="1" t="s">
        <v>6181</v>
      </c>
      <c r="K813" s="1" t="s">
        <v>6182</v>
      </c>
      <c r="L813" s="1" t="s">
        <v>6183</v>
      </c>
      <c r="M813" s="1" t="s">
        <v>6184</v>
      </c>
      <c r="N813" s="1" t="s">
        <v>6185</v>
      </c>
      <c r="O813" s="1" t="s">
        <v>6186</v>
      </c>
    </row>
    <row r="814" s="1" customFormat="1" spans="1:15">
      <c r="A814" s="1" t="s">
        <v>15</v>
      </c>
      <c r="B814" s="1" t="s">
        <v>6180</v>
      </c>
      <c r="C814" s="1" t="s">
        <v>17</v>
      </c>
      <c r="J814" s="1" t="s">
        <v>6187</v>
      </c>
      <c r="K814" s="1" t="s">
        <v>6182</v>
      </c>
      <c r="L814" s="1" t="s">
        <v>6188</v>
      </c>
      <c r="M814" s="1" t="s">
        <v>6189</v>
      </c>
      <c r="N814" s="1" t="s">
        <v>6190</v>
      </c>
      <c r="O814" s="1" t="s">
        <v>6191</v>
      </c>
    </row>
    <row r="815" s="1" customFormat="1" spans="1:15">
      <c r="A815" s="1" t="s">
        <v>15</v>
      </c>
      <c r="B815" s="1" t="s">
        <v>6192</v>
      </c>
      <c r="C815" s="1" t="s">
        <v>17</v>
      </c>
      <c r="D815" s="1" t="s">
        <v>6193</v>
      </c>
      <c r="F815" s="1" t="s">
        <v>6194</v>
      </c>
      <c r="I815" s="1" t="s">
        <v>6195</v>
      </c>
      <c r="J815" s="1" t="s">
        <v>6196</v>
      </c>
      <c r="K815" s="1" t="s">
        <v>6197</v>
      </c>
      <c r="L815" s="1" t="s">
        <v>6198</v>
      </c>
      <c r="M815" s="1" t="s">
        <v>6199</v>
      </c>
      <c r="N815" s="1" t="s">
        <v>6200</v>
      </c>
      <c r="O815" s="1" t="s">
        <v>6201</v>
      </c>
    </row>
    <row r="816" s="1" customFormat="1" spans="1:15">
      <c r="A816" s="1" t="s">
        <v>15</v>
      </c>
      <c r="B816" s="1" t="s">
        <v>6192</v>
      </c>
      <c r="C816" s="1" t="s">
        <v>27</v>
      </c>
      <c r="D816" s="1" t="s">
        <v>6193</v>
      </c>
      <c r="F816" s="1" t="s">
        <v>6194</v>
      </c>
      <c r="I816" s="1" t="s">
        <v>6202</v>
      </c>
      <c r="J816" s="1" t="s">
        <v>6203</v>
      </c>
      <c r="K816" s="1" t="s">
        <v>6204</v>
      </c>
      <c r="L816" s="1" t="s">
        <v>6205</v>
      </c>
      <c r="M816" s="1" t="s">
        <v>6206</v>
      </c>
      <c r="N816" s="1" t="s">
        <v>6207</v>
      </c>
      <c r="O816" s="1" t="s">
        <v>6208</v>
      </c>
    </row>
    <row r="817" s="1" customFormat="1" spans="1:15">
      <c r="A817" s="1" t="s">
        <v>15</v>
      </c>
      <c r="B817" s="1" t="s">
        <v>3318</v>
      </c>
      <c r="C817" s="1" t="s">
        <v>17</v>
      </c>
      <c r="J817" s="1" t="s">
        <v>6209</v>
      </c>
      <c r="K817" s="1" t="s">
        <v>6210</v>
      </c>
      <c r="L817" s="1" t="s">
        <v>6211</v>
      </c>
      <c r="M817" s="1" t="s">
        <v>6212</v>
      </c>
      <c r="N817" s="1" t="s">
        <v>6213</v>
      </c>
      <c r="O817" s="1" t="s">
        <v>6214</v>
      </c>
    </row>
    <row r="818" s="1" customFormat="1" spans="1:15">
      <c r="A818" s="1" t="s">
        <v>15</v>
      </c>
      <c r="B818" s="1" t="s">
        <v>6215</v>
      </c>
      <c r="C818" s="1" t="s">
        <v>27</v>
      </c>
      <c r="J818" s="1" t="s">
        <v>6216</v>
      </c>
      <c r="K818" s="1" t="s">
        <v>6217</v>
      </c>
      <c r="L818" s="1" t="s">
        <v>6218</v>
      </c>
      <c r="M818" s="1" t="s">
        <v>6219</v>
      </c>
      <c r="N818" s="1" t="s">
        <v>6220</v>
      </c>
      <c r="O818" s="1" t="s">
        <v>6221</v>
      </c>
    </row>
    <row r="819" s="1" customFormat="1" spans="1:15">
      <c r="A819" s="1" t="s">
        <v>15</v>
      </c>
      <c r="B819" s="1" t="s">
        <v>6222</v>
      </c>
      <c r="C819" s="1" t="s">
        <v>17</v>
      </c>
      <c r="D819" s="1" t="s">
        <v>6193</v>
      </c>
      <c r="F819" s="1" t="s">
        <v>6223</v>
      </c>
      <c r="I819" s="1" t="s">
        <v>6224</v>
      </c>
      <c r="J819" s="1" t="s">
        <v>6225</v>
      </c>
      <c r="K819" s="1" t="s">
        <v>6226</v>
      </c>
      <c r="L819" s="1" t="s">
        <v>6227</v>
      </c>
      <c r="M819" s="1" t="s">
        <v>6228</v>
      </c>
      <c r="N819" s="1" t="s">
        <v>6229</v>
      </c>
      <c r="O819" s="1" t="s">
        <v>6230</v>
      </c>
    </row>
    <row r="820" s="1" customFormat="1" spans="1:15">
      <c r="A820" s="1" t="s">
        <v>15</v>
      </c>
      <c r="B820" s="1" t="s">
        <v>6222</v>
      </c>
      <c r="C820" s="1" t="s">
        <v>27</v>
      </c>
      <c r="D820" s="1" t="s">
        <v>6193</v>
      </c>
      <c r="F820" s="1" t="s">
        <v>6223</v>
      </c>
      <c r="I820" s="1" t="s">
        <v>6231</v>
      </c>
      <c r="J820" s="1" t="s">
        <v>6232</v>
      </c>
      <c r="K820" s="1" t="s">
        <v>6226</v>
      </c>
      <c r="L820" s="1" t="s">
        <v>6233</v>
      </c>
      <c r="M820" s="1" t="s">
        <v>6234</v>
      </c>
      <c r="N820" s="1" t="s">
        <v>6235</v>
      </c>
      <c r="O820" s="1" t="s">
        <v>6236</v>
      </c>
    </row>
    <row r="821" s="1" customFormat="1" spans="1:15">
      <c r="A821" s="1" t="s">
        <v>15</v>
      </c>
      <c r="B821" s="1" t="s">
        <v>6237</v>
      </c>
      <c r="C821" s="1" t="s">
        <v>45</v>
      </c>
      <c r="D821" s="1" t="s">
        <v>6193</v>
      </c>
      <c r="F821" s="1" t="s">
        <v>6223</v>
      </c>
      <c r="G821" s="1" t="e">
        <f>-able</f>
        <v>#NAME?</v>
      </c>
      <c r="I821" s="1" t="s">
        <v>6238</v>
      </c>
      <c r="J821" s="1" t="s">
        <v>6239</v>
      </c>
      <c r="K821" s="1" t="s">
        <v>6240</v>
      </c>
      <c r="L821" s="1" t="s">
        <v>6241</v>
      </c>
      <c r="M821" s="1" t="s">
        <v>6242</v>
      </c>
      <c r="N821" s="1" t="s">
        <v>6243</v>
      </c>
      <c r="O821" s="1" t="s">
        <v>6244</v>
      </c>
    </row>
    <row r="822" s="1" customFormat="1" spans="1:15">
      <c r="A822" s="1" t="s">
        <v>15</v>
      </c>
      <c r="B822" s="1" t="s">
        <v>6245</v>
      </c>
      <c r="C822" s="1" t="s">
        <v>17</v>
      </c>
      <c r="D822" s="1" t="s">
        <v>6193</v>
      </c>
      <c r="F822" s="1" t="s">
        <v>6246</v>
      </c>
      <c r="I822" s="1" t="s">
        <v>6247</v>
      </c>
      <c r="J822" s="1" t="s">
        <v>6248</v>
      </c>
      <c r="K822" s="1" t="s">
        <v>6249</v>
      </c>
      <c r="L822" s="1" t="s">
        <v>6250</v>
      </c>
      <c r="M822" s="1" t="s">
        <v>6251</v>
      </c>
      <c r="N822" s="1" t="s">
        <v>6252</v>
      </c>
      <c r="O822" s="1" t="s">
        <v>6253</v>
      </c>
    </row>
    <row r="823" s="1" customFormat="1" spans="1:15">
      <c r="A823" s="1" t="s">
        <v>15</v>
      </c>
      <c r="B823" s="1" t="s">
        <v>6254</v>
      </c>
      <c r="C823" s="1" t="s">
        <v>17</v>
      </c>
      <c r="D823" s="1" t="s">
        <v>6193</v>
      </c>
      <c r="F823" s="1" t="s">
        <v>422</v>
      </c>
      <c r="I823" s="1" t="s">
        <v>6255</v>
      </c>
      <c r="J823" s="1" t="s">
        <v>6256</v>
      </c>
      <c r="K823" s="1" t="s">
        <v>6257</v>
      </c>
      <c r="L823" s="1" t="s">
        <v>6258</v>
      </c>
      <c r="M823" s="1" t="s">
        <v>6259</v>
      </c>
      <c r="N823" s="1" t="s">
        <v>6260</v>
      </c>
      <c r="O823" s="1" t="s">
        <v>6261</v>
      </c>
    </row>
    <row r="824" s="1" customFormat="1" spans="1:15">
      <c r="A824" s="1" t="s">
        <v>15</v>
      </c>
      <c r="B824" s="1" t="s">
        <v>6262</v>
      </c>
      <c r="C824" s="1" t="s">
        <v>45</v>
      </c>
      <c r="D824" s="1" t="s">
        <v>6193</v>
      </c>
      <c r="F824" s="1" t="s">
        <v>6263</v>
      </c>
      <c r="G824" s="1" t="e">
        <f>-ial</f>
        <v>#NAME?</v>
      </c>
      <c r="I824" s="1" t="s">
        <v>6264</v>
      </c>
      <c r="J824" s="1" t="s">
        <v>6265</v>
      </c>
      <c r="K824" s="1" t="s">
        <v>6266</v>
      </c>
      <c r="L824" s="1" t="s">
        <v>6267</v>
      </c>
      <c r="M824" s="1" t="s">
        <v>6268</v>
      </c>
      <c r="N824" s="1" t="s">
        <v>6269</v>
      </c>
      <c r="O824" s="1" t="s">
        <v>6270</v>
      </c>
    </row>
    <row r="825" s="1" customFormat="1" spans="1:15">
      <c r="A825" s="1" t="s">
        <v>15</v>
      </c>
      <c r="B825" s="1" t="s">
        <v>6271</v>
      </c>
      <c r="C825" s="1" t="s">
        <v>17</v>
      </c>
      <c r="D825" s="1" t="s">
        <v>6193</v>
      </c>
      <c r="F825" s="1" t="s">
        <v>697</v>
      </c>
      <c r="I825" s="1" t="s">
        <v>6272</v>
      </c>
      <c r="J825" s="1" t="s">
        <v>6273</v>
      </c>
      <c r="K825" s="1" t="s">
        <v>6274</v>
      </c>
      <c r="L825" s="1" t="s">
        <v>6275</v>
      </c>
      <c r="M825" s="1" t="s">
        <v>6276</v>
      </c>
      <c r="N825" s="1" t="s">
        <v>6277</v>
      </c>
      <c r="O825" s="1" t="s">
        <v>6278</v>
      </c>
    </row>
    <row r="826" s="1" customFormat="1" spans="1:15">
      <c r="A826" s="1" t="s">
        <v>15</v>
      </c>
      <c r="B826" s="1" t="s">
        <v>6279</v>
      </c>
      <c r="C826" s="1" t="s">
        <v>27</v>
      </c>
      <c r="D826" s="1" t="s">
        <v>6193</v>
      </c>
      <c r="F826" s="1" t="s">
        <v>697</v>
      </c>
      <c r="G826" s="1" t="s">
        <v>422</v>
      </c>
      <c r="I826" s="1" t="s">
        <v>6280</v>
      </c>
      <c r="J826" s="1" t="s">
        <v>6281</v>
      </c>
      <c r="K826" s="1" t="s">
        <v>6282</v>
      </c>
      <c r="L826" s="1" t="s">
        <v>6283</v>
      </c>
      <c r="M826" s="1" t="s">
        <v>6284</v>
      </c>
      <c r="N826" s="1" t="s">
        <v>6285</v>
      </c>
      <c r="O826" s="1" t="s">
        <v>6286</v>
      </c>
    </row>
    <row r="827" s="1" customFormat="1" spans="1:15">
      <c r="A827" s="1" t="s">
        <v>15</v>
      </c>
      <c r="B827" s="1" t="s">
        <v>6287</v>
      </c>
      <c r="C827" s="1" t="s">
        <v>27</v>
      </c>
      <c r="D827" s="1" t="s">
        <v>6193</v>
      </c>
      <c r="F827" s="1" t="s">
        <v>697</v>
      </c>
      <c r="G827" s="1" t="s">
        <v>6288</v>
      </c>
      <c r="I827" s="1" t="s">
        <v>6289</v>
      </c>
      <c r="J827" s="1" t="s">
        <v>6290</v>
      </c>
      <c r="K827" s="1" t="s">
        <v>6291</v>
      </c>
      <c r="L827" s="1" t="s">
        <v>6292</v>
      </c>
      <c r="M827" s="1" t="s">
        <v>6293</v>
      </c>
      <c r="N827" s="1" t="s">
        <v>6294</v>
      </c>
      <c r="O827" s="1" t="s">
        <v>6295</v>
      </c>
    </row>
    <row r="828" s="1" customFormat="1" spans="1:15">
      <c r="A828" s="1" t="s">
        <v>15</v>
      </c>
      <c r="B828" s="1" t="s">
        <v>6296</v>
      </c>
      <c r="C828" s="1" t="s">
        <v>45</v>
      </c>
      <c r="D828" s="1" t="s">
        <v>6193</v>
      </c>
      <c r="F828" s="1" t="s">
        <v>6297</v>
      </c>
      <c r="I828" s="1" t="s">
        <v>6298</v>
      </c>
      <c r="J828" s="1" t="s">
        <v>6299</v>
      </c>
      <c r="K828" s="1" t="s">
        <v>6300</v>
      </c>
      <c r="L828" s="1" t="s">
        <v>6301</v>
      </c>
      <c r="M828" s="1" t="s">
        <v>6302</v>
      </c>
      <c r="N828" s="1" t="s">
        <v>6303</v>
      </c>
      <c r="O828" s="1" t="s">
        <v>6304</v>
      </c>
    </row>
    <row r="829" s="1" customFormat="1" spans="1:15">
      <c r="A829" s="1" t="s">
        <v>15</v>
      </c>
      <c r="B829" s="1" t="s">
        <v>6305</v>
      </c>
      <c r="C829" s="1" t="s">
        <v>17</v>
      </c>
      <c r="D829" s="1" t="s">
        <v>6193</v>
      </c>
      <c r="F829" s="1" t="s">
        <v>6306</v>
      </c>
      <c r="G829" s="1" t="s">
        <v>6307</v>
      </c>
      <c r="I829" s="1" t="s">
        <v>6308</v>
      </c>
      <c r="J829" s="1" t="s">
        <v>6309</v>
      </c>
      <c r="K829" s="1" t="s">
        <v>6310</v>
      </c>
      <c r="L829" s="1" t="s">
        <v>6311</v>
      </c>
      <c r="M829" s="1" t="s">
        <v>6312</v>
      </c>
      <c r="N829" s="1" t="s">
        <v>6313</v>
      </c>
      <c r="O829" s="1" t="s">
        <v>6314</v>
      </c>
    </row>
    <row r="830" s="1" customFormat="1" spans="1:15">
      <c r="A830" s="1" t="s">
        <v>15</v>
      </c>
      <c r="B830" s="1" t="s">
        <v>6315</v>
      </c>
      <c r="C830" s="1" t="s">
        <v>27</v>
      </c>
      <c r="D830" s="1" t="s">
        <v>6193</v>
      </c>
      <c r="F830" s="1" t="s">
        <v>6306</v>
      </c>
      <c r="G830" s="1" t="s">
        <v>6307</v>
      </c>
      <c r="H830" s="1" t="s">
        <v>6316</v>
      </c>
      <c r="I830" s="1" t="s">
        <v>6317</v>
      </c>
      <c r="J830" s="1" t="s">
        <v>6318</v>
      </c>
      <c r="K830" s="1" t="s">
        <v>6319</v>
      </c>
      <c r="L830" s="1" t="s">
        <v>6320</v>
      </c>
      <c r="M830" s="1" t="s">
        <v>6321</v>
      </c>
      <c r="N830" s="1" t="s">
        <v>6322</v>
      </c>
      <c r="O830" s="1" t="s">
        <v>6323</v>
      </c>
    </row>
    <row r="831" s="1" customFormat="1" spans="1:15">
      <c r="A831" s="1" t="s">
        <v>15</v>
      </c>
      <c r="B831" s="1" t="s">
        <v>6324</v>
      </c>
      <c r="C831" s="1" t="s">
        <v>27</v>
      </c>
      <c r="D831" s="1" t="s">
        <v>6193</v>
      </c>
      <c r="F831" s="1" t="s">
        <v>6325</v>
      </c>
      <c r="G831" s="1" t="s">
        <v>4416</v>
      </c>
      <c r="I831" s="1" t="s">
        <v>6326</v>
      </c>
      <c r="J831" s="1" t="s">
        <v>6327</v>
      </c>
      <c r="K831" s="1" t="s">
        <v>6328</v>
      </c>
      <c r="L831" s="1" t="s">
        <v>6329</v>
      </c>
      <c r="M831" s="1" t="s">
        <v>6330</v>
      </c>
      <c r="N831" s="1" t="s">
        <v>6331</v>
      </c>
      <c r="O831" s="1" t="s">
        <v>6332</v>
      </c>
    </row>
    <row r="832" s="1" customFormat="1" spans="1:15">
      <c r="A832" s="1" t="s">
        <v>15</v>
      </c>
      <c r="B832" s="1" t="s">
        <v>6333</v>
      </c>
      <c r="C832" s="1" t="s">
        <v>27</v>
      </c>
      <c r="D832" s="1" t="s">
        <v>6193</v>
      </c>
      <c r="F832" s="1" t="s">
        <v>6325</v>
      </c>
      <c r="G832" s="1" t="s">
        <v>2246</v>
      </c>
      <c r="I832" s="1" t="s">
        <v>6334</v>
      </c>
      <c r="J832" s="1" t="s">
        <v>6335</v>
      </c>
      <c r="K832" s="1" t="s">
        <v>6336</v>
      </c>
      <c r="L832" s="1" t="s">
        <v>6337</v>
      </c>
      <c r="M832" s="1" t="s">
        <v>6338</v>
      </c>
      <c r="N832" s="1" t="s">
        <v>6339</v>
      </c>
      <c r="O832" s="1" t="s">
        <v>6340</v>
      </c>
    </row>
    <row r="833" s="1" customFormat="1" spans="1:15">
      <c r="A833" s="1" t="s">
        <v>15</v>
      </c>
      <c r="B833" s="1" t="s">
        <v>6333</v>
      </c>
      <c r="C833" s="1" t="s">
        <v>45</v>
      </c>
      <c r="D833" s="1" t="s">
        <v>6193</v>
      </c>
      <c r="F833" s="1" t="s">
        <v>6325</v>
      </c>
      <c r="G833" s="1" t="s">
        <v>2246</v>
      </c>
      <c r="I833" s="1" t="s">
        <v>6341</v>
      </c>
      <c r="J833" s="1" t="s">
        <v>6342</v>
      </c>
      <c r="K833" s="1" t="s">
        <v>6336</v>
      </c>
      <c r="L833" s="1" t="s">
        <v>6343</v>
      </c>
      <c r="M833" s="1" t="s">
        <v>6344</v>
      </c>
      <c r="N833" s="1" t="s">
        <v>6345</v>
      </c>
      <c r="O833" s="1" t="s">
        <v>6346</v>
      </c>
    </row>
    <row r="834" s="1" customFormat="1" spans="1:15">
      <c r="A834" s="1" t="s">
        <v>15</v>
      </c>
      <c r="B834" s="1" t="s">
        <v>6347</v>
      </c>
      <c r="C834" s="1" t="s">
        <v>27</v>
      </c>
      <c r="D834" s="1" t="s">
        <v>6193</v>
      </c>
      <c r="F834" s="1" t="s">
        <v>6348</v>
      </c>
      <c r="G834" s="1" t="s">
        <v>611</v>
      </c>
      <c r="I834" s="1" t="s">
        <v>6349</v>
      </c>
      <c r="J834" s="1" t="s">
        <v>6350</v>
      </c>
      <c r="K834" s="1" t="s">
        <v>6351</v>
      </c>
      <c r="L834" s="1" t="s">
        <v>6352</v>
      </c>
      <c r="M834" s="1" t="s">
        <v>6353</v>
      </c>
      <c r="N834" s="1" t="s">
        <v>6354</v>
      </c>
      <c r="O834" s="1" t="s">
        <v>6355</v>
      </c>
    </row>
    <row r="835" s="1" customFormat="1" spans="1:15">
      <c r="A835" s="1" t="s">
        <v>15</v>
      </c>
      <c r="B835" s="1" t="s">
        <v>313</v>
      </c>
      <c r="C835" s="1" t="s">
        <v>27</v>
      </c>
      <c r="D835" s="1" t="s">
        <v>6193</v>
      </c>
      <c r="F835" s="1" t="s">
        <v>6348</v>
      </c>
      <c r="G835" s="1" t="s">
        <v>2140</v>
      </c>
      <c r="I835" s="1" t="s">
        <v>6356</v>
      </c>
      <c r="J835" s="1" t="s">
        <v>6357</v>
      </c>
      <c r="K835" s="1" t="s">
        <v>6358</v>
      </c>
      <c r="L835" s="1" t="s">
        <v>6359</v>
      </c>
      <c r="M835" s="1" t="s">
        <v>6360</v>
      </c>
      <c r="N835" s="1" t="s">
        <v>6361</v>
      </c>
      <c r="O835" s="1" t="s">
        <v>6362</v>
      </c>
    </row>
    <row r="836" s="1" customFormat="1" spans="1:15">
      <c r="A836" s="1" t="s">
        <v>15</v>
      </c>
      <c r="B836" s="1" t="s">
        <v>6363</v>
      </c>
      <c r="C836" s="1" t="s">
        <v>17</v>
      </c>
      <c r="D836" s="1" t="s">
        <v>6193</v>
      </c>
      <c r="F836" s="1" t="s">
        <v>1804</v>
      </c>
      <c r="G836" s="1" t="s">
        <v>171</v>
      </c>
      <c r="I836" s="1" t="s">
        <v>6364</v>
      </c>
      <c r="J836" s="1" t="s">
        <v>6365</v>
      </c>
      <c r="K836" s="1" t="s">
        <v>6366</v>
      </c>
      <c r="L836" s="1" t="s">
        <v>6367</v>
      </c>
      <c r="M836" s="1" t="s">
        <v>6368</v>
      </c>
      <c r="N836" s="1" t="s">
        <v>6369</v>
      </c>
      <c r="O836" s="1" t="s">
        <v>6370</v>
      </c>
    </row>
    <row r="837" s="1" customFormat="1" spans="1:15">
      <c r="A837" s="1" t="s">
        <v>15</v>
      </c>
      <c r="B837" s="1" t="s">
        <v>6371</v>
      </c>
      <c r="C837" s="1" t="s">
        <v>27</v>
      </c>
      <c r="D837" s="1" t="s">
        <v>6193</v>
      </c>
      <c r="F837" s="1" t="s">
        <v>6372</v>
      </c>
      <c r="I837" s="1" t="s">
        <v>6373</v>
      </c>
      <c r="J837" s="1" t="s">
        <v>6374</v>
      </c>
      <c r="K837" s="1" t="s">
        <v>6375</v>
      </c>
      <c r="L837" s="1" t="s">
        <v>6376</v>
      </c>
      <c r="M837" s="1" t="s">
        <v>6377</v>
      </c>
      <c r="N837" s="1" t="s">
        <v>6378</v>
      </c>
      <c r="O837" s="1" t="s">
        <v>6379</v>
      </c>
    </row>
    <row r="838" s="1" customFormat="1" spans="1:15">
      <c r="A838" s="1" t="s">
        <v>15</v>
      </c>
      <c r="B838" s="1" t="s">
        <v>6380</v>
      </c>
      <c r="C838" s="1" t="s">
        <v>17</v>
      </c>
      <c r="D838" s="1" t="s">
        <v>6193</v>
      </c>
      <c r="F838" s="1" t="s">
        <v>6381</v>
      </c>
      <c r="G838" s="1" t="s">
        <v>356</v>
      </c>
      <c r="I838" s="1" t="s">
        <v>6382</v>
      </c>
      <c r="J838" s="1" t="s">
        <v>6383</v>
      </c>
      <c r="K838" s="1" t="s">
        <v>6384</v>
      </c>
      <c r="L838" s="1" t="s">
        <v>6385</v>
      </c>
      <c r="M838" s="1" t="s">
        <v>6386</v>
      </c>
      <c r="N838" s="1" t="s">
        <v>6387</v>
      </c>
      <c r="O838" s="1" t="s">
        <v>6388</v>
      </c>
    </row>
    <row r="839" s="1" customFormat="1" spans="1:15">
      <c r="A839" s="1" t="s">
        <v>15</v>
      </c>
      <c r="B839" s="1" t="s">
        <v>6389</v>
      </c>
      <c r="C839" s="1" t="s">
        <v>17</v>
      </c>
      <c r="D839" s="1" t="s">
        <v>6193</v>
      </c>
      <c r="F839" s="1" t="s">
        <v>6390</v>
      </c>
      <c r="I839" s="1" t="s">
        <v>6391</v>
      </c>
      <c r="J839" s="1" t="s">
        <v>6392</v>
      </c>
      <c r="K839" s="1" t="s">
        <v>6393</v>
      </c>
      <c r="L839" s="1" t="s">
        <v>6394</v>
      </c>
      <c r="M839" s="1" t="s">
        <v>6395</v>
      </c>
      <c r="N839" s="1" t="s">
        <v>6396</v>
      </c>
      <c r="O839" s="1" t="s">
        <v>6397</v>
      </c>
    </row>
    <row r="840" s="1" customFormat="1" spans="1:15">
      <c r="A840" s="1" t="s">
        <v>15</v>
      </c>
      <c r="B840" s="1" t="s">
        <v>6398</v>
      </c>
      <c r="C840" s="1" t="s">
        <v>27</v>
      </c>
      <c r="D840" s="1" t="s">
        <v>6193</v>
      </c>
      <c r="F840" s="1" t="s">
        <v>1855</v>
      </c>
      <c r="G840" s="1" t="s">
        <v>707</v>
      </c>
      <c r="I840" s="1" t="s">
        <v>6399</v>
      </c>
      <c r="J840" s="1" t="s">
        <v>6400</v>
      </c>
      <c r="K840" s="1" t="s">
        <v>6401</v>
      </c>
      <c r="L840" s="1" t="s">
        <v>6402</v>
      </c>
      <c r="M840" s="1" t="s">
        <v>6403</v>
      </c>
      <c r="N840" s="1" t="s">
        <v>6404</v>
      </c>
      <c r="O840" s="1" t="s">
        <v>6405</v>
      </c>
    </row>
    <row r="841" s="1" customFormat="1" spans="1:15">
      <c r="A841" s="1" t="s">
        <v>15</v>
      </c>
      <c r="B841" s="1" t="s">
        <v>6406</v>
      </c>
      <c r="C841" s="1" t="s">
        <v>27</v>
      </c>
      <c r="D841" s="1" t="s">
        <v>6193</v>
      </c>
      <c r="F841" s="1" t="s">
        <v>1855</v>
      </c>
      <c r="G841" s="1" t="s">
        <v>6407</v>
      </c>
      <c r="I841" s="1" t="s">
        <v>6408</v>
      </c>
      <c r="J841" s="1" t="s">
        <v>6392</v>
      </c>
      <c r="K841" s="1" t="s">
        <v>6409</v>
      </c>
      <c r="L841" s="1" t="s">
        <v>6410</v>
      </c>
      <c r="M841" s="1" t="s">
        <v>6411</v>
      </c>
      <c r="N841" s="1" t="s">
        <v>6412</v>
      </c>
      <c r="O841" s="1" t="s">
        <v>6413</v>
      </c>
    </row>
    <row r="842" s="1" customFormat="1" spans="1:15">
      <c r="A842" s="1" t="s">
        <v>15</v>
      </c>
      <c r="B842" s="1" t="s">
        <v>6414</v>
      </c>
      <c r="C842" s="1" t="s">
        <v>27</v>
      </c>
      <c r="D842" s="1" t="s">
        <v>6193</v>
      </c>
      <c r="E842" s="1" t="s">
        <v>6415</v>
      </c>
      <c r="F842" s="1" t="s">
        <v>6416</v>
      </c>
      <c r="G842" s="1" t="e">
        <f>-ion</f>
        <v>#NAME?</v>
      </c>
      <c r="I842" s="1" t="s">
        <v>6417</v>
      </c>
      <c r="J842" s="1" t="s">
        <v>6418</v>
      </c>
      <c r="K842" s="1" t="s">
        <v>6419</v>
      </c>
      <c r="L842" s="1" t="s">
        <v>6420</v>
      </c>
      <c r="M842" s="1" t="s">
        <v>6421</v>
      </c>
      <c r="N842" s="1" t="s">
        <v>6422</v>
      </c>
      <c r="O842" s="1" t="s">
        <v>6423</v>
      </c>
    </row>
    <row r="843" s="1" customFormat="1" spans="1:15">
      <c r="A843" s="1" t="s">
        <v>15</v>
      </c>
      <c r="B843" s="1" t="s">
        <v>6424</v>
      </c>
      <c r="C843" s="1" t="s">
        <v>17</v>
      </c>
      <c r="D843" s="1" t="s">
        <v>6193</v>
      </c>
      <c r="F843" s="1" t="s">
        <v>6425</v>
      </c>
      <c r="I843" s="1" t="s">
        <v>6426</v>
      </c>
      <c r="J843" s="1" t="s">
        <v>6427</v>
      </c>
      <c r="K843" s="1" t="s">
        <v>6428</v>
      </c>
      <c r="L843" s="1" t="s">
        <v>6429</v>
      </c>
      <c r="M843" s="1" t="s">
        <v>6430</v>
      </c>
      <c r="N843" s="1" t="s">
        <v>6431</v>
      </c>
      <c r="O843" s="1" t="s">
        <v>6432</v>
      </c>
    </row>
    <row r="844" s="1" customFormat="1" spans="1:15">
      <c r="A844" s="1" t="s">
        <v>15</v>
      </c>
      <c r="B844" s="1" t="s">
        <v>6424</v>
      </c>
      <c r="C844" s="1" t="s">
        <v>27</v>
      </c>
      <c r="D844" s="1" t="s">
        <v>6193</v>
      </c>
      <c r="F844" s="1" t="s">
        <v>6425</v>
      </c>
      <c r="I844" s="1" t="s">
        <v>6433</v>
      </c>
      <c r="J844" s="1" t="s">
        <v>6434</v>
      </c>
      <c r="K844" s="1" t="s">
        <v>6428</v>
      </c>
      <c r="L844" s="1" t="s">
        <v>6435</v>
      </c>
      <c r="M844" s="1" t="s">
        <v>6436</v>
      </c>
      <c r="N844" s="1" t="s">
        <v>6437</v>
      </c>
      <c r="O844" s="1" t="s">
        <v>6438</v>
      </c>
    </row>
    <row r="845" s="1" customFormat="1" spans="1:15">
      <c r="A845" s="1" t="s">
        <v>15</v>
      </c>
      <c r="B845" s="1" t="s">
        <v>6439</v>
      </c>
      <c r="C845" s="1" t="s">
        <v>45</v>
      </c>
      <c r="D845" s="1" t="s">
        <v>6193</v>
      </c>
      <c r="F845" s="1" t="s">
        <v>6440</v>
      </c>
      <c r="G845" s="1" t="e">
        <f>-ory</f>
        <v>#NAME?</v>
      </c>
      <c r="I845" s="1" t="s">
        <v>6441</v>
      </c>
      <c r="J845" s="1" t="s">
        <v>6442</v>
      </c>
      <c r="K845" s="1" t="s">
        <v>6443</v>
      </c>
      <c r="L845" s="1" t="s">
        <v>6444</v>
      </c>
      <c r="M845" s="1" t="s">
        <v>6445</v>
      </c>
      <c r="N845" s="1" t="s">
        <v>6446</v>
      </c>
      <c r="O845" s="1" t="s">
        <v>6447</v>
      </c>
    </row>
    <row r="846" s="1" customFormat="1" spans="1:15">
      <c r="A846" s="1" t="s">
        <v>15</v>
      </c>
      <c r="B846" s="1" t="s">
        <v>6448</v>
      </c>
      <c r="C846" s="1" t="s">
        <v>27</v>
      </c>
      <c r="D846" s="1" t="s">
        <v>6193</v>
      </c>
      <c r="F846" s="1" t="s">
        <v>6449</v>
      </c>
      <c r="G846" s="1" t="e">
        <f>-er</f>
        <v>#NAME?</v>
      </c>
      <c r="I846" s="1" t="s">
        <v>6450</v>
      </c>
      <c r="J846" s="1" t="s">
        <v>6451</v>
      </c>
      <c r="K846" s="1" t="s">
        <v>6452</v>
      </c>
      <c r="L846" s="1" t="s">
        <v>6453</v>
      </c>
      <c r="M846" s="1" t="s">
        <v>6454</v>
      </c>
      <c r="N846" s="1" t="s">
        <v>6455</v>
      </c>
      <c r="O846" s="1" t="s">
        <v>6456</v>
      </c>
    </row>
    <row r="847" s="1" customFormat="1" spans="1:15">
      <c r="A847" s="1" t="s">
        <v>15</v>
      </c>
      <c r="B847" s="1" t="s">
        <v>6457</v>
      </c>
      <c r="C847" s="1" t="s">
        <v>17</v>
      </c>
      <c r="D847" s="1" t="s">
        <v>6458</v>
      </c>
      <c r="F847" s="1" t="s">
        <v>5173</v>
      </c>
      <c r="G847" s="1" t="e">
        <f>-ate</f>
        <v>#NAME?</v>
      </c>
      <c r="I847" s="1" t="s">
        <v>6459</v>
      </c>
      <c r="J847" s="1" t="s">
        <v>6460</v>
      </c>
      <c r="K847" s="1" t="s">
        <v>6461</v>
      </c>
      <c r="L847" s="1" t="s">
        <v>6462</v>
      </c>
      <c r="M847" s="1" t="s">
        <v>6463</v>
      </c>
      <c r="N847" s="1" t="s">
        <v>6464</v>
      </c>
      <c r="O847" s="1" t="s">
        <v>6465</v>
      </c>
    </row>
    <row r="848" s="1" customFormat="1" spans="1:15">
      <c r="A848" s="1" t="s">
        <v>15</v>
      </c>
      <c r="B848" s="1" t="s">
        <v>6466</v>
      </c>
      <c r="C848" s="1" t="s">
        <v>27</v>
      </c>
      <c r="D848" s="1" t="s">
        <v>6458</v>
      </c>
      <c r="F848" s="1" t="s">
        <v>275</v>
      </c>
      <c r="I848" s="1" t="s">
        <v>6467</v>
      </c>
      <c r="J848" s="1" t="s">
        <v>6468</v>
      </c>
      <c r="K848" s="1" t="s">
        <v>6469</v>
      </c>
      <c r="L848" s="1" t="s">
        <v>6470</v>
      </c>
      <c r="M848" s="1" t="s">
        <v>6471</v>
      </c>
      <c r="N848" s="1" t="s">
        <v>6472</v>
      </c>
      <c r="O848" s="1" t="s">
        <v>6473</v>
      </c>
    </row>
    <row r="849" s="1" customFormat="1" spans="1:18">
      <c r="A849" s="1" t="s">
        <v>15</v>
      </c>
      <c r="B849" s="1" t="s">
        <v>6474</v>
      </c>
      <c r="C849" s="1" t="s">
        <v>17</v>
      </c>
      <c r="D849" s="1" t="s">
        <v>6458</v>
      </c>
      <c r="F849" s="1" t="s">
        <v>6475</v>
      </c>
      <c r="I849" s="1" t="s">
        <v>6476</v>
      </c>
      <c r="J849" s="1" t="s">
        <v>6477</v>
      </c>
      <c r="K849" s="1" t="s">
        <v>6478</v>
      </c>
      <c r="L849" s="1" t="s">
        <v>6479</v>
      </c>
      <c r="M849" s="1" t="s">
        <v>6480</v>
      </c>
      <c r="N849" s="1" t="s">
        <v>6481</v>
      </c>
      <c r="O849" s="1" t="s">
        <v>6482</v>
      </c>
    </row>
    <row r="850" s="1" customFormat="1" spans="1:18">
      <c r="A850" s="1" t="s">
        <v>15</v>
      </c>
      <c r="B850" s="1" t="s">
        <v>6474</v>
      </c>
      <c r="C850" s="1" t="s">
        <v>27</v>
      </c>
      <c r="D850" s="1" t="s">
        <v>6458</v>
      </c>
      <c r="F850" s="1" t="s">
        <v>6475</v>
      </c>
      <c r="I850" s="1" t="s">
        <v>6483</v>
      </c>
      <c r="J850" s="1" t="s">
        <v>6484</v>
      </c>
      <c r="K850" s="1" t="s">
        <v>6485</v>
      </c>
      <c r="L850" s="1" t="s">
        <v>6486</v>
      </c>
      <c r="M850" s="1" t="s">
        <v>6487</v>
      </c>
      <c r="N850" s="1" t="s">
        <v>6488</v>
      </c>
      <c r="O850" s="1" t="s">
        <v>6489</v>
      </c>
    </row>
    <row r="851" s="1" customFormat="1" spans="1:18">
      <c r="A851" s="1" t="s">
        <v>15</v>
      </c>
      <c r="B851" s="1" t="s">
        <v>6490</v>
      </c>
      <c r="C851" s="1" t="s">
        <v>27</v>
      </c>
      <c r="D851" s="1" t="s">
        <v>6458</v>
      </c>
      <c r="F851" s="1" t="s">
        <v>6491</v>
      </c>
      <c r="I851" s="1" t="s">
        <v>6492</v>
      </c>
      <c r="J851" s="1" t="s">
        <v>6493</v>
      </c>
      <c r="K851" s="1" t="s">
        <v>6494</v>
      </c>
      <c r="L851" s="1" t="s">
        <v>6495</v>
      </c>
      <c r="M851" s="1" t="s">
        <v>6496</v>
      </c>
      <c r="N851" s="1" t="s">
        <v>6497</v>
      </c>
      <c r="O851" s="1" t="s">
        <v>6498</v>
      </c>
    </row>
    <row r="852" s="1" customFormat="1" spans="1:18">
      <c r="A852" s="1" t="s">
        <v>15</v>
      </c>
      <c r="B852" s="1" t="s">
        <v>6499</v>
      </c>
      <c r="C852" s="1" t="s">
        <v>17</v>
      </c>
      <c r="D852" s="1" t="s">
        <v>6458</v>
      </c>
      <c r="F852" s="1" t="s">
        <v>6500</v>
      </c>
      <c r="G852" s="1" t="s">
        <v>171</v>
      </c>
      <c r="I852" s="1" t="s">
        <v>6501</v>
      </c>
      <c r="J852" s="1" t="s">
        <v>6502</v>
      </c>
      <c r="K852" s="1" t="s">
        <v>6503</v>
      </c>
      <c r="L852" s="1" t="s">
        <v>6504</v>
      </c>
      <c r="M852" s="1" t="s">
        <v>6505</v>
      </c>
      <c r="N852" s="1" t="s">
        <v>6506</v>
      </c>
      <c r="O852" s="1" t="s">
        <v>6507</v>
      </c>
    </row>
    <row r="853" s="1" customFormat="1" spans="1:18">
      <c r="A853" s="1" t="s">
        <v>15</v>
      </c>
      <c r="B853" s="1" t="s">
        <v>6508</v>
      </c>
      <c r="C853" s="1" t="s">
        <v>27</v>
      </c>
      <c r="D853" s="1" t="s">
        <v>6458</v>
      </c>
      <c r="F853" s="1" t="s">
        <v>6500</v>
      </c>
      <c r="G853" s="1" t="s">
        <v>611</v>
      </c>
      <c r="I853" s="1" t="s">
        <v>6509</v>
      </c>
      <c r="J853" s="1" t="s">
        <v>6510</v>
      </c>
      <c r="K853" s="1" t="s">
        <v>6511</v>
      </c>
      <c r="L853" s="1" t="s">
        <v>6512</v>
      </c>
      <c r="M853" s="1" t="s">
        <v>6513</v>
      </c>
      <c r="N853" s="1" t="s">
        <v>6514</v>
      </c>
      <c r="O853" s="1" t="s">
        <v>6515</v>
      </c>
    </row>
    <row r="854" s="1" customFormat="1" spans="1:18">
      <c r="A854" s="1" t="s">
        <v>15</v>
      </c>
      <c r="B854" s="1" t="s">
        <v>6516</v>
      </c>
      <c r="C854" s="1" t="s">
        <v>45</v>
      </c>
      <c r="D854" s="1" t="s">
        <v>6458</v>
      </c>
      <c r="F854" s="1" t="s">
        <v>6517</v>
      </c>
      <c r="G854" s="1" t="s">
        <v>171</v>
      </c>
      <c r="I854" s="1" t="s">
        <v>6518</v>
      </c>
      <c r="J854" s="1" t="s">
        <v>6519</v>
      </c>
      <c r="K854" s="1" t="s">
        <v>6520</v>
      </c>
      <c r="L854" s="1" t="s">
        <v>6521</v>
      </c>
      <c r="M854" s="1" t="s">
        <v>6522</v>
      </c>
      <c r="N854" s="1" t="s">
        <v>6523</v>
      </c>
      <c r="O854" s="1" t="s">
        <v>6524</v>
      </c>
    </row>
    <row r="855" s="1" customFormat="1" spans="1:18">
      <c r="A855" s="1" t="s">
        <v>15</v>
      </c>
      <c r="B855" s="1" t="s">
        <v>6516</v>
      </c>
      <c r="C855" s="1" t="s">
        <v>27</v>
      </c>
      <c r="D855" s="1" t="s">
        <v>6458</v>
      </c>
      <c r="F855" s="1" t="s">
        <v>6517</v>
      </c>
      <c r="G855" s="1" t="s">
        <v>171</v>
      </c>
      <c r="I855" s="1" t="s">
        <v>6525</v>
      </c>
      <c r="J855" s="1" t="s">
        <v>6526</v>
      </c>
      <c r="K855" s="1" t="s">
        <v>6520</v>
      </c>
      <c r="L855" s="1" t="s">
        <v>6527</v>
      </c>
      <c r="M855" s="1" t="s">
        <v>6528</v>
      </c>
      <c r="N855" s="1" t="s">
        <v>6529</v>
      </c>
      <c r="O855" s="1" t="s">
        <v>6530</v>
      </c>
    </row>
    <row r="856" s="1" customFormat="1" spans="1:18">
      <c r="A856" s="1" t="s">
        <v>15</v>
      </c>
      <c r="B856" s="1" t="s">
        <v>6531</v>
      </c>
      <c r="C856" s="1" t="s">
        <v>27</v>
      </c>
      <c r="F856" s="1" t="s">
        <v>610</v>
      </c>
      <c r="I856" s="1" t="s">
        <v>6532</v>
      </c>
      <c r="J856" s="1" t="s">
        <v>6533</v>
      </c>
      <c r="K856" s="1" t="s">
        <v>6534</v>
      </c>
      <c r="L856" s="1" t="s">
        <v>6535</v>
      </c>
      <c r="M856" s="1" t="s">
        <v>6536</v>
      </c>
      <c r="N856" s="1" t="s">
        <v>6537</v>
      </c>
      <c r="O856" s="1" t="s">
        <v>6538</v>
      </c>
      <c r="P856" s="1" t="s">
        <v>6458</v>
      </c>
      <c r="R856" s="1" t="s">
        <v>611</v>
      </c>
    </row>
    <row r="857" s="1" customFormat="1" spans="1:18">
      <c r="A857" s="1" t="s">
        <v>15</v>
      </c>
      <c r="B857" s="1" t="s">
        <v>6539</v>
      </c>
      <c r="C857" s="1" t="s">
        <v>17</v>
      </c>
      <c r="F857" s="1" t="s">
        <v>6540</v>
      </c>
      <c r="I857" s="1" t="s">
        <v>6541</v>
      </c>
      <c r="J857" s="1" t="s">
        <v>6542</v>
      </c>
      <c r="K857" s="1" t="s">
        <v>6543</v>
      </c>
      <c r="L857" s="1" t="s">
        <v>6544</v>
      </c>
      <c r="M857" s="1" t="s">
        <v>6545</v>
      </c>
      <c r="N857" s="1" t="s">
        <v>6546</v>
      </c>
      <c r="O857" s="1" t="s">
        <v>6547</v>
      </c>
      <c r="P857" s="1" t="s">
        <v>6458</v>
      </c>
    </row>
    <row r="858" s="1" customFormat="1" spans="1:18">
      <c r="A858" s="1" t="s">
        <v>15</v>
      </c>
      <c r="B858" s="1" t="s">
        <v>6548</v>
      </c>
      <c r="C858" s="1" t="s">
        <v>17</v>
      </c>
      <c r="F858" s="1" t="s">
        <v>6549</v>
      </c>
      <c r="I858" s="1" t="s">
        <v>6550</v>
      </c>
      <c r="J858" s="1" t="s">
        <v>6551</v>
      </c>
      <c r="K858" s="1" t="s">
        <v>6552</v>
      </c>
      <c r="L858" s="1" t="s">
        <v>6553</v>
      </c>
      <c r="M858" s="1" t="s">
        <v>6554</v>
      </c>
      <c r="N858" s="1" t="s">
        <v>6555</v>
      </c>
      <c r="O858" s="1" t="s">
        <v>6556</v>
      </c>
      <c r="P858" s="1" t="s">
        <v>6458</v>
      </c>
    </row>
    <row r="859" s="1" customFormat="1" spans="1:18">
      <c r="A859" s="1" t="s">
        <v>15</v>
      </c>
      <c r="B859" s="1" t="s">
        <v>6557</v>
      </c>
      <c r="C859" s="1" t="s">
        <v>27</v>
      </c>
      <c r="F859" s="1" t="s">
        <v>6549</v>
      </c>
      <c r="I859" s="1" t="s">
        <v>6558</v>
      </c>
      <c r="J859" s="1" t="s">
        <v>6559</v>
      </c>
      <c r="K859" s="1" t="s">
        <v>6560</v>
      </c>
      <c r="L859" s="1" t="s">
        <v>6561</v>
      </c>
      <c r="M859" s="1" t="s">
        <v>6562</v>
      </c>
      <c r="N859" s="1" t="s">
        <v>6563</v>
      </c>
      <c r="O859" s="1" t="s">
        <v>6564</v>
      </c>
      <c r="P859" s="1" t="s">
        <v>6458</v>
      </c>
      <c r="R859" s="1" t="s">
        <v>532</v>
      </c>
    </row>
    <row r="860" s="1" customFormat="1" spans="1:18">
      <c r="A860" s="1" t="s">
        <v>15</v>
      </c>
      <c r="B860" s="1" t="s">
        <v>6565</v>
      </c>
      <c r="C860" s="1" t="s">
        <v>27</v>
      </c>
      <c r="F860" s="1" t="s">
        <v>6566</v>
      </c>
      <c r="I860" s="1" t="s">
        <v>6567</v>
      </c>
      <c r="J860" s="1" t="s">
        <v>6568</v>
      </c>
      <c r="K860" s="1" t="s">
        <v>6569</v>
      </c>
      <c r="L860" s="1" t="s">
        <v>6570</v>
      </c>
      <c r="M860" s="1" t="s">
        <v>6571</v>
      </c>
      <c r="N860" s="1" t="s">
        <v>6572</v>
      </c>
      <c r="O860" s="1" t="s">
        <v>6573</v>
      </c>
      <c r="P860" s="1" t="s">
        <v>6458</v>
      </c>
      <c r="R860" s="1" t="s">
        <v>707</v>
      </c>
    </row>
    <row r="861" s="1" customFormat="1" spans="1:18">
      <c r="A861" s="1" t="s">
        <v>15</v>
      </c>
      <c r="B861" s="1" t="s">
        <v>6574</v>
      </c>
      <c r="C861" s="1" t="s">
        <v>45</v>
      </c>
      <c r="D861" s="1" t="s">
        <v>6458</v>
      </c>
      <c r="F861" s="1" t="s">
        <v>6575</v>
      </c>
      <c r="G861" s="1" t="e">
        <f>-ent</f>
        <v>#NAME?</v>
      </c>
      <c r="I861" s="1" t="s">
        <v>6576</v>
      </c>
      <c r="J861" s="1" t="s">
        <v>6577</v>
      </c>
      <c r="K861" s="1" t="s">
        <v>6578</v>
      </c>
      <c r="L861" s="1" t="s">
        <v>6579</v>
      </c>
      <c r="M861" s="1" t="s">
        <v>6580</v>
      </c>
      <c r="N861" s="1" t="s">
        <v>6581</v>
      </c>
      <c r="O861" s="1" t="s">
        <v>6582</v>
      </c>
    </row>
    <row r="862" s="1" customFormat="1" spans="1:18">
      <c r="A862" s="1" t="s">
        <v>15</v>
      </c>
      <c r="B862" s="1" t="s">
        <v>6583</v>
      </c>
      <c r="C862" s="1" t="s">
        <v>45</v>
      </c>
      <c r="D862" s="1" t="s">
        <v>6458</v>
      </c>
      <c r="F862" s="1" t="s">
        <v>6575</v>
      </c>
      <c r="G862" s="1" t="e">
        <f>-ent</f>
        <v>#NAME?</v>
      </c>
      <c r="H862" s="1" t="e">
        <f>-ial</f>
        <v>#NAME?</v>
      </c>
      <c r="I862" s="1" t="s">
        <v>6584</v>
      </c>
      <c r="J862" s="1" t="s">
        <v>6585</v>
      </c>
      <c r="K862" s="1" t="s">
        <v>6586</v>
      </c>
      <c r="L862" s="1" t="s">
        <v>6587</v>
      </c>
      <c r="M862" s="1" t="s">
        <v>6588</v>
      </c>
      <c r="N862" s="1" t="s">
        <v>6589</v>
      </c>
      <c r="O862" s="1" t="s">
        <v>6590</v>
      </c>
    </row>
    <row r="863" s="1" customFormat="1" spans="1:18">
      <c r="A863" s="1" t="s">
        <v>15</v>
      </c>
      <c r="B863" s="1" t="s">
        <v>6591</v>
      </c>
      <c r="C863" s="1" t="s">
        <v>17</v>
      </c>
      <c r="D863" s="1" t="s">
        <v>6458</v>
      </c>
      <c r="F863" s="1" t="s">
        <v>6592</v>
      </c>
      <c r="I863" s="1" t="s">
        <v>6593</v>
      </c>
      <c r="J863" s="1" t="s">
        <v>6594</v>
      </c>
      <c r="K863" s="1" t="s">
        <v>6595</v>
      </c>
      <c r="L863" s="1" t="s">
        <v>6596</v>
      </c>
      <c r="M863" s="1" t="s">
        <v>6597</v>
      </c>
      <c r="N863" s="1" t="s">
        <v>6598</v>
      </c>
      <c r="O863" s="1" t="s">
        <v>6599</v>
      </c>
    </row>
    <row r="864" s="1" customFormat="1" spans="1:18">
      <c r="A864" s="1" t="s">
        <v>15</v>
      </c>
      <c r="B864" s="1" t="s">
        <v>6600</v>
      </c>
      <c r="C864" s="1" t="s">
        <v>27</v>
      </c>
      <c r="D864" s="1" t="s">
        <v>6458</v>
      </c>
      <c r="F864" s="1" t="s">
        <v>6601</v>
      </c>
      <c r="I864" s="1" t="s">
        <v>6602</v>
      </c>
      <c r="J864" s="1" t="s">
        <v>6603</v>
      </c>
      <c r="K864" s="1" t="s">
        <v>6604</v>
      </c>
      <c r="L864" s="1" t="s">
        <v>6605</v>
      </c>
      <c r="M864" s="1" t="s">
        <v>6606</v>
      </c>
      <c r="N864" s="1" t="s">
        <v>6607</v>
      </c>
      <c r="O864" s="1" t="s">
        <v>6608</v>
      </c>
    </row>
    <row r="865" s="1" customFormat="1" spans="1:18">
      <c r="A865" s="1" t="s">
        <v>15</v>
      </c>
      <c r="B865" s="1" t="s">
        <v>6600</v>
      </c>
      <c r="C865" s="1" t="s">
        <v>17</v>
      </c>
      <c r="D865" s="1" t="s">
        <v>6458</v>
      </c>
      <c r="F865" s="1" t="s">
        <v>6601</v>
      </c>
      <c r="I865" s="1" t="s">
        <v>6609</v>
      </c>
      <c r="J865" s="1" t="s">
        <v>6610</v>
      </c>
      <c r="K865" s="1" t="s">
        <v>6611</v>
      </c>
      <c r="L865" s="1" t="s">
        <v>6612</v>
      </c>
      <c r="M865" s="1" t="s">
        <v>6613</v>
      </c>
      <c r="N865" s="1" t="s">
        <v>6614</v>
      </c>
      <c r="O865" s="1" t="s">
        <v>6615</v>
      </c>
    </row>
    <row r="866" s="1" customFormat="1" spans="1:18">
      <c r="A866" s="1" t="s">
        <v>15</v>
      </c>
      <c r="B866" s="1" t="s">
        <v>6616</v>
      </c>
      <c r="C866" s="1" t="s">
        <v>17</v>
      </c>
      <c r="D866" s="1" t="s">
        <v>6458</v>
      </c>
      <c r="F866" s="1" t="s">
        <v>6617</v>
      </c>
      <c r="I866" s="1" t="s">
        <v>6618</v>
      </c>
      <c r="J866" s="1" t="s">
        <v>6619</v>
      </c>
      <c r="K866" s="1" t="s">
        <v>6620</v>
      </c>
      <c r="L866" s="1" t="s">
        <v>6621</v>
      </c>
      <c r="M866" s="1" t="s">
        <v>6622</v>
      </c>
      <c r="N866" s="1" t="s">
        <v>6623</v>
      </c>
      <c r="O866" s="1" t="s">
        <v>6624</v>
      </c>
    </row>
    <row r="867" s="1" customFormat="1" spans="1:18">
      <c r="A867" s="1" t="s">
        <v>15</v>
      </c>
      <c r="B867" s="1" t="s">
        <v>6625</v>
      </c>
      <c r="C867" s="1" t="s">
        <v>17</v>
      </c>
      <c r="D867" s="1" t="s">
        <v>6458</v>
      </c>
      <c r="F867" s="1" t="s">
        <v>6626</v>
      </c>
      <c r="G867" s="1" t="e">
        <f>-ulate</f>
        <v>#NAME?</v>
      </c>
      <c r="I867" s="1" t="s">
        <v>6627</v>
      </c>
      <c r="J867" s="1" t="s">
        <v>6628</v>
      </c>
      <c r="K867" s="1" t="s">
        <v>6629</v>
      </c>
      <c r="L867" s="1" t="s">
        <v>6630</v>
      </c>
      <c r="M867" s="1" t="s">
        <v>6631</v>
      </c>
      <c r="N867" s="1" t="s">
        <v>6632</v>
      </c>
      <c r="O867" s="1" t="s">
        <v>6633</v>
      </c>
    </row>
    <row r="868" s="1" customFormat="1" spans="1:18">
      <c r="A868" s="1" t="s">
        <v>15</v>
      </c>
      <c r="B868" s="1" t="s">
        <v>6634</v>
      </c>
      <c r="C868" s="1" t="s">
        <v>27</v>
      </c>
      <c r="D868" s="1" t="s">
        <v>6458</v>
      </c>
      <c r="F868" s="1" t="s">
        <v>6626</v>
      </c>
      <c r="G868" s="1" t="e">
        <f>-ul</f>
        <v>#NAME?</v>
      </c>
      <c r="H868" s="1" t="e">
        <f>-ation</f>
        <v>#NAME?</v>
      </c>
      <c r="I868" s="1" t="s">
        <v>6635</v>
      </c>
      <c r="J868" s="1" t="s">
        <v>6628</v>
      </c>
      <c r="K868" s="1" t="s">
        <v>6636</v>
      </c>
      <c r="L868" s="1" t="s">
        <v>6637</v>
      </c>
      <c r="M868" s="1" t="s">
        <v>6638</v>
      </c>
      <c r="N868" s="1" t="s">
        <v>6639</v>
      </c>
      <c r="O868" s="1" t="s">
        <v>6640</v>
      </c>
    </row>
    <row r="869" s="1" customFormat="1" spans="1:18">
      <c r="A869" s="1" t="s">
        <v>15</v>
      </c>
      <c r="B869" s="1" t="s">
        <v>6641</v>
      </c>
      <c r="C869" s="1" t="s">
        <v>17</v>
      </c>
      <c r="D869" s="1" t="s">
        <v>6458</v>
      </c>
      <c r="F869" s="1" t="s">
        <v>6642</v>
      </c>
      <c r="I869" s="1" t="s">
        <v>6643</v>
      </c>
      <c r="J869" s="1" t="s">
        <v>6644</v>
      </c>
      <c r="K869" s="1" t="s">
        <v>6645</v>
      </c>
      <c r="L869" s="1" t="s">
        <v>6646</v>
      </c>
      <c r="M869" s="1" t="s">
        <v>6647</v>
      </c>
      <c r="N869" s="1" t="s">
        <v>6648</v>
      </c>
      <c r="O869" s="1" t="s">
        <v>6649</v>
      </c>
    </row>
    <row r="870" s="1" customFormat="1" spans="1:18">
      <c r="A870" s="1" t="s">
        <v>15</v>
      </c>
      <c r="B870" s="1" t="s">
        <v>6650</v>
      </c>
      <c r="C870" s="1" t="s">
        <v>27</v>
      </c>
      <c r="D870" s="1" t="s">
        <v>6458</v>
      </c>
      <c r="F870" s="1" t="s">
        <v>6642</v>
      </c>
      <c r="G870" s="1" t="e">
        <f>-ion</f>
        <v>#NAME?</v>
      </c>
      <c r="I870" s="1" t="s">
        <v>6651</v>
      </c>
      <c r="J870" s="1" t="s">
        <v>6652</v>
      </c>
      <c r="K870" s="1" t="s">
        <v>6653</v>
      </c>
      <c r="L870" s="1" t="s">
        <v>6654</v>
      </c>
      <c r="M870" s="1" t="s">
        <v>6655</v>
      </c>
      <c r="N870" s="1" t="s">
        <v>6656</v>
      </c>
      <c r="O870" s="1" t="s">
        <v>6657</v>
      </c>
    </row>
    <row r="871" s="1" customFormat="1" spans="1:18">
      <c r="A871" s="1" t="s">
        <v>15</v>
      </c>
      <c r="B871" s="1" t="s">
        <v>6658</v>
      </c>
      <c r="C871" s="1" t="s">
        <v>27</v>
      </c>
      <c r="D871" s="1" t="s">
        <v>6458</v>
      </c>
      <c r="F871" s="1" t="s">
        <v>6659</v>
      </c>
      <c r="G871" s="1" t="e">
        <f>-ence</f>
        <v>#NAME?</v>
      </c>
      <c r="I871" s="1" t="s">
        <v>6660</v>
      </c>
      <c r="J871" s="1" t="s">
        <v>6661</v>
      </c>
      <c r="K871" s="1" t="s">
        <v>6662</v>
      </c>
      <c r="L871" s="1" t="s">
        <v>6663</v>
      </c>
      <c r="M871" s="1" t="s">
        <v>6664</v>
      </c>
      <c r="N871" s="1" t="s">
        <v>6665</v>
      </c>
      <c r="O871" s="1" t="s">
        <v>6666</v>
      </c>
    </row>
    <row r="872" s="1" customFormat="1" spans="1:18">
      <c r="A872" s="1" t="s">
        <v>15</v>
      </c>
      <c r="B872" s="1" t="s">
        <v>6667</v>
      </c>
      <c r="C872" s="1" t="s">
        <v>27</v>
      </c>
      <c r="F872" s="1" t="s">
        <v>6668</v>
      </c>
      <c r="I872" s="1" t="s">
        <v>6669</v>
      </c>
      <c r="J872" s="1" t="s">
        <v>6670</v>
      </c>
      <c r="K872" s="1" t="s">
        <v>6671</v>
      </c>
      <c r="L872" s="1" t="s">
        <v>6672</v>
      </c>
      <c r="M872" s="1" t="s">
        <v>6673</v>
      </c>
      <c r="N872" s="1" t="s">
        <v>6674</v>
      </c>
      <c r="O872" s="1" t="s">
        <v>6675</v>
      </c>
      <c r="P872" s="1" t="s">
        <v>6458</v>
      </c>
      <c r="R872" s="1" t="e">
        <f>-us</f>
        <v>#NAME?</v>
      </c>
    </row>
    <row r="873" s="1" customFormat="1" spans="1:18">
      <c r="A873" s="1" t="s">
        <v>15</v>
      </c>
      <c r="B873" s="1" t="s">
        <v>6676</v>
      </c>
      <c r="C873" s="1" t="s">
        <v>27</v>
      </c>
      <c r="F873" s="1" t="s">
        <v>6677</v>
      </c>
      <c r="I873" s="1" t="s">
        <v>6678</v>
      </c>
      <c r="J873" s="1" t="s">
        <v>6679</v>
      </c>
      <c r="K873" s="1" t="s">
        <v>6680</v>
      </c>
      <c r="L873" s="1" t="s">
        <v>6681</v>
      </c>
      <c r="M873" s="1" t="s">
        <v>6682</v>
      </c>
      <c r="N873" s="1" t="s">
        <v>6683</v>
      </c>
      <c r="O873" s="1" t="s">
        <v>6684</v>
      </c>
      <c r="P873" s="1" t="s">
        <v>6458</v>
      </c>
      <c r="R873" s="1" t="e">
        <f>-ence</f>
        <v>#NAME?</v>
      </c>
    </row>
    <row r="874" s="1" customFormat="1" spans="1:18">
      <c r="A874" s="1" t="s">
        <v>15</v>
      </c>
      <c r="B874" s="1" t="s">
        <v>6685</v>
      </c>
      <c r="C874" s="1" t="s">
        <v>27</v>
      </c>
      <c r="F874" s="1" t="s">
        <v>6686</v>
      </c>
      <c r="I874" s="1" t="s">
        <v>6687</v>
      </c>
      <c r="J874" s="1" t="s">
        <v>6688</v>
      </c>
      <c r="K874" s="1" t="s">
        <v>6689</v>
      </c>
      <c r="L874" s="1" t="s">
        <v>6690</v>
      </c>
      <c r="M874" s="1" t="s">
        <v>6691</v>
      </c>
      <c r="N874" s="1" t="s">
        <v>6692</v>
      </c>
      <c r="O874" s="1" t="s">
        <v>6693</v>
      </c>
      <c r="P874" s="1" t="s">
        <v>6458</v>
      </c>
      <c r="R874" s="1" t="e">
        <f>-ation</f>
        <v>#NAME?</v>
      </c>
    </row>
    <row r="875" s="1" customFormat="1" spans="1:18">
      <c r="A875" s="1" t="s">
        <v>15</v>
      </c>
      <c r="B875" s="1" t="s">
        <v>6694</v>
      </c>
      <c r="C875" s="1" t="s">
        <v>45</v>
      </c>
      <c r="F875" s="1" t="s">
        <v>6686</v>
      </c>
      <c r="I875" s="1" t="s">
        <v>6695</v>
      </c>
      <c r="J875" s="1" t="s">
        <v>6696</v>
      </c>
      <c r="K875" s="1" t="s">
        <v>6697</v>
      </c>
      <c r="L875" s="1" t="s">
        <v>6698</v>
      </c>
      <c r="M875" s="1" t="s">
        <v>6699</v>
      </c>
      <c r="N875" s="1" t="s">
        <v>6700</v>
      </c>
      <c r="O875" s="1" t="s">
        <v>6701</v>
      </c>
      <c r="P875" s="1" t="s">
        <v>6458</v>
      </c>
      <c r="R875" s="1" t="e">
        <f>-ative</f>
        <v>#NAME?</v>
      </c>
    </row>
    <row r="876" s="1" customFormat="1" spans="1:18">
      <c r="A876" s="1" t="s">
        <v>15</v>
      </c>
      <c r="B876" s="1" t="s">
        <v>6702</v>
      </c>
      <c r="C876" s="1" t="s">
        <v>17</v>
      </c>
      <c r="F876" s="1" t="s">
        <v>6703</v>
      </c>
      <c r="I876" s="1" t="s">
        <v>6704</v>
      </c>
      <c r="J876" s="1" t="s">
        <v>6705</v>
      </c>
      <c r="K876" s="1" t="s">
        <v>6706</v>
      </c>
      <c r="L876" s="1" t="s">
        <v>6707</v>
      </c>
      <c r="M876" s="1" t="s">
        <v>6708</v>
      </c>
      <c r="N876" s="1" t="s">
        <v>6709</v>
      </c>
      <c r="O876" s="1" t="s">
        <v>6710</v>
      </c>
      <c r="P876" s="1" t="s">
        <v>6458</v>
      </c>
    </row>
    <row r="877" s="1" customFormat="1" spans="1:18">
      <c r="A877" s="1" t="s">
        <v>15</v>
      </c>
      <c r="B877" s="1" t="s">
        <v>6711</v>
      </c>
      <c r="C877" s="1" t="s">
        <v>45</v>
      </c>
      <c r="F877" s="1" t="s">
        <v>6703</v>
      </c>
      <c r="I877" s="1" t="s">
        <v>6712</v>
      </c>
      <c r="J877" s="1" t="s">
        <v>6713</v>
      </c>
      <c r="K877" s="1" t="s">
        <v>6714</v>
      </c>
      <c r="L877" s="1" t="s">
        <v>6715</v>
      </c>
      <c r="M877" s="1" t="s">
        <v>6716</v>
      </c>
      <c r="N877" s="1" t="s">
        <v>6717</v>
      </c>
      <c r="O877" s="1" t="s">
        <v>6718</v>
      </c>
      <c r="P877" s="1" t="s">
        <v>6458</v>
      </c>
      <c r="R877" s="1" t="s">
        <v>356</v>
      </c>
    </row>
    <row r="878" s="1" customFormat="1" spans="1:18">
      <c r="A878" s="1" t="s">
        <v>15</v>
      </c>
      <c r="B878" s="1" t="s">
        <v>6719</v>
      </c>
      <c r="C878" s="1" t="s">
        <v>27</v>
      </c>
      <c r="F878" s="1" t="s">
        <v>6703</v>
      </c>
      <c r="I878" s="1" t="s">
        <v>6720</v>
      </c>
      <c r="J878" s="1" t="s">
        <v>6721</v>
      </c>
      <c r="K878" s="1" t="s">
        <v>6722</v>
      </c>
      <c r="L878" s="1" t="s">
        <v>6723</v>
      </c>
      <c r="M878" s="1" t="s">
        <v>6724</v>
      </c>
      <c r="N878" s="1" t="s">
        <v>6725</v>
      </c>
      <c r="O878" s="1" t="s">
        <v>6726</v>
      </c>
      <c r="P878" s="1" t="s">
        <v>6458</v>
      </c>
      <c r="R878" s="1" t="s">
        <v>304</v>
      </c>
    </row>
    <row r="879" s="1" customFormat="1" spans="1:18">
      <c r="A879" s="1" t="s">
        <v>15</v>
      </c>
      <c r="B879" s="1" t="s">
        <v>6727</v>
      </c>
      <c r="C879" s="1" t="s">
        <v>17</v>
      </c>
      <c r="F879" s="1" t="s">
        <v>2340</v>
      </c>
      <c r="I879" s="1" t="s">
        <v>6728</v>
      </c>
      <c r="J879" s="1" t="s">
        <v>6729</v>
      </c>
      <c r="K879" s="1" t="s">
        <v>6730</v>
      </c>
      <c r="L879" s="1" t="s">
        <v>6731</v>
      </c>
      <c r="M879" s="1" t="s">
        <v>6732</v>
      </c>
      <c r="N879" s="1" t="s">
        <v>6733</v>
      </c>
      <c r="O879" s="1" t="s">
        <v>6734</v>
      </c>
      <c r="P879" s="1" t="s">
        <v>6458</v>
      </c>
    </row>
    <row r="880" s="1" customFormat="1" spans="1:18">
      <c r="A880" s="1" t="s">
        <v>15</v>
      </c>
      <c r="B880" s="1" t="s">
        <v>6735</v>
      </c>
      <c r="C880" s="1" t="s">
        <v>45</v>
      </c>
      <c r="F880" s="1" t="s">
        <v>2340</v>
      </c>
      <c r="I880" s="1" t="s">
        <v>6736</v>
      </c>
      <c r="J880" s="1" t="s">
        <v>6737</v>
      </c>
      <c r="K880" s="1" t="s">
        <v>6738</v>
      </c>
      <c r="L880" s="1" t="s">
        <v>6739</v>
      </c>
      <c r="M880" s="1" t="s">
        <v>6740</v>
      </c>
      <c r="N880" s="1" t="s">
        <v>6741</v>
      </c>
      <c r="O880" s="1" t="s">
        <v>6742</v>
      </c>
      <c r="P880" s="1" t="s">
        <v>6458</v>
      </c>
      <c r="R880" s="1" t="s">
        <v>294</v>
      </c>
    </row>
    <row r="881" s="1" customFormat="1" spans="1:18">
      <c r="A881" s="1" t="s">
        <v>15</v>
      </c>
      <c r="B881" s="1" t="s">
        <v>6743</v>
      </c>
      <c r="C881" s="1" t="s">
        <v>45</v>
      </c>
      <c r="F881" s="1" t="s">
        <v>6744</v>
      </c>
      <c r="I881" s="1" t="s">
        <v>6745</v>
      </c>
      <c r="J881" s="1" t="s">
        <v>6746</v>
      </c>
      <c r="K881" s="1" t="s">
        <v>6747</v>
      </c>
      <c r="L881" s="1" t="s">
        <v>6748</v>
      </c>
      <c r="M881" s="1" t="s">
        <v>6749</v>
      </c>
      <c r="N881" s="1" t="s">
        <v>6750</v>
      </c>
      <c r="O881" s="1" t="s">
        <v>6751</v>
      </c>
      <c r="P881" s="1" t="s">
        <v>6458</v>
      </c>
      <c r="R881" s="1" t="s">
        <v>208</v>
      </c>
    </row>
    <row r="882" s="1" customFormat="1" spans="1:18">
      <c r="A882" s="1" t="s">
        <v>15</v>
      </c>
      <c r="B882" s="1" t="s">
        <v>6743</v>
      </c>
      <c r="C882" s="1" t="s">
        <v>27</v>
      </c>
      <c r="F882" s="1" t="s">
        <v>6744</v>
      </c>
      <c r="I882" s="1" t="s">
        <v>6752</v>
      </c>
      <c r="J882" s="1" t="s">
        <v>6753</v>
      </c>
      <c r="K882" s="1" t="s">
        <v>6747</v>
      </c>
      <c r="L882" s="1" t="s">
        <v>6754</v>
      </c>
      <c r="M882" s="1" t="s">
        <v>6755</v>
      </c>
      <c r="N882" s="1" t="s">
        <v>6756</v>
      </c>
      <c r="O882" s="1" t="s">
        <v>6757</v>
      </c>
      <c r="P882" s="1" t="s">
        <v>6458</v>
      </c>
      <c r="R882" s="1" t="s">
        <v>208</v>
      </c>
    </row>
    <row r="883" s="1" customFormat="1" spans="1:18">
      <c r="A883" s="1" t="s">
        <v>15</v>
      </c>
      <c r="B883" s="1" t="s">
        <v>6758</v>
      </c>
      <c r="C883" s="1" t="s">
        <v>27</v>
      </c>
      <c r="F883" s="1" t="s">
        <v>6759</v>
      </c>
      <c r="I883" s="1" t="s">
        <v>6760</v>
      </c>
      <c r="J883" s="1" t="s">
        <v>6761</v>
      </c>
      <c r="K883" s="1" t="s">
        <v>6762</v>
      </c>
      <c r="L883" s="1" t="s">
        <v>6763</v>
      </c>
      <c r="M883" s="1" t="s">
        <v>6764</v>
      </c>
      <c r="N883" s="1" t="s">
        <v>6765</v>
      </c>
      <c r="O883" s="1" t="s">
        <v>6766</v>
      </c>
      <c r="P883" s="1" t="s">
        <v>6458</v>
      </c>
      <c r="R883" s="1" t="s">
        <v>6316</v>
      </c>
    </row>
    <row r="884" s="1" customFormat="1" spans="1:18">
      <c r="A884" s="1" t="s">
        <v>15</v>
      </c>
      <c r="B884" s="1" t="s">
        <v>6767</v>
      </c>
      <c r="C884" s="1" t="s">
        <v>17</v>
      </c>
      <c r="F884" s="1" t="s">
        <v>6768</v>
      </c>
      <c r="I884" s="1" t="s">
        <v>6769</v>
      </c>
      <c r="J884" s="1" t="s">
        <v>6770</v>
      </c>
      <c r="K884" s="1" t="s">
        <v>6771</v>
      </c>
      <c r="L884" s="1" t="s">
        <v>6772</v>
      </c>
      <c r="M884" s="1" t="s">
        <v>6773</v>
      </c>
      <c r="N884" s="1" t="s">
        <v>6774</v>
      </c>
      <c r="O884" s="1" t="s">
        <v>6775</v>
      </c>
      <c r="P884" s="1" t="s">
        <v>6458</v>
      </c>
    </row>
    <row r="885" s="1" customFormat="1" spans="1:18">
      <c r="A885" s="1" t="s">
        <v>15</v>
      </c>
      <c r="B885" s="1" t="s">
        <v>6776</v>
      </c>
      <c r="C885" s="1" t="s">
        <v>27</v>
      </c>
      <c r="F885" s="1" t="s">
        <v>6768</v>
      </c>
      <c r="I885" s="1" t="s">
        <v>6777</v>
      </c>
      <c r="J885" s="1" t="s">
        <v>6778</v>
      </c>
      <c r="K885" s="1" t="s">
        <v>6779</v>
      </c>
      <c r="L885" s="1" t="s">
        <v>6780</v>
      </c>
      <c r="M885" s="1" t="s">
        <v>6781</v>
      </c>
      <c r="N885" s="1" t="s">
        <v>6782</v>
      </c>
      <c r="O885" s="1" t="s">
        <v>6783</v>
      </c>
      <c r="P885" s="1" t="s">
        <v>6458</v>
      </c>
      <c r="R885" s="1" t="s">
        <v>611</v>
      </c>
    </row>
    <row r="886" s="1" customFormat="1" spans="1:18">
      <c r="A886" s="1" t="s">
        <v>15</v>
      </c>
      <c r="B886" s="1" t="s">
        <v>6784</v>
      </c>
      <c r="C886" s="1" t="s">
        <v>17</v>
      </c>
      <c r="F886" s="1" t="s">
        <v>6785</v>
      </c>
      <c r="I886" s="1" t="s">
        <v>6786</v>
      </c>
      <c r="J886" s="1" t="s">
        <v>6787</v>
      </c>
      <c r="K886" s="1" t="s">
        <v>6788</v>
      </c>
      <c r="L886" s="1" t="s">
        <v>6789</v>
      </c>
      <c r="M886" s="1" t="s">
        <v>6790</v>
      </c>
      <c r="N886" s="1" t="s">
        <v>6791</v>
      </c>
      <c r="O886" s="1" t="s">
        <v>6792</v>
      </c>
      <c r="P886" s="1" t="s">
        <v>6458</v>
      </c>
    </row>
    <row r="887" s="1" customFormat="1" spans="1:18">
      <c r="A887" s="1" t="s">
        <v>15</v>
      </c>
      <c r="B887" s="1" t="s">
        <v>6793</v>
      </c>
      <c r="C887" s="1" t="s">
        <v>27</v>
      </c>
      <c r="F887" s="1" t="s">
        <v>6785</v>
      </c>
      <c r="I887" s="1" t="s">
        <v>6794</v>
      </c>
      <c r="J887" s="1" t="s">
        <v>6795</v>
      </c>
      <c r="K887" s="1" t="s">
        <v>6796</v>
      </c>
      <c r="L887" s="1" t="s">
        <v>6797</v>
      </c>
      <c r="M887" s="1" t="s">
        <v>6798</v>
      </c>
      <c r="N887" s="1" t="s">
        <v>6799</v>
      </c>
      <c r="O887" s="1" t="s">
        <v>6800</v>
      </c>
      <c r="P887" s="1" t="s">
        <v>6458</v>
      </c>
      <c r="R887" s="1" t="s">
        <v>208</v>
      </c>
    </row>
    <row r="888" s="1" customFormat="1" spans="1:18">
      <c r="A888" s="1" t="s">
        <v>15</v>
      </c>
      <c r="B888" s="1" t="s">
        <v>6801</v>
      </c>
      <c r="C888" s="1" t="s">
        <v>17</v>
      </c>
      <c r="D888" s="1" t="s">
        <v>6458</v>
      </c>
      <c r="F888" s="1" t="s">
        <v>2381</v>
      </c>
      <c r="G888" s="1" t="s">
        <v>171</v>
      </c>
      <c r="I888" s="1" t="s">
        <v>6802</v>
      </c>
      <c r="J888" s="1" t="s">
        <v>6803</v>
      </c>
      <c r="K888" s="1" t="s">
        <v>6804</v>
      </c>
      <c r="L888" s="1" t="s">
        <v>6805</v>
      </c>
      <c r="M888" s="1" t="s">
        <v>6806</v>
      </c>
      <c r="N888" s="1" t="s">
        <v>6807</v>
      </c>
      <c r="O888" s="1" t="s">
        <v>6808</v>
      </c>
    </row>
    <row r="889" s="1" customFormat="1" spans="1:18">
      <c r="A889" s="1" t="s">
        <v>15</v>
      </c>
      <c r="B889" s="1" t="s">
        <v>6809</v>
      </c>
      <c r="C889" s="1" t="s">
        <v>17</v>
      </c>
      <c r="D889" s="1" t="s">
        <v>6458</v>
      </c>
      <c r="F889" s="1" t="s">
        <v>2514</v>
      </c>
      <c r="I889" s="1" t="s">
        <v>6810</v>
      </c>
      <c r="J889" s="1" t="s">
        <v>6811</v>
      </c>
      <c r="K889" s="1" t="s">
        <v>6812</v>
      </c>
      <c r="L889" s="1" t="s">
        <v>6813</v>
      </c>
      <c r="M889" s="1" t="s">
        <v>6814</v>
      </c>
      <c r="N889" s="1" t="s">
        <v>6815</v>
      </c>
      <c r="O889" s="1" t="s">
        <v>6816</v>
      </c>
    </row>
    <row r="890" s="1" customFormat="1" spans="1:18">
      <c r="A890" s="1" t="s">
        <v>15</v>
      </c>
      <c r="B890" s="1" t="s">
        <v>6817</v>
      </c>
      <c r="C890" s="1" t="s">
        <v>27</v>
      </c>
      <c r="D890" s="1" t="s">
        <v>6458</v>
      </c>
      <c r="F890" s="1" t="s">
        <v>2514</v>
      </c>
      <c r="G890" s="1" t="s">
        <v>2419</v>
      </c>
      <c r="I890" s="1" t="s">
        <v>6818</v>
      </c>
      <c r="J890" s="1" t="s">
        <v>6819</v>
      </c>
      <c r="K890" s="1" t="s">
        <v>6820</v>
      </c>
      <c r="L890" s="1" t="s">
        <v>6821</v>
      </c>
      <c r="M890" s="1" t="s">
        <v>6822</v>
      </c>
      <c r="N890" s="1" t="s">
        <v>6823</v>
      </c>
      <c r="O890" s="1" t="s">
        <v>6824</v>
      </c>
    </row>
    <row r="891" s="1" customFormat="1" spans="1:18">
      <c r="A891" s="1" t="s">
        <v>15</v>
      </c>
      <c r="B891" s="1" t="s">
        <v>6825</v>
      </c>
      <c r="C891" s="1" t="s">
        <v>45</v>
      </c>
      <c r="D891" s="1" t="s">
        <v>6458</v>
      </c>
      <c r="F891" s="1" t="s">
        <v>6826</v>
      </c>
      <c r="G891" s="1" t="s">
        <v>2014</v>
      </c>
      <c r="I891" s="1" t="s">
        <v>6827</v>
      </c>
      <c r="J891" s="1" t="s">
        <v>6828</v>
      </c>
      <c r="K891" s="1" t="s">
        <v>6829</v>
      </c>
      <c r="L891" s="1" t="s">
        <v>6830</v>
      </c>
      <c r="M891" s="1" t="s">
        <v>6831</v>
      </c>
      <c r="N891" s="1" t="s">
        <v>6832</v>
      </c>
      <c r="O891" s="1" t="s">
        <v>6833</v>
      </c>
    </row>
    <row r="892" s="1" customFormat="1" spans="1:18">
      <c r="A892" s="1" t="s">
        <v>15</v>
      </c>
      <c r="B892" s="1" t="s">
        <v>6825</v>
      </c>
      <c r="C892" s="1" t="s">
        <v>27</v>
      </c>
      <c r="D892" s="1" t="s">
        <v>6458</v>
      </c>
      <c r="F892" s="1" t="s">
        <v>6826</v>
      </c>
      <c r="G892" s="1" t="s">
        <v>2014</v>
      </c>
      <c r="I892" s="1" t="s">
        <v>6834</v>
      </c>
      <c r="J892" s="1" t="s">
        <v>6835</v>
      </c>
      <c r="K892" s="1" t="s">
        <v>6829</v>
      </c>
      <c r="L892" s="1" t="s">
        <v>6836</v>
      </c>
      <c r="M892" s="1" t="s">
        <v>6837</v>
      </c>
      <c r="N892" s="1" t="s">
        <v>6838</v>
      </c>
      <c r="O892" s="1" t="s">
        <v>6839</v>
      </c>
    </row>
    <row r="893" s="1" customFormat="1" spans="1:18">
      <c r="A893" s="1" t="s">
        <v>15</v>
      </c>
      <c r="B893" s="1" t="s">
        <v>6840</v>
      </c>
      <c r="C893" s="1" t="s">
        <v>27</v>
      </c>
      <c r="D893" s="1" t="s">
        <v>6458</v>
      </c>
      <c r="F893" s="1" t="s">
        <v>2546</v>
      </c>
      <c r="I893" s="1" t="s">
        <v>6841</v>
      </c>
      <c r="J893" s="1" t="s">
        <v>6842</v>
      </c>
      <c r="K893" s="1" t="s">
        <v>6843</v>
      </c>
      <c r="L893" s="1" t="s">
        <v>6844</v>
      </c>
      <c r="M893" s="1" t="s">
        <v>6845</v>
      </c>
      <c r="N893" s="1" t="s">
        <v>6846</v>
      </c>
      <c r="O893" s="1" t="s">
        <v>6847</v>
      </c>
    </row>
    <row r="894" s="1" customFormat="1" spans="1:18">
      <c r="A894" s="1" t="s">
        <v>15</v>
      </c>
      <c r="B894" s="1" t="s">
        <v>6840</v>
      </c>
      <c r="C894" s="1" t="s">
        <v>45</v>
      </c>
      <c r="D894" s="1" t="s">
        <v>6458</v>
      </c>
      <c r="F894" s="1" t="s">
        <v>2546</v>
      </c>
      <c r="I894" s="1" t="s">
        <v>6848</v>
      </c>
      <c r="J894" s="1" t="s">
        <v>6849</v>
      </c>
      <c r="K894" s="1" t="s">
        <v>6850</v>
      </c>
      <c r="L894" s="1" t="s">
        <v>6851</v>
      </c>
      <c r="M894" s="1" t="s">
        <v>6852</v>
      </c>
      <c r="N894" s="1" t="s">
        <v>6853</v>
      </c>
      <c r="O894" s="1" t="s">
        <v>6854</v>
      </c>
    </row>
    <row r="895" s="1" customFormat="1" spans="1:18">
      <c r="A895" s="1" t="s">
        <v>15</v>
      </c>
      <c r="B895" s="1" t="s">
        <v>6855</v>
      </c>
      <c r="C895" s="1" t="s">
        <v>27</v>
      </c>
      <c r="D895" s="1" t="s">
        <v>6458</v>
      </c>
      <c r="F895" s="1" t="s">
        <v>6856</v>
      </c>
      <c r="G895" s="1" t="s">
        <v>294</v>
      </c>
      <c r="I895" s="1" t="s">
        <v>6857</v>
      </c>
      <c r="J895" s="1" t="s">
        <v>6858</v>
      </c>
      <c r="K895" s="1" t="s">
        <v>6859</v>
      </c>
      <c r="L895" s="1" t="s">
        <v>6860</v>
      </c>
      <c r="M895" s="1" t="s">
        <v>6861</v>
      </c>
      <c r="N895" s="1" t="s">
        <v>6862</v>
      </c>
      <c r="O895" s="1" t="s">
        <v>6863</v>
      </c>
    </row>
    <row r="896" s="1" customFormat="1" spans="1:18">
      <c r="A896" s="1" t="s">
        <v>15</v>
      </c>
      <c r="B896" s="1" t="s">
        <v>6864</v>
      </c>
      <c r="C896" s="1" t="s">
        <v>17</v>
      </c>
      <c r="D896" s="1" t="s">
        <v>6458</v>
      </c>
      <c r="F896" s="1" t="s">
        <v>6856</v>
      </c>
      <c r="G896" s="1" t="s">
        <v>2674</v>
      </c>
      <c r="I896" s="1" t="s">
        <v>6865</v>
      </c>
      <c r="J896" s="1" t="s">
        <v>6866</v>
      </c>
      <c r="K896" s="1" t="s">
        <v>6867</v>
      </c>
      <c r="L896" s="1" t="s">
        <v>6868</v>
      </c>
      <c r="M896" s="1" t="s">
        <v>6869</v>
      </c>
      <c r="N896" s="1" t="s">
        <v>6870</v>
      </c>
      <c r="O896" s="1" t="s">
        <v>6871</v>
      </c>
    </row>
    <row r="897" s="1" customFormat="1" spans="1:15">
      <c r="A897" s="1" t="s">
        <v>15</v>
      </c>
      <c r="B897" s="1" t="s">
        <v>6872</v>
      </c>
      <c r="C897" s="1" t="s">
        <v>17</v>
      </c>
      <c r="D897" s="1" t="s">
        <v>6873</v>
      </c>
      <c r="F897" s="1" t="s">
        <v>601</v>
      </c>
      <c r="I897" s="1" t="s">
        <v>6874</v>
      </c>
      <c r="J897" s="1" t="s">
        <v>6875</v>
      </c>
      <c r="K897" s="1" t="s">
        <v>6876</v>
      </c>
      <c r="L897" s="1" t="s">
        <v>6877</v>
      </c>
      <c r="M897" s="1" t="s">
        <v>6878</v>
      </c>
      <c r="N897" s="1" t="s">
        <v>6879</v>
      </c>
      <c r="O897" s="1" t="s">
        <v>6880</v>
      </c>
    </row>
    <row r="898" s="1" customFormat="1" spans="1:15">
      <c r="A898" s="1" t="s">
        <v>15</v>
      </c>
      <c r="B898" s="1" t="s">
        <v>6881</v>
      </c>
      <c r="C898" s="1" t="s">
        <v>45</v>
      </c>
      <c r="D898" s="1" t="s">
        <v>6873</v>
      </c>
      <c r="F898" s="1" t="s">
        <v>601</v>
      </c>
      <c r="G898" s="1" t="s">
        <v>6882</v>
      </c>
      <c r="I898" s="1" t="s">
        <v>6883</v>
      </c>
      <c r="J898" s="1" t="s">
        <v>6884</v>
      </c>
      <c r="K898" s="1" t="s">
        <v>6885</v>
      </c>
      <c r="L898" s="1" t="s">
        <v>6886</v>
      </c>
      <c r="M898" s="1" t="s">
        <v>6887</v>
      </c>
      <c r="N898" s="1" t="s">
        <v>6888</v>
      </c>
      <c r="O898" s="1" t="s">
        <v>6889</v>
      </c>
    </row>
    <row r="899" s="1" customFormat="1" spans="1:15">
      <c r="A899" s="1" t="s">
        <v>15</v>
      </c>
      <c r="B899" s="1" t="s">
        <v>6890</v>
      </c>
      <c r="C899" s="1" t="s">
        <v>45</v>
      </c>
      <c r="D899" s="1" t="s">
        <v>6873</v>
      </c>
      <c r="G899" s="1" t="s">
        <v>6891</v>
      </c>
      <c r="I899" s="1" t="s">
        <v>6892</v>
      </c>
      <c r="J899" s="1" t="s">
        <v>6893</v>
      </c>
      <c r="K899" s="1" t="s">
        <v>6894</v>
      </c>
      <c r="L899" s="1" t="s">
        <v>6895</v>
      </c>
      <c r="M899" s="1" t="s">
        <v>6896</v>
      </c>
      <c r="N899" s="1" t="s">
        <v>6897</v>
      </c>
      <c r="O899" s="1" t="s">
        <v>6898</v>
      </c>
    </row>
    <row r="900" s="1" customFormat="1" spans="1:15">
      <c r="A900" s="1" t="s">
        <v>15</v>
      </c>
      <c r="B900" s="1" t="s">
        <v>6890</v>
      </c>
      <c r="C900" s="1" t="s">
        <v>27</v>
      </c>
      <c r="D900" s="1" t="s">
        <v>6873</v>
      </c>
      <c r="G900" s="1" t="s">
        <v>6891</v>
      </c>
      <c r="I900" s="1" t="s">
        <v>6899</v>
      </c>
      <c r="J900" s="1" t="s">
        <v>6900</v>
      </c>
      <c r="K900" s="1" t="s">
        <v>6894</v>
      </c>
      <c r="L900" s="1" t="s">
        <v>6901</v>
      </c>
      <c r="M900" s="1" t="s">
        <v>6902</v>
      </c>
      <c r="N900" s="1" t="s">
        <v>6903</v>
      </c>
      <c r="O900" s="1" t="s">
        <v>6904</v>
      </c>
    </row>
    <row r="901" s="1" customFormat="1" spans="1:15">
      <c r="A901" s="1" t="s">
        <v>15</v>
      </c>
      <c r="B901" s="1" t="s">
        <v>6905</v>
      </c>
      <c r="C901" s="1" t="s">
        <v>17</v>
      </c>
      <c r="D901" s="1" t="s">
        <v>6458</v>
      </c>
      <c r="F901" s="1" t="s">
        <v>6906</v>
      </c>
      <c r="I901" s="1" t="s">
        <v>6907</v>
      </c>
      <c r="J901" s="1" t="s">
        <v>6908</v>
      </c>
      <c r="K901" s="1" t="s">
        <v>6909</v>
      </c>
      <c r="L901" s="1" t="s">
        <v>6910</v>
      </c>
      <c r="M901" s="1" t="s">
        <v>6911</v>
      </c>
      <c r="N901" s="1" t="s">
        <v>6912</v>
      </c>
      <c r="O901" s="1" t="s">
        <v>6913</v>
      </c>
    </row>
    <row r="902" s="1" customFormat="1" spans="1:15">
      <c r="A902" s="1" t="s">
        <v>15</v>
      </c>
      <c r="B902" s="1" t="s">
        <v>6914</v>
      </c>
      <c r="C902" s="1" t="s">
        <v>27</v>
      </c>
      <c r="D902" s="1" t="s">
        <v>6458</v>
      </c>
      <c r="F902" s="1" t="s">
        <v>6906</v>
      </c>
      <c r="G902" s="1" t="e">
        <f>-ion</f>
        <v>#NAME?</v>
      </c>
      <c r="I902" s="1" t="s">
        <v>6915</v>
      </c>
      <c r="J902" s="1" t="s">
        <v>6916</v>
      </c>
      <c r="K902" s="1" t="s">
        <v>6917</v>
      </c>
      <c r="L902" s="1" t="s">
        <v>6918</v>
      </c>
      <c r="M902" s="1" t="s">
        <v>6919</v>
      </c>
      <c r="N902" s="1" t="s">
        <v>6920</v>
      </c>
      <c r="O902" s="1" t="s">
        <v>6921</v>
      </c>
    </row>
    <row r="903" s="1" customFormat="1" spans="1:15">
      <c r="A903" s="1" t="s">
        <v>15</v>
      </c>
      <c r="B903" s="1" t="s">
        <v>6922</v>
      </c>
      <c r="C903" s="1" t="s">
        <v>17</v>
      </c>
      <c r="D903" s="1" t="s">
        <v>6458</v>
      </c>
      <c r="F903" s="1" t="s">
        <v>6923</v>
      </c>
      <c r="I903" s="1" t="s">
        <v>6924</v>
      </c>
      <c r="J903" s="1" t="s">
        <v>6925</v>
      </c>
      <c r="K903" s="1" t="s">
        <v>6926</v>
      </c>
      <c r="L903" s="1" t="s">
        <v>6927</v>
      </c>
      <c r="M903" s="1" t="s">
        <v>6928</v>
      </c>
      <c r="N903" s="1" t="s">
        <v>6929</v>
      </c>
      <c r="O903" s="1" t="s">
        <v>6930</v>
      </c>
    </row>
    <row r="904" s="1" customFormat="1" spans="1:15">
      <c r="A904" s="1" t="s">
        <v>15</v>
      </c>
      <c r="B904" s="1" t="s">
        <v>6922</v>
      </c>
      <c r="C904" s="1" t="s">
        <v>27</v>
      </c>
      <c r="D904" s="1" t="s">
        <v>6458</v>
      </c>
      <c r="F904" s="1" t="s">
        <v>6923</v>
      </c>
      <c r="I904" s="1" t="s">
        <v>6931</v>
      </c>
      <c r="J904" s="1" t="s">
        <v>6932</v>
      </c>
      <c r="K904" s="1" t="s">
        <v>6926</v>
      </c>
      <c r="L904" s="1" t="s">
        <v>6933</v>
      </c>
      <c r="M904" s="1" t="s">
        <v>6934</v>
      </c>
      <c r="N904" s="1" t="s">
        <v>6935</v>
      </c>
      <c r="O904" s="1" t="s">
        <v>6936</v>
      </c>
    </row>
    <row r="905" s="1" customFormat="1" spans="1:15">
      <c r="A905" s="1" t="s">
        <v>15</v>
      </c>
      <c r="B905" s="1" t="s">
        <v>6937</v>
      </c>
      <c r="C905" s="1" t="s">
        <v>45</v>
      </c>
      <c r="D905" s="1" t="s">
        <v>6873</v>
      </c>
      <c r="F905" s="1" t="s">
        <v>1614</v>
      </c>
      <c r="G905" s="1" t="e">
        <f>-ial</f>
        <v>#NAME?</v>
      </c>
      <c r="I905" s="1" t="s">
        <v>6938</v>
      </c>
      <c r="J905" s="1" t="s">
        <v>6939</v>
      </c>
      <c r="K905" s="1" t="s">
        <v>6940</v>
      </c>
      <c r="L905" s="1" t="s">
        <v>6941</v>
      </c>
      <c r="M905" s="1" t="s">
        <v>6942</v>
      </c>
      <c r="N905" s="1" t="s">
        <v>6943</v>
      </c>
      <c r="O905" s="1" t="s">
        <v>6944</v>
      </c>
    </row>
    <row r="906" s="1" customFormat="1" spans="1:15">
      <c r="A906" s="1" t="s">
        <v>15</v>
      </c>
      <c r="B906" s="1" t="s">
        <v>6945</v>
      </c>
      <c r="C906" s="1" t="s">
        <v>27</v>
      </c>
      <c r="D906" s="1" t="s">
        <v>6458</v>
      </c>
      <c r="F906" s="1" t="s">
        <v>6946</v>
      </c>
      <c r="G906" s="1" t="e">
        <f>-ence</f>
        <v>#NAME?</v>
      </c>
      <c r="I906" s="1" t="s">
        <v>6947</v>
      </c>
      <c r="J906" s="1" t="s">
        <v>6948</v>
      </c>
      <c r="K906" s="1" t="s">
        <v>6949</v>
      </c>
      <c r="L906" s="1" t="s">
        <v>6950</v>
      </c>
      <c r="M906" s="1" t="s">
        <v>6951</v>
      </c>
      <c r="N906" s="1" t="s">
        <v>6952</v>
      </c>
      <c r="O906" s="1" t="s">
        <v>6953</v>
      </c>
    </row>
    <row r="907" s="1" customFormat="1" spans="1:15">
      <c r="A907" s="1" t="s">
        <v>15</v>
      </c>
      <c r="B907" s="1" t="s">
        <v>6954</v>
      </c>
      <c r="C907" s="1" t="s">
        <v>45</v>
      </c>
      <c r="D907" s="1" t="s">
        <v>6458</v>
      </c>
      <c r="F907" s="1" t="s">
        <v>6946</v>
      </c>
      <c r="G907" s="1" t="e">
        <f>-ent</f>
        <v>#NAME?</v>
      </c>
      <c r="I907" s="1" t="s">
        <v>6955</v>
      </c>
      <c r="J907" s="1" t="s">
        <v>6956</v>
      </c>
      <c r="K907" s="1" t="s">
        <v>6957</v>
      </c>
      <c r="L907" s="1" t="s">
        <v>6958</v>
      </c>
      <c r="M907" s="1" t="s">
        <v>6959</v>
      </c>
      <c r="N907" s="1" t="s">
        <v>6960</v>
      </c>
      <c r="O907" s="1" t="s">
        <v>6961</v>
      </c>
    </row>
    <row r="908" s="1" customFormat="1" spans="1:15">
      <c r="A908" s="1" t="s">
        <v>15</v>
      </c>
      <c r="B908" s="1" t="s">
        <v>6962</v>
      </c>
      <c r="C908" s="1" t="s">
        <v>45</v>
      </c>
      <c r="D908" s="1" t="s">
        <v>6458</v>
      </c>
      <c r="F908" s="1" t="s">
        <v>2673</v>
      </c>
      <c r="G908" s="1" t="e">
        <f>-tion</f>
        <v>#NAME?</v>
      </c>
      <c r="H908" s="1" t="e">
        <f>-al</f>
        <v>#NAME?</v>
      </c>
      <c r="I908" s="1" t="s">
        <v>6963</v>
      </c>
      <c r="J908" s="1" t="s">
        <v>6964</v>
      </c>
      <c r="K908" s="1" t="s">
        <v>6965</v>
      </c>
      <c r="L908" s="1" t="s">
        <v>6966</v>
      </c>
      <c r="M908" s="1" t="s">
        <v>6967</v>
      </c>
      <c r="N908" s="1" t="s">
        <v>6968</v>
      </c>
      <c r="O908" s="1" t="s">
        <v>6969</v>
      </c>
    </row>
    <row r="909" s="1" customFormat="1" spans="1:15">
      <c r="A909" s="1" t="s">
        <v>15</v>
      </c>
      <c r="B909" s="1" t="s">
        <v>6970</v>
      </c>
      <c r="C909" s="1" t="s">
        <v>27</v>
      </c>
      <c r="D909" s="1" t="s">
        <v>6458</v>
      </c>
      <c r="F909" s="1" t="s">
        <v>1614</v>
      </c>
      <c r="G909" s="1" t="e">
        <f>-ation</f>
        <v>#NAME?</v>
      </c>
      <c r="I909" s="1" t="s">
        <v>6971</v>
      </c>
      <c r="J909" s="1" t="s">
        <v>6972</v>
      </c>
      <c r="K909" s="1" t="s">
        <v>6973</v>
      </c>
      <c r="L909" s="1" t="s">
        <v>6974</v>
      </c>
      <c r="M909" s="1" t="s">
        <v>6975</v>
      </c>
      <c r="N909" s="1" t="s">
        <v>6976</v>
      </c>
      <c r="O909" s="1" t="s">
        <v>6977</v>
      </c>
    </row>
    <row r="910" s="1" customFormat="1" spans="1:15">
      <c r="A910" s="1" t="s">
        <v>15</v>
      </c>
      <c r="B910" s="1" t="s">
        <v>6978</v>
      </c>
      <c r="C910" s="1" t="s">
        <v>17</v>
      </c>
      <c r="D910" s="1" t="s">
        <v>6458</v>
      </c>
      <c r="F910" s="1" t="s">
        <v>6979</v>
      </c>
      <c r="I910" s="1" t="s">
        <v>6980</v>
      </c>
      <c r="J910" s="1" t="s">
        <v>6981</v>
      </c>
      <c r="K910" s="1" t="s">
        <v>6982</v>
      </c>
      <c r="L910" s="1" t="s">
        <v>6983</v>
      </c>
      <c r="M910" s="1" t="s">
        <v>6984</v>
      </c>
      <c r="N910" s="1" t="s">
        <v>6985</v>
      </c>
      <c r="O910" s="1" t="s">
        <v>6986</v>
      </c>
    </row>
    <row r="911" s="1" customFormat="1" spans="1:15">
      <c r="A911" s="1" t="s">
        <v>15</v>
      </c>
      <c r="B911" s="1" t="s">
        <v>6987</v>
      </c>
      <c r="C911" s="1" t="s">
        <v>17</v>
      </c>
      <c r="D911" s="1" t="s">
        <v>6458</v>
      </c>
      <c r="F911" s="1" t="s">
        <v>6988</v>
      </c>
      <c r="I911" s="1" t="s">
        <v>6989</v>
      </c>
      <c r="J911" s="1" t="s">
        <v>6990</v>
      </c>
      <c r="K911" s="1" t="s">
        <v>6991</v>
      </c>
      <c r="L911" s="1" t="s">
        <v>6992</v>
      </c>
      <c r="M911" s="1" t="s">
        <v>6993</v>
      </c>
      <c r="N911" s="1" t="s">
        <v>6994</v>
      </c>
      <c r="O911" s="1" t="s">
        <v>6995</v>
      </c>
    </row>
    <row r="912" s="1" customFormat="1" spans="1:15">
      <c r="A912" s="1" t="s">
        <v>15</v>
      </c>
      <c r="B912" s="1" t="s">
        <v>6996</v>
      </c>
      <c r="C912" s="1" t="s">
        <v>17</v>
      </c>
      <c r="J912" s="1" t="s">
        <v>6997</v>
      </c>
      <c r="K912" s="1" t="s">
        <v>6998</v>
      </c>
      <c r="L912" s="1" t="s">
        <v>6999</v>
      </c>
      <c r="M912" s="1" t="s">
        <v>7000</v>
      </c>
      <c r="N912" s="1" t="s">
        <v>7001</v>
      </c>
      <c r="O912" s="1" t="s">
        <v>7002</v>
      </c>
    </row>
    <row r="913" s="1" customFormat="1" spans="1:15">
      <c r="A913" s="1" t="s">
        <v>15</v>
      </c>
      <c r="B913" s="1" t="s">
        <v>6996</v>
      </c>
      <c r="C913" s="1" t="s">
        <v>27</v>
      </c>
      <c r="J913" s="1" t="s">
        <v>5488</v>
      </c>
      <c r="K913" s="1" t="s">
        <v>6998</v>
      </c>
      <c r="L913" s="1" t="s">
        <v>7003</v>
      </c>
      <c r="M913" s="1" t="s">
        <v>7004</v>
      </c>
      <c r="N913" s="1" t="s">
        <v>7005</v>
      </c>
      <c r="O913" s="1" t="s">
        <v>7006</v>
      </c>
    </row>
    <row r="914" s="1" customFormat="1" spans="1:15">
      <c r="A914" s="1" t="s">
        <v>15</v>
      </c>
      <c r="B914" s="1" t="s">
        <v>7007</v>
      </c>
      <c r="C914" s="1" t="s">
        <v>27</v>
      </c>
      <c r="F914" s="1" t="s">
        <v>6996</v>
      </c>
      <c r="G914" s="1" t="e">
        <f>-er</f>
        <v>#NAME?</v>
      </c>
      <c r="I914" s="1" t="s">
        <v>7008</v>
      </c>
      <c r="J914" s="1" t="s">
        <v>7009</v>
      </c>
      <c r="K914" s="1" t="s">
        <v>7010</v>
      </c>
      <c r="L914" s="1" t="s">
        <v>7011</v>
      </c>
      <c r="M914" s="1" t="s">
        <v>7012</v>
      </c>
      <c r="N914" s="1" t="s">
        <v>7013</v>
      </c>
      <c r="O914" s="1" t="s">
        <v>7014</v>
      </c>
    </row>
    <row r="915" s="1" customFormat="1" spans="1:15">
      <c r="A915" s="1" t="s">
        <v>15</v>
      </c>
      <c r="B915" s="1" t="s">
        <v>7015</v>
      </c>
      <c r="C915" s="1" t="s">
        <v>27</v>
      </c>
      <c r="F915" s="1" t="s">
        <v>6996</v>
      </c>
      <c r="G915" s="1" t="e">
        <f>-ie</f>
        <v>#NAME?</v>
      </c>
      <c r="I915" s="1" t="s">
        <v>7016</v>
      </c>
      <c r="J915" s="1" t="s">
        <v>3719</v>
      </c>
      <c r="K915" s="1" t="s">
        <v>7017</v>
      </c>
      <c r="L915" s="1" t="s">
        <v>7018</v>
      </c>
      <c r="M915" s="1" t="s">
        <v>7019</v>
      </c>
      <c r="N915" s="1" t="s">
        <v>7020</v>
      </c>
      <c r="O915" s="1" t="s">
        <v>7021</v>
      </c>
    </row>
    <row r="916" s="1" customFormat="1" spans="1:15">
      <c r="A916" s="1" t="s">
        <v>15</v>
      </c>
      <c r="B916" s="1" t="s">
        <v>7022</v>
      </c>
      <c r="C916" s="1" t="s">
        <v>45</v>
      </c>
      <c r="J916" s="1" t="s">
        <v>7023</v>
      </c>
      <c r="K916" s="1" t="s">
        <v>7024</v>
      </c>
      <c r="L916" s="1" t="s">
        <v>7025</v>
      </c>
      <c r="M916" s="1" t="s">
        <v>7026</v>
      </c>
      <c r="N916" s="1" t="s">
        <v>7027</v>
      </c>
      <c r="O916" s="1" t="s">
        <v>7028</v>
      </c>
    </row>
    <row r="917" s="1" customFormat="1" spans="1:15">
      <c r="A917" s="1" t="s">
        <v>15</v>
      </c>
      <c r="B917" s="1" t="s">
        <v>7022</v>
      </c>
      <c r="C917" s="1" t="s">
        <v>17</v>
      </c>
      <c r="J917" s="1" t="s">
        <v>7029</v>
      </c>
      <c r="K917" s="1" t="s">
        <v>7024</v>
      </c>
      <c r="L917" s="1" t="s">
        <v>7030</v>
      </c>
      <c r="M917" s="1" t="s">
        <v>7031</v>
      </c>
      <c r="N917" s="1" t="s">
        <v>7032</v>
      </c>
      <c r="O917" s="1" t="s">
        <v>7033</v>
      </c>
    </row>
    <row r="918" s="1" customFormat="1" spans="1:15">
      <c r="A918" s="1" t="s">
        <v>15</v>
      </c>
      <c r="B918" s="1" t="s">
        <v>7034</v>
      </c>
      <c r="C918" s="1" t="s">
        <v>17</v>
      </c>
      <c r="J918" s="1" t="s">
        <v>7035</v>
      </c>
      <c r="K918" s="1" t="s">
        <v>7036</v>
      </c>
      <c r="L918" s="1" t="s">
        <v>7037</v>
      </c>
      <c r="M918" s="1" t="s">
        <v>7038</v>
      </c>
      <c r="N918" s="1" t="s">
        <v>7039</v>
      </c>
      <c r="O918" s="1" t="s">
        <v>7040</v>
      </c>
    </row>
    <row r="919" s="1" customFormat="1" spans="1:15">
      <c r="A919" s="1" t="s">
        <v>15</v>
      </c>
      <c r="B919" s="1" t="s">
        <v>7034</v>
      </c>
      <c r="C919" s="1" t="s">
        <v>27</v>
      </c>
      <c r="J919" s="1" t="s">
        <v>7041</v>
      </c>
      <c r="K919" s="1" t="s">
        <v>7036</v>
      </c>
      <c r="L919" s="1" t="s">
        <v>7042</v>
      </c>
      <c r="M919" s="1" t="s">
        <v>7043</v>
      </c>
      <c r="N919" s="1" t="s">
        <v>7044</v>
      </c>
      <c r="O919" s="1" t="s">
        <v>7045</v>
      </c>
    </row>
    <row r="920" s="1" customFormat="1" spans="1:15">
      <c r="A920" s="1" t="s">
        <v>15</v>
      </c>
      <c r="B920" s="1" t="s">
        <v>7046</v>
      </c>
      <c r="C920" s="1" t="s">
        <v>27</v>
      </c>
      <c r="J920" s="1" t="s">
        <v>7047</v>
      </c>
      <c r="K920" s="1" t="s">
        <v>7048</v>
      </c>
      <c r="L920" s="1" t="s">
        <v>7049</v>
      </c>
      <c r="M920" s="1" t="s">
        <v>7050</v>
      </c>
      <c r="N920" s="1" t="s">
        <v>7051</v>
      </c>
      <c r="O920" s="1" t="s">
        <v>7052</v>
      </c>
    </row>
    <row r="921" s="1" customFormat="1" spans="1:15">
      <c r="A921" s="1" t="s">
        <v>15</v>
      </c>
      <c r="B921" s="1" t="s">
        <v>7053</v>
      </c>
      <c r="C921" s="1" t="s">
        <v>27</v>
      </c>
      <c r="F921" s="1" t="s">
        <v>7046</v>
      </c>
      <c r="G921" s="1" t="e">
        <f>-er</f>
        <v>#NAME?</v>
      </c>
      <c r="I921" s="1" t="s">
        <v>7054</v>
      </c>
      <c r="J921" s="1" t="s">
        <v>7055</v>
      </c>
      <c r="K921" s="1" t="s">
        <v>7056</v>
      </c>
      <c r="L921" s="1" t="s">
        <v>7057</v>
      </c>
      <c r="M921" s="1" t="s">
        <v>7058</v>
      </c>
      <c r="N921" s="1" t="s">
        <v>7059</v>
      </c>
      <c r="O921" s="1" t="s">
        <v>7060</v>
      </c>
    </row>
    <row r="922" s="1" customFormat="1" spans="1:15">
      <c r="A922" s="1" t="s">
        <v>15</v>
      </c>
      <c r="B922" s="1" t="s">
        <v>7061</v>
      </c>
      <c r="C922" s="1" t="s">
        <v>27</v>
      </c>
      <c r="F922" s="1" t="s">
        <v>7062</v>
      </c>
      <c r="G922" s="1" t="e">
        <f>-ation</f>
        <v>#NAME?</v>
      </c>
      <c r="I922" s="1" t="s">
        <v>7063</v>
      </c>
      <c r="J922" s="1" t="s">
        <v>7064</v>
      </c>
      <c r="K922" s="1" t="s">
        <v>7065</v>
      </c>
      <c r="L922" s="1" t="s">
        <v>7066</v>
      </c>
      <c r="M922" s="1" t="s">
        <v>7067</v>
      </c>
      <c r="N922" s="1" t="s">
        <v>7068</v>
      </c>
      <c r="O922" s="1" t="s">
        <v>7069</v>
      </c>
    </row>
    <row r="923" s="1" customFormat="1" spans="1:15">
      <c r="A923" s="1" t="s">
        <v>15</v>
      </c>
      <c r="B923" s="1" t="s">
        <v>7070</v>
      </c>
      <c r="C923" s="1" t="s">
        <v>17</v>
      </c>
      <c r="D923" s="1" t="s">
        <v>7071</v>
      </c>
      <c r="F923" s="1" t="s">
        <v>7072</v>
      </c>
      <c r="I923" s="1" t="s">
        <v>7073</v>
      </c>
      <c r="J923" s="1" t="s">
        <v>7074</v>
      </c>
      <c r="K923" s="1" t="s">
        <v>7075</v>
      </c>
      <c r="L923" s="1" t="s">
        <v>7076</v>
      </c>
      <c r="M923" s="1" t="s">
        <v>7077</v>
      </c>
      <c r="N923" s="1" t="s">
        <v>7078</v>
      </c>
      <c r="O923" s="1" t="s">
        <v>7079</v>
      </c>
    </row>
    <row r="924" s="1" customFormat="1" spans="1:15">
      <c r="A924" s="1" t="s">
        <v>15</v>
      </c>
      <c r="B924" s="1" t="s">
        <v>7070</v>
      </c>
      <c r="C924" s="1" t="s">
        <v>45</v>
      </c>
      <c r="D924" s="1" t="s">
        <v>7071</v>
      </c>
      <c r="F924" s="1" t="s">
        <v>7072</v>
      </c>
      <c r="I924" s="1" t="s">
        <v>7080</v>
      </c>
      <c r="J924" s="1" t="s">
        <v>7081</v>
      </c>
      <c r="K924" s="1" t="s">
        <v>7075</v>
      </c>
      <c r="L924" s="1" t="s">
        <v>7082</v>
      </c>
      <c r="M924" s="1" t="s">
        <v>7083</v>
      </c>
      <c r="N924" s="1" t="s">
        <v>7084</v>
      </c>
      <c r="O924" s="1" t="s">
        <v>7085</v>
      </c>
    </row>
    <row r="925" s="1" customFormat="1" spans="1:15">
      <c r="A925" s="1" t="s">
        <v>15</v>
      </c>
      <c r="B925" s="1" t="s">
        <v>7086</v>
      </c>
      <c r="C925" s="1" t="s">
        <v>27</v>
      </c>
      <c r="D925" s="1" t="s">
        <v>7071</v>
      </c>
      <c r="F925" s="1" t="s">
        <v>7072</v>
      </c>
      <c r="G925" s="1" t="e">
        <f>-ion</f>
        <v>#NAME?</v>
      </c>
      <c r="I925" s="1" t="s">
        <v>7087</v>
      </c>
      <c r="J925" s="1" t="s">
        <v>7088</v>
      </c>
      <c r="K925" s="1" t="s">
        <v>7089</v>
      </c>
      <c r="L925" s="1" t="s">
        <v>7090</v>
      </c>
      <c r="M925" s="1" t="s">
        <v>7091</v>
      </c>
      <c r="N925" s="1" t="s">
        <v>7092</v>
      </c>
      <c r="O925" s="1" t="s">
        <v>7093</v>
      </c>
    </row>
    <row r="926" s="1" customFormat="1" spans="1:15">
      <c r="A926" s="1" t="s">
        <v>15</v>
      </c>
      <c r="B926" s="1" t="s">
        <v>7094</v>
      </c>
      <c r="C926" s="1" t="s">
        <v>17</v>
      </c>
      <c r="D926" s="1" t="s">
        <v>7071</v>
      </c>
      <c r="F926" s="1" t="s">
        <v>7095</v>
      </c>
      <c r="I926" s="1" t="s">
        <v>7096</v>
      </c>
      <c r="J926" s="1" t="s">
        <v>7097</v>
      </c>
      <c r="K926" s="1" t="s">
        <v>7098</v>
      </c>
      <c r="L926" s="1" t="s">
        <v>7099</v>
      </c>
      <c r="M926" s="1" t="s">
        <v>7100</v>
      </c>
      <c r="N926" s="1" t="s">
        <v>7101</v>
      </c>
      <c r="O926" s="1" t="s">
        <v>7102</v>
      </c>
    </row>
    <row r="927" s="1" customFormat="1" spans="1:15">
      <c r="A927" s="1" t="s">
        <v>15</v>
      </c>
      <c r="B927" s="1" t="s">
        <v>7103</v>
      </c>
      <c r="C927" s="1" t="s">
        <v>17</v>
      </c>
      <c r="D927" s="1" t="s">
        <v>7071</v>
      </c>
      <c r="F927" s="1" t="s">
        <v>143</v>
      </c>
      <c r="I927" s="1" t="s">
        <v>7104</v>
      </c>
      <c r="J927" s="1" t="s">
        <v>7105</v>
      </c>
      <c r="K927" s="1" t="s">
        <v>7106</v>
      </c>
      <c r="L927" s="1" t="s">
        <v>7107</v>
      </c>
      <c r="M927" s="1" t="s">
        <v>7108</v>
      </c>
      <c r="N927" s="1" t="s">
        <v>7109</v>
      </c>
      <c r="O927" s="1" t="s">
        <v>7110</v>
      </c>
    </row>
    <row r="928" s="1" customFormat="1" spans="1:15">
      <c r="A928" s="1" t="s">
        <v>15</v>
      </c>
      <c r="B928" s="1" t="s">
        <v>7111</v>
      </c>
      <c r="C928" s="1" t="s">
        <v>17</v>
      </c>
      <c r="J928" s="1" t="s">
        <v>7112</v>
      </c>
      <c r="K928" s="1" t="s">
        <v>7113</v>
      </c>
      <c r="L928" s="1" t="s">
        <v>7114</v>
      </c>
      <c r="M928" s="1" t="s">
        <v>7115</v>
      </c>
      <c r="N928" s="1" t="s">
        <v>7116</v>
      </c>
      <c r="O928" s="1" t="s">
        <v>7117</v>
      </c>
    </row>
    <row r="929" s="1" customFormat="1" spans="1:15">
      <c r="A929" s="1" t="s">
        <v>15</v>
      </c>
      <c r="B929" s="1" t="s">
        <v>7118</v>
      </c>
      <c r="C929" s="1" t="s">
        <v>45</v>
      </c>
      <c r="J929" s="1" t="s">
        <v>7119</v>
      </c>
      <c r="K929" s="1" t="s">
        <v>7120</v>
      </c>
      <c r="L929" s="1" t="s">
        <v>7121</v>
      </c>
      <c r="M929" s="1" t="s">
        <v>7122</v>
      </c>
      <c r="N929" s="1" t="s">
        <v>7123</v>
      </c>
      <c r="O929" s="1" t="s">
        <v>7124</v>
      </c>
    </row>
    <row r="930" s="1" customFormat="1" spans="1:15">
      <c r="A930" s="1" t="s">
        <v>15</v>
      </c>
      <c r="B930" s="1" t="s">
        <v>7125</v>
      </c>
      <c r="C930" s="1" t="s">
        <v>45</v>
      </c>
      <c r="J930" s="1" t="s">
        <v>7126</v>
      </c>
      <c r="K930" s="1" t="s">
        <v>7127</v>
      </c>
      <c r="L930" s="1" t="s">
        <v>7128</v>
      </c>
      <c r="M930" s="1" t="s">
        <v>7129</v>
      </c>
      <c r="N930" s="1" t="s">
        <v>7130</v>
      </c>
      <c r="O930" s="1" t="s">
        <v>7131</v>
      </c>
    </row>
    <row r="931" s="1" customFormat="1" spans="1:15">
      <c r="A931" s="1" t="s">
        <v>15</v>
      </c>
      <c r="B931" s="1" t="s">
        <v>7132</v>
      </c>
      <c r="C931" s="1" t="s">
        <v>27</v>
      </c>
      <c r="F931" s="1" t="s">
        <v>7133</v>
      </c>
      <c r="G931" s="1" t="s">
        <v>780</v>
      </c>
      <c r="I931" s="1" t="s">
        <v>7134</v>
      </c>
      <c r="J931" s="1" t="s">
        <v>7135</v>
      </c>
      <c r="K931" s="1" t="s">
        <v>7136</v>
      </c>
      <c r="L931" s="1" t="s">
        <v>7137</v>
      </c>
      <c r="M931" s="1" t="s">
        <v>7138</v>
      </c>
      <c r="N931" s="1" t="s">
        <v>7139</v>
      </c>
      <c r="O931" s="1" t="s">
        <v>7140</v>
      </c>
    </row>
    <row r="932" s="1" customFormat="1" spans="1:15">
      <c r="A932" s="1" t="s">
        <v>15</v>
      </c>
      <c r="B932" s="1" t="s">
        <v>7141</v>
      </c>
      <c r="C932" s="1" t="s">
        <v>27</v>
      </c>
      <c r="J932" s="1" t="s">
        <v>7142</v>
      </c>
      <c r="K932" s="1" t="s">
        <v>7143</v>
      </c>
      <c r="L932" s="1" t="s">
        <v>7144</v>
      </c>
      <c r="M932" s="1" t="s">
        <v>7145</v>
      </c>
      <c r="N932" s="1" t="s">
        <v>7146</v>
      </c>
      <c r="O932" s="1" t="s">
        <v>7147</v>
      </c>
    </row>
    <row r="933" s="1" customFormat="1" spans="1:15">
      <c r="A933" s="1" t="s">
        <v>15</v>
      </c>
      <c r="B933" s="1" t="s">
        <v>7148</v>
      </c>
      <c r="C933" s="1" t="s">
        <v>17</v>
      </c>
      <c r="J933" s="1" t="s">
        <v>7149</v>
      </c>
      <c r="K933" s="1" t="s">
        <v>7150</v>
      </c>
      <c r="L933" s="1" t="s">
        <v>7151</v>
      </c>
      <c r="M933" s="1" t="s">
        <v>7152</v>
      </c>
      <c r="N933" s="1" t="s">
        <v>7153</v>
      </c>
      <c r="O933" s="1" t="s">
        <v>7154</v>
      </c>
    </row>
    <row r="934" s="1" customFormat="1" spans="1:15">
      <c r="A934" s="1" t="s">
        <v>15</v>
      </c>
      <c r="B934" s="1" t="s">
        <v>7148</v>
      </c>
      <c r="C934" s="1" t="s">
        <v>27</v>
      </c>
      <c r="J934" s="1" t="s">
        <v>7155</v>
      </c>
      <c r="K934" s="1" t="s">
        <v>7150</v>
      </c>
      <c r="L934" s="1" t="s">
        <v>7156</v>
      </c>
      <c r="M934" s="1" t="s">
        <v>7157</v>
      </c>
      <c r="N934" s="1" t="s">
        <v>7158</v>
      </c>
      <c r="O934" s="1" t="s">
        <v>7159</v>
      </c>
    </row>
    <row r="935" s="1" customFormat="1" spans="1:15">
      <c r="A935" s="1" t="s">
        <v>15</v>
      </c>
      <c r="B935" s="1" t="s">
        <v>7160</v>
      </c>
      <c r="C935" s="1" t="s">
        <v>17</v>
      </c>
      <c r="J935" s="1" t="s">
        <v>7161</v>
      </c>
      <c r="K935" s="1" t="s">
        <v>7162</v>
      </c>
      <c r="L935" s="1" t="s">
        <v>7163</v>
      </c>
      <c r="M935" s="1" t="s">
        <v>7164</v>
      </c>
      <c r="N935" s="1" t="s">
        <v>7165</v>
      </c>
      <c r="O935" s="1" t="s">
        <v>7166</v>
      </c>
    </row>
    <row r="936" s="1" customFormat="1" spans="1:15">
      <c r="A936" s="1" t="s">
        <v>15</v>
      </c>
      <c r="B936" s="1" t="s">
        <v>332</v>
      </c>
      <c r="C936" s="1" t="s">
        <v>17</v>
      </c>
      <c r="J936" s="1" t="s">
        <v>7167</v>
      </c>
      <c r="K936" s="1" t="s">
        <v>7168</v>
      </c>
      <c r="L936" s="1" t="s">
        <v>7169</v>
      </c>
      <c r="M936" s="1" t="s">
        <v>7170</v>
      </c>
      <c r="N936" s="1" t="s">
        <v>7171</v>
      </c>
      <c r="O936" s="1" t="s">
        <v>7172</v>
      </c>
    </row>
    <row r="937" s="1" customFormat="1" spans="1:15">
      <c r="A937" s="1" t="s">
        <v>15</v>
      </c>
      <c r="B937" s="1" t="s">
        <v>332</v>
      </c>
      <c r="C937" s="1" t="s">
        <v>27</v>
      </c>
      <c r="J937" s="1" t="s">
        <v>7173</v>
      </c>
      <c r="K937" s="1" t="s">
        <v>7168</v>
      </c>
      <c r="L937" s="1" t="s">
        <v>7174</v>
      </c>
      <c r="M937" s="1" t="s">
        <v>7175</v>
      </c>
      <c r="N937" s="1" t="s">
        <v>7176</v>
      </c>
      <c r="O937" s="1" t="s">
        <v>7177</v>
      </c>
    </row>
    <row r="938" s="1" customFormat="1" spans="1:15">
      <c r="A938" s="1" t="s">
        <v>15</v>
      </c>
      <c r="B938" s="1" t="s">
        <v>7178</v>
      </c>
      <c r="C938" s="1" t="s">
        <v>27</v>
      </c>
      <c r="F938" s="1" t="s">
        <v>332</v>
      </c>
      <c r="G938" s="1" t="e">
        <f>-er</f>
        <v>#NAME?</v>
      </c>
      <c r="I938" s="1" t="s">
        <v>7179</v>
      </c>
      <c r="J938" s="1" t="s">
        <v>7180</v>
      </c>
      <c r="K938" s="1" t="s">
        <v>7181</v>
      </c>
      <c r="L938" s="1" t="s">
        <v>7182</v>
      </c>
      <c r="M938" s="1" t="s">
        <v>7183</v>
      </c>
      <c r="N938" s="1" t="s">
        <v>7184</v>
      </c>
      <c r="O938" s="1" t="s">
        <v>7185</v>
      </c>
    </row>
    <row r="939" s="1" customFormat="1" spans="1:15">
      <c r="A939" s="1" t="s">
        <v>15</v>
      </c>
      <c r="B939" s="1" t="s">
        <v>7186</v>
      </c>
      <c r="C939" s="1" t="s">
        <v>27</v>
      </c>
      <c r="F939" s="1" t="s">
        <v>332</v>
      </c>
      <c r="G939" s="1" t="e">
        <f>-ry</f>
        <v>#NAME?</v>
      </c>
      <c r="I939" s="1" t="s">
        <v>7187</v>
      </c>
      <c r="J939" s="1" t="s">
        <v>7188</v>
      </c>
      <c r="K939" s="1" t="s">
        <v>7189</v>
      </c>
      <c r="L939" s="1" t="s">
        <v>7190</v>
      </c>
      <c r="M939" s="1" t="s">
        <v>7191</v>
      </c>
      <c r="N939" s="1" t="s">
        <v>7192</v>
      </c>
      <c r="O939" s="1" t="s">
        <v>7193</v>
      </c>
    </row>
    <row r="940" s="1" customFormat="1" spans="1:15">
      <c r="A940" s="1" t="s">
        <v>15</v>
      </c>
      <c r="B940" s="1" t="s">
        <v>7194</v>
      </c>
      <c r="C940" s="1" t="s">
        <v>27</v>
      </c>
      <c r="F940" s="1" t="s">
        <v>7186</v>
      </c>
      <c r="G940" s="1" t="e">
        <f>-side</f>
        <v>#NAME?</v>
      </c>
      <c r="I940" s="1" t="s">
        <v>7195</v>
      </c>
      <c r="J940" s="1" t="s">
        <v>7196</v>
      </c>
      <c r="K940" s="1" t="s">
        <v>7197</v>
      </c>
      <c r="L940" s="1" t="s">
        <v>7198</v>
      </c>
      <c r="M940" s="1" t="s">
        <v>7199</v>
      </c>
      <c r="N940" s="1" t="s">
        <v>7200</v>
      </c>
      <c r="O940" s="1" t="s">
        <v>7201</v>
      </c>
    </row>
    <row r="941" s="1" customFormat="1" spans="1:15">
      <c r="A941" s="1" t="s">
        <v>15</v>
      </c>
      <c r="B941" s="1" t="s">
        <v>7202</v>
      </c>
      <c r="C941" s="1" t="s">
        <v>27</v>
      </c>
      <c r="J941" s="1" t="s">
        <v>7203</v>
      </c>
      <c r="K941" s="1" t="s">
        <v>7204</v>
      </c>
      <c r="L941" s="1" t="s">
        <v>7205</v>
      </c>
      <c r="M941" s="1" t="s">
        <v>7206</v>
      </c>
      <c r="N941" s="1" t="s">
        <v>7207</v>
      </c>
      <c r="O941" s="1" t="s">
        <v>7208</v>
      </c>
    </row>
    <row r="942" s="1" customFormat="1" spans="1:15">
      <c r="A942" s="1" t="s">
        <v>15</v>
      </c>
      <c r="B942" s="1" t="s">
        <v>7209</v>
      </c>
      <c r="C942" s="1" t="s">
        <v>27</v>
      </c>
      <c r="J942" s="1" t="s">
        <v>7210</v>
      </c>
      <c r="K942" s="1" t="s">
        <v>7211</v>
      </c>
      <c r="L942" s="1" t="s">
        <v>7212</v>
      </c>
      <c r="M942" s="1" t="s">
        <v>7213</v>
      </c>
      <c r="N942" s="1" t="s">
        <v>7214</v>
      </c>
      <c r="O942" s="1" t="s">
        <v>7215</v>
      </c>
    </row>
    <row r="943" s="1" customFormat="1" spans="1:15">
      <c r="A943" s="1" t="s">
        <v>15</v>
      </c>
      <c r="B943" s="1" t="s">
        <v>7216</v>
      </c>
      <c r="C943" s="1" t="s">
        <v>27</v>
      </c>
      <c r="J943" s="1" t="s">
        <v>7217</v>
      </c>
      <c r="K943" s="1" t="s">
        <v>7218</v>
      </c>
      <c r="L943" s="1" t="s">
        <v>7219</v>
      </c>
      <c r="M943" s="1" t="s">
        <v>7220</v>
      </c>
      <c r="N943" s="1" t="s">
        <v>7221</v>
      </c>
      <c r="O943" s="1" t="s">
        <v>7222</v>
      </c>
    </row>
    <row r="944" s="1" customFormat="1" spans="1:15">
      <c r="A944" s="1" t="s">
        <v>15</v>
      </c>
      <c r="B944" s="1" t="s">
        <v>7223</v>
      </c>
      <c r="C944" s="1" t="s">
        <v>27</v>
      </c>
      <c r="J944" s="1" t="s">
        <v>7224</v>
      </c>
      <c r="K944" s="1" t="s">
        <v>7225</v>
      </c>
      <c r="L944" s="1" t="s">
        <v>7226</v>
      </c>
      <c r="M944" s="1" t="s">
        <v>7227</v>
      </c>
      <c r="N944" s="1" t="s">
        <v>7228</v>
      </c>
      <c r="O944" s="1" t="s">
        <v>7229</v>
      </c>
    </row>
    <row r="945" s="1" customFormat="1" spans="1:15">
      <c r="A945" s="1" t="s">
        <v>15</v>
      </c>
      <c r="B945" s="1" t="s">
        <v>7230</v>
      </c>
      <c r="C945" s="1" t="s">
        <v>27</v>
      </c>
      <c r="I945" s="1" t="s">
        <v>7231</v>
      </c>
      <c r="J945" s="1" t="s">
        <v>7232</v>
      </c>
      <c r="K945" s="1" t="s">
        <v>7233</v>
      </c>
      <c r="L945" s="1" t="s">
        <v>7234</v>
      </c>
      <c r="M945" s="1" t="s">
        <v>7235</v>
      </c>
      <c r="N945" s="1" t="s">
        <v>7236</v>
      </c>
      <c r="O945" s="1" t="s">
        <v>7237</v>
      </c>
    </row>
    <row r="946" s="1" customFormat="1" spans="1:15">
      <c r="A946" s="1" t="s">
        <v>15</v>
      </c>
      <c r="B946" s="1" t="s">
        <v>7238</v>
      </c>
      <c r="C946" s="1" t="s">
        <v>27</v>
      </c>
      <c r="J946" s="1" t="s">
        <v>7239</v>
      </c>
      <c r="K946" s="1" t="s">
        <v>7240</v>
      </c>
      <c r="L946" s="1" t="s">
        <v>7241</v>
      </c>
      <c r="M946" s="1" t="s">
        <v>7242</v>
      </c>
      <c r="N946" s="1" t="s">
        <v>7243</v>
      </c>
      <c r="O946" s="1" t="s">
        <v>7244</v>
      </c>
    </row>
    <row r="947" s="1" customFormat="1" spans="1:15">
      <c r="A947" s="1" t="s">
        <v>15</v>
      </c>
      <c r="B947" s="1" t="s">
        <v>7245</v>
      </c>
      <c r="C947" s="1" t="s">
        <v>17</v>
      </c>
      <c r="J947" s="1" t="s">
        <v>7246</v>
      </c>
      <c r="K947" s="1" t="s">
        <v>7247</v>
      </c>
      <c r="L947" s="1" t="s">
        <v>7248</v>
      </c>
      <c r="M947" s="1" t="s">
        <v>7249</v>
      </c>
      <c r="N947" s="1" t="s">
        <v>7250</v>
      </c>
      <c r="O947" s="1" t="s">
        <v>7251</v>
      </c>
    </row>
    <row r="948" s="1" customFormat="1" spans="1:15">
      <c r="A948" s="1" t="s">
        <v>15</v>
      </c>
      <c r="B948" s="1" t="s">
        <v>7245</v>
      </c>
      <c r="C948" s="1" t="s">
        <v>27</v>
      </c>
      <c r="J948" s="1" t="s">
        <v>7252</v>
      </c>
      <c r="K948" s="1" t="s">
        <v>7247</v>
      </c>
      <c r="L948" s="1" t="s">
        <v>7253</v>
      </c>
      <c r="M948" s="1" t="s">
        <v>7254</v>
      </c>
      <c r="N948" s="1" t="s">
        <v>7255</v>
      </c>
      <c r="O948" s="1" t="s">
        <v>7256</v>
      </c>
    </row>
    <row r="949" s="1" customFormat="1" spans="1:15">
      <c r="A949" s="1" t="s">
        <v>15</v>
      </c>
      <c r="B949" s="1" t="s">
        <v>7257</v>
      </c>
      <c r="C949" s="1" t="s">
        <v>27</v>
      </c>
      <c r="J949" s="1" t="s">
        <v>7258</v>
      </c>
      <c r="K949" s="1" t="s">
        <v>7259</v>
      </c>
      <c r="L949" s="1" t="s">
        <v>7260</v>
      </c>
      <c r="M949" s="1" t="s">
        <v>7261</v>
      </c>
      <c r="N949" s="1" t="s">
        <v>7262</v>
      </c>
      <c r="O949" s="1" t="s">
        <v>7263</v>
      </c>
    </row>
    <row r="950" s="1" customFormat="1" spans="1:15">
      <c r="A950" s="1" t="s">
        <v>15</v>
      </c>
      <c r="B950" s="1" t="s">
        <v>7264</v>
      </c>
      <c r="C950" s="1" t="s">
        <v>17</v>
      </c>
      <c r="J950" s="1" t="s">
        <v>7265</v>
      </c>
      <c r="K950" s="1" t="s">
        <v>7266</v>
      </c>
      <c r="L950" s="1" t="s">
        <v>7267</v>
      </c>
      <c r="M950" s="1" t="s">
        <v>7268</v>
      </c>
      <c r="N950" s="1" t="s">
        <v>7269</v>
      </c>
      <c r="O950" s="1" t="s">
        <v>7270</v>
      </c>
    </row>
    <row r="951" s="1" customFormat="1" spans="1:15">
      <c r="A951" s="1" t="s">
        <v>15</v>
      </c>
      <c r="B951" s="1" t="s">
        <v>7264</v>
      </c>
      <c r="C951" s="1" t="s">
        <v>27</v>
      </c>
      <c r="J951" s="1" t="s">
        <v>7265</v>
      </c>
      <c r="K951" s="1" t="s">
        <v>7266</v>
      </c>
      <c r="L951" s="1" t="s">
        <v>7271</v>
      </c>
      <c r="M951" s="1" t="s">
        <v>7272</v>
      </c>
      <c r="N951" s="1" t="s">
        <v>7273</v>
      </c>
      <c r="O951" s="1" t="s">
        <v>7274</v>
      </c>
    </row>
    <row r="952" s="1" customFormat="1" spans="1:15">
      <c r="A952" s="1" t="s">
        <v>15</v>
      </c>
      <c r="B952" s="1" t="s">
        <v>7275</v>
      </c>
      <c r="C952" s="1" t="s">
        <v>27</v>
      </c>
      <c r="J952" s="1" t="s">
        <v>7276</v>
      </c>
      <c r="K952" s="1" t="s">
        <v>7277</v>
      </c>
      <c r="L952" s="1" t="s">
        <v>7278</v>
      </c>
      <c r="M952" s="1" t="s">
        <v>7279</v>
      </c>
      <c r="N952" s="1" t="s">
        <v>7280</v>
      </c>
      <c r="O952" s="1" t="s">
        <v>7281</v>
      </c>
    </row>
    <row r="953" s="1" customFormat="1" spans="1:15">
      <c r="A953" s="1" t="s">
        <v>15</v>
      </c>
      <c r="B953" s="1" t="s">
        <v>7282</v>
      </c>
      <c r="C953" s="1" t="s">
        <v>45</v>
      </c>
      <c r="J953" s="1" t="s">
        <v>7283</v>
      </c>
      <c r="K953" s="1" t="s">
        <v>7284</v>
      </c>
      <c r="L953" s="1" t="s">
        <v>7285</v>
      </c>
      <c r="M953" s="1" t="s">
        <v>7286</v>
      </c>
      <c r="N953" s="1" t="s">
        <v>7287</v>
      </c>
      <c r="O953" s="1" t="s">
        <v>7288</v>
      </c>
    </row>
    <row r="954" s="1" customFormat="1" spans="1:15">
      <c r="A954" s="1" t="s">
        <v>15</v>
      </c>
      <c r="B954" s="1" t="s">
        <v>7289</v>
      </c>
      <c r="C954" s="1" t="s">
        <v>27</v>
      </c>
      <c r="J954" s="1" t="s">
        <v>7290</v>
      </c>
      <c r="K954" s="1" t="s">
        <v>7291</v>
      </c>
      <c r="L954" s="1" t="s">
        <v>7292</v>
      </c>
      <c r="M954" s="1" t="s">
        <v>7293</v>
      </c>
      <c r="N954" s="1" t="s">
        <v>7294</v>
      </c>
      <c r="O954" s="1" t="s">
        <v>7295</v>
      </c>
    </row>
    <row r="955" s="1" customFormat="1" spans="1:15">
      <c r="A955" s="1" t="s">
        <v>15</v>
      </c>
      <c r="B955" s="1" t="s">
        <v>7296</v>
      </c>
      <c r="C955" s="1" t="s">
        <v>27</v>
      </c>
      <c r="F955" s="1" t="s">
        <v>7297</v>
      </c>
      <c r="G955" s="1" t="s">
        <v>790</v>
      </c>
      <c r="I955" s="1" t="s">
        <v>7298</v>
      </c>
      <c r="J955" s="1" t="s">
        <v>7299</v>
      </c>
      <c r="K955" s="1" t="s">
        <v>7300</v>
      </c>
      <c r="L955" s="1" t="s">
        <v>7301</v>
      </c>
      <c r="M955" s="1" t="s">
        <v>7302</v>
      </c>
      <c r="N955" s="1" t="s">
        <v>7303</v>
      </c>
      <c r="O955" s="1" t="s">
        <v>7304</v>
      </c>
    </row>
    <row r="956" s="1" customFormat="1" spans="1:15">
      <c r="A956" s="1" t="s">
        <v>15</v>
      </c>
      <c r="B956" s="1" t="s">
        <v>7305</v>
      </c>
      <c r="C956" s="1" t="s">
        <v>27</v>
      </c>
      <c r="F956" s="1" t="s">
        <v>7306</v>
      </c>
      <c r="G956" s="1" t="s">
        <v>1454</v>
      </c>
      <c r="I956" s="1" t="s">
        <v>7307</v>
      </c>
      <c r="J956" s="1" t="s">
        <v>7308</v>
      </c>
      <c r="K956" s="1" t="s">
        <v>7309</v>
      </c>
      <c r="L956" s="1" t="s">
        <v>7310</v>
      </c>
      <c r="M956" s="1" t="s">
        <v>7311</v>
      </c>
      <c r="N956" s="1" t="s">
        <v>7312</v>
      </c>
      <c r="O956" s="1" t="s">
        <v>7313</v>
      </c>
    </row>
    <row r="957" s="1" customFormat="1" spans="1:15">
      <c r="A957" s="1" t="s">
        <v>15</v>
      </c>
      <c r="B957" s="1" t="s">
        <v>7305</v>
      </c>
      <c r="C957" s="1" t="s">
        <v>17</v>
      </c>
      <c r="F957" s="1" t="s">
        <v>7306</v>
      </c>
      <c r="G957" s="1" t="s">
        <v>1454</v>
      </c>
      <c r="I957" s="1" t="s">
        <v>7314</v>
      </c>
      <c r="J957" s="1" t="s">
        <v>7315</v>
      </c>
      <c r="K957" s="1" t="s">
        <v>7309</v>
      </c>
      <c r="L957" s="1" t="s">
        <v>7316</v>
      </c>
      <c r="M957" s="1" t="s">
        <v>7317</v>
      </c>
      <c r="N957" s="1" t="s">
        <v>7318</v>
      </c>
      <c r="O957" s="1" t="s">
        <v>7319</v>
      </c>
    </row>
    <row r="958" s="1" customFormat="1" spans="1:15">
      <c r="A958" s="1" t="s">
        <v>15</v>
      </c>
      <c r="B958" s="1" t="s">
        <v>7320</v>
      </c>
      <c r="C958" s="1" t="s">
        <v>27</v>
      </c>
      <c r="J958" s="1" t="s">
        <v>7321</v>
      </c>
      <c r="K958" s="1" t="s">
        <v>7322</v>
      </c>
      <c r="L958" s="1" t="s">
        <v>7323</v>
      </c>
      <c r="M958" s="1" t="s">
        <v>7324</v>
      </c>
      <c r="N958" s="1" t="s">
        <v>7325</v>
      </c>
      <c r="O958" s="1" t="s">
        <v>7326</v>
      </c>
    </row>
    <row r="959" s="1" customFormat="1" spans="1:15">
      <c r="A959" s="1" t="s">
        <v>15</v>
      </c>
      <c r="B959" s="1" t="s">
        <v>7327</v>
      </c>
      <c r="C959" s="1" t="s">
        <v>27</v>
      </c>
      <c r="J959" s="1" t="s">
        <v>7328</v>
      </c>
      <c r="K959" s="1" t="s">
        <v>7329</v>
      </c>
      <c r="L959" s="1" t="s">
        <v>7330</v>
      </c>
      <c r="M959" s="1" t="s">
        <v>7331</v>
      </c>
      <c r="N959" s="1" t="s">
        <v>7332</v>
      </c>
      <c r="O959" s="1" t="s">
        <v>7333</v>
      </c>
    </row>
    <row r="960" s="1" customFormat="1" spans="1:15">
      <c r="A960" s="1" t="s">
        <v>15</v>
      </c>
      <c r="B960" s="1" t="s">
        <v>7334</v>
      </c>
      <c r="C960" s="1" t="s">
        <v>45</v>
      </c>
      <c r="F960" s="1" t="s">
        <v>7335</v>
      </c>
      <c r="G960" s="1" t="s">
        <v>1972</v>
      </c>
      <c r="I960" s="1" t="s">
        <v>7336</v>
      </c>
      <c r="J960" s="1" t="s">
        <v>7337</v>
      </c>
      <c r="K960" s="1" t="s">
        <v>7338</v>
      </c>
      <c r="L960" s="1" t="s">
        <v>7339</v>
      </c>
      <c r="M960" s="1" t="s">
        <v>7340</v>
      </c>
      <c r="N960" s="1" t="s">
        <v>7341</v>
      </c>
      <c r="O960" s="1" t="s">
        <v>7342</v>
      </c>
    </row>
    <row r="961" s="1" customFormat="1" spans="1:18">
      <c r="A961" s="1" t="s">
        <v>15</v>
      </c>
      <c r="B961" s="1" t="s">
        <v>7334</v>
      </c>
      <c r="C961" s="1" t="s">
        <v>27</v>
      </c>
      <c r="F961" s="1" t="s">
        <v>7335</v>
      </c>
      <c r="G961" s="1" t="s">
        <v>1972</v>
      </c>
      <c r="I961" s="1" t="s">
        <v>7343</v>
      </c>
      <c r="J961" s="1" t="s">
        <v>7344</v>
      </c>
      <c r="K961" s="1" t="s">
        <v>7338</v>
      </c>
      <c r="L961" s="1" t="s">
        <v>7345</v>
      </c>
      <c r="M961" s="1" t="s">
        <v>7346</v>
      </c>
      <c r="N961" s="1" t="s">
        <v>7347</v>
      </c>
      <c r="O961" s="1" t="s">
        <v>7348</v>
      </c>
    </row>
    <row r="962" s="1" customFormat="1" spans="1:18">
      <c r="A962" s="1" t="s">
        <v>15</v>
      </c>
      <c r="B962" s="1" t="s">
        <v>7349</v>
      </c>
      <c r="C962" s="1" t="s">
        <v>27</v>
      </c>
      <c r="F962" s="1" t="s">
        <v>7350</v>
      </c>
      <c r="G962" s="1" t="s">
        <v>611</v>
      </c>
      <c r="I962" s="1" t="s">
        <v>7351</v>
      </c>
      <c r="J962" s="1" t="s">
        <v>7352</v>
      </c>
      <c r="K962" s="1" t="s">
        <v>7353</v>
      </c>
      <c r="L962" s="1" t="s">
        <v>7354</v>
      </c>
      <c r="M962" s="1" t="s">
        <v>7355</v>
      </c>
      <c r="N962" s="1" t="s">
        <v>7356</v>
      </c>
      <c r="O962" s="1" t="s">
        <v>7357</v>
      </c>
    </row>
    <row r="963" s="1" customFormat="1" spans="1:18">
      <c r="A963" s="1" t="s">
        <v>15</v>
      </c>
      <c r="B963" s="1" t="s">
        <v>7358</v>
      </c>
      <c r="C963" s="1" t="s">
        <v>27</v>
      </c>
      <c r="J963" s="1" t="s">
        <v>7359</v>
      </c>
      <c r="K963" s="1" t="s">
        <v>7360</v>
      </c>
      <c r="L963" s="1" t="s">
        <v>7361</v>
      </c>
      <c r="M963" s="1" t="s">
        <v>7362</v>
      </c>
      <c r="N963" s="1" t="s">
        <v>7363</v>
      </c>
      <c r="O963" s="1" t="s">
        <v>7364</v>
      </c>
    </row>
    <row r="964" s="1" customFormat="1" spans="1:18">
      <c r="A964" s="1" t="s">
        <v>15</v>
      </c>
      <c r="B964" s="1" t="s">
        <v>7358</v>
      </c>
      <c r="C964" s="1" t="s">
        <v>17</v>
      </c>
      <c r="J964" s="1" t="s">
        <v>7365</v>
      </c>
      <c r="K964" s="1" t="s">
        <v>7360</v>
      </c>
      <c r="L964" s="1" t="s">
        <v>7366</v>
      </c>
      <c r="M964" s="1" t="s">
        <v>7367</v>
      </c>
      <c r="N964" s="1" t="s">
        <v>7368</v>
      </c>
      <c r="O964" s="1" t="s">
        <v>7369</v>
      </c>
    </row>
    <row r="965" s="1" customFormat="1" spans="1:18">
      <c r="A965" s="1" t="s">
        <v>15</v>
      </c>
      <c r="B965" s="1" t="s">
        <v>486</v>
      </c>
      <c r="C965" s="1" t="s">
        <v>17</v>
      </c>
      <c r="J965" s="1" t="s">
        <v>7370</v>
      </c>
      <c r="K965" s="1" t="s">
        <v>7371</v>
      </c>
      <c r="L965" s="1" t="s">
        <v>7372</v>
      </c>
      <c r="M965" s="1" t="s">
        <v>7373</v>
      </c>
      <c r="N965" s="1" t="s">
        <v>7374</v>
      </c>
      <c r="O965" s="1" t="s">
        <v>7375</v>
      </c>
    </row>
    <row r="966" s="1" customFormat="1" spans="1:18">
      <c r="A966" s="1" t="s">
        <v>15</v>
      </c>
      <c r="B966" s="1" t="s">
        <v>486</v>
      </c>
      <c r="C966" s="1" t="s">
        <v>27</v>
      </c>
      <c r="J966" s="1" t="s">
        <v>7376</v>
      </c>
      <c r="K966" s="1" t="s">
        <v>7371</v>
      </c>
      <c r="L966" s="1" t="s">
        <v>7377</v>
      </c>
      <c r="M966" s="1" t="s">
        <v>7378</v>
      </c>
      <c r="N966" s="1" t="s">
        <v>7379</v>
      </c>
      <c r="O966" s="1" t="s">
        <v>7380</v>
      </c>
    </row>
    <row r="967" s="1" customFormat="1" spans="1:18">
      <c r="A967" s="1" t="s">
        <v>15</v>
      </c>
      <c r="B967" s="1" t="s">
        <v>486</v>
      </c>
      <c r="C967" s="1" t="s">
        <v>45</v>
      </c>
      <c r="J967" s="1" t="s">
        <v>7381</v>
      </c>
      <c r="K967" s="1" t="s">
        <v>7371</v>
      </c>
      <c r="L967" s="1" t="s">
        <v>7382</v>
      </c>
      <c r="M967" s="1" t="s">
        <v>7383</v>
      </c>
      <c r="N967" s="1" t="s">
        <v>7384</v>
      </c>
      <c r="O967" s="1" t="s">
        <v>7385</v>
      </c>
    </row>
    <row r="968" s="1" customFormat="1" spans="1:18">
      <c r="A968" s="1" t="s">
        <v>15</v>
      </c>
      <c r="B968" s="1" t="s">
        <v>7386</v>
      </c>
      <c r="C968" s="1" t="s">
        <v>27</v>
      </c>
      <c r="F968" s="1" t="s">
        <v>486</v>
      </c>
      <c r="G968" s="1" t="s">
        <v>3986</v>
      </c>
      <c r="I968" s="1" t="s">
        <v>7387</v>
      </c>
      <c r="J968" s="1" t="s">
        <v>7388</v>
      </c>
      <c r="K968" s="1" t="s">
        <v>7389</v>
      </c>
      <c r="L968" s="1" t="s">
        <v>7390</v>
      </c>
      <c r="M968" s="1" t="s">
        <v>7391</v>
      </c>
      <c r="N968" s="1" t="s">
        <v>7392</v>
      </c>
      <c r="O968" s="1" t="s">
        <v>7393</v>
      </c>
    </row>
    <row r="969" s="1" customFormat="1" spans="1:18">
      <c r="A969" s="1" t="s">
        <v>15</v>
      </c>
      <c r="B969" s="1" t="s">
        <v>7394</v>
      </c>
      <c r="C969" s="1" t="s">
        <v>27</v>
      </c>
      <c r="D969" s="1" t="s">
        <v>7395</v>
      </c>
      <c r="F969" s="1" t="s">
        <v>7396</v>
      </c>
      <c r="I969" s="1" t="s">
        <v>7397</v>
      </c>
      <c r="J969" s="1" t="s">
        <v>7398</v>
      </c>
      <c r="K969" s="1" t="s">
        <v>7399</v>
      </c>
      <c r="L969" s="1" t="s">
        <v>7400</v>
      </c>
      <c r="M969" s="1" t="s">
        <v>7401</v>
      </c>
      <c r="N969" s="1" t="s">
        <v>7402</v>
      </c>
      <c r="O969" s="1" t="s">
        <v>7403</v>
      </c>
    </row>
    <row r="970" s="1" customFormat="1" spans="1:18">
      <c r="A970" s="1" t="s">
        <v>15</v>
      </c>
      <c r="B970" s="1" t="s">
        <v>7404</v>
      </c>
      <c r="C970" s="1" t="s">
        <v>27</v>
      </c>
      <c r="J970" s="1" t="s">
        <v>7405</v>
      </c>
      <c r="K970" s="1" t="s">
        <v>7406</v>
      </c>
      <c r="L970" s="1" t="s">
        <v>7407</v>
      </c>
      <c r="M970" s="1" t="s">
        <v>7408</v>
      </c>
      <c r="N970" s="1" t="s">
        <v>7409</v>
      </c>
      <c r="O970" s="1" t="s">
        <v>7410</v>
      </c>
    </row>
    <row r="971" s="1" customFormat="1" spans="1:18">
      <c r="A971" s="1" t="s">
        <v>15</v>
      </c>
      <c r="B971" s="1" t="s">
        <v>7404</v>
      </c>
      <c r="C971" s="1" t="s">
        <v>17</v>
      </c>
      <c r="J971" s="1" t="s">
        <v>7411</v>
      </c>
      <c r="K971" s="1" t="s">
        <v>7406</v>
      </c>
      <c r="L971" s="1" t="s">
        <v>7412</v>
      </c>
      <c r="M971" s="1" t="s">
        <v>7413</v>
      </c>
      <c r="N971" s="1" t="s">
        <v>7414</v>
      </c>
      <c r="O971" s="1" t="s">
        <v>7415</v>
      </c>
    </row>
    <row r="972" s="1" customFormat="1" spans="1:18">
      <c r="A972" s="1" t="s">
        <v>15</v>
      </c>
      <c r="B972" s="1" t="s">
        <v>7416</v>
      </c>
      <c r="C972" s="1" t="s">
        <v>45</v>
      </c>
      <c r="J972" s="1" t="s">
        <v>7417</v>
      </c>
      <c r="K972" s="1" t="s">
        <v>7418</v>
      </c>
      <c r="L972" s="1" t="s">
        <v>7419</v>
      </c>
      <c r="M972" s="1" t="s">
        <v>7420</v>
      </c>
      <c r="N972" s="1" t="s">
        <v>7421</v>
      </c>
      <c r="O972" s="1" t="s">
        <v>7422</v>
      </c>
    </row>
    <row r="973" s="1" customFormat="1" spans="1:18">
      <c r="A973" s="1" t="s">
        <v>15</v>
      </c>
      <c r="B973" s="1" t="s">
        <v>7423</v>
      </c>
      <c r="C973" s="1" t="s">
        <v>17</v>
      </c>
      <c r="J973" s="1" t="s">
        <v>7424</v>
      </c>
      <c r="K973" s="1" t="s">
        <v>7425</v>
      </c>
      <c r="L973" s="1" t="s">
        <v>7426</v>
      </c>
      <c r="M973" s="1" t="s">
        <v>7427</v>
      </c>
      <c r="N973" s="1" t="s">
        <v>7428</v>
      </c>
      <c r="O973" s="1" t="s">
        <v>7429</v>
      </c>
    </row>
    <row r="974" s="1" customFormat="1" spans="1:18">
      <c r="A974" s="1" t="s">
        <v>15</v>
      </c>
      <c r="B974" s="1" t="s">
        <v>7423</v>
      </c>
      <c r="C974" s="1" t="s">
        <v>27</v>
      </c>
      <c r="J974" s="1" t="s">
        <v>7430</v>
      </c>
      <c r="K974" s="1" t="s">
        <v>7425</v>
      </c>
      <c r="L974" s="1" t="s">
        <v>7431</v>
      </c>
      <c r="M974" s="1" t="s">
        <v>7432</v>
      </c>
      <c r="N974" s="1" t="s">
        <v>7433</v>
      </c>
      <c r="O974" s="1" t="s">
        <v>7434</v>
      </c>
    </row>
    <row r="975" s="1" customFormat="1" spans="1:18">
      <c r="A975" s="1" t="s">
        <v>15</v>
      </c>
      <c r="B975" s="1" t="s">
        <v>7435</v>
      </c>
      <c r="C975" s="1" t="s">
        <v>27</v>
      </c>
      <c r="J975" s="1" t="s">
        <v>7436</v>
      </c>
      <c r="K975" s="1" t="s">
        <v>7437</v>
      </c>
      <c r="L975" s="1" t="s">
        <v>7438</v>
      </c>
      <c r="M975" s="1" t="s">
        <v>7439</v>
      </c>
      <c r="N975" s="1" t="s">
        <v>7440</v>
      </c>
      <c r="O975" s="1" t="s">
        <v>7441</v>
      </c>
    </row>
    <row r="976" s="1" customFormat="1" spans="1:18">
      <c r="A976" s="1" t="s">
        <v>15</v>
      </c>
      <c r="B976" s="1" t="s">
        <v>7442</v>
      </c>
      <c r="C976" s="1" t="s">
        <v>45</v>
      </c>
      <c r="F976" s="1" t="s">
        <v>7435</v>
      </c>
      <c r="I976" s="1" t="s">
        <v>7443</v>
      </c>
      <c r="J976" s="1" t="s">
        <v>7444</v>
      </c>
      <c r="K976" s="1" t="s">
        <v>7445</v>
      </c>
      <c r="L976" s="1" t="s">
        <v>7446</v>
      </c>
      <c r="M976" s="1" t="s">
        <v>7447</v>
      </c>
      <c r="N976" s="1" t="s">
        <v>7448</v>
      </c>
      <c r="O976" s="1" t="s">
        <v>7449</v>
      </c>
      <c r="R976" s="1" t="s">
        <v>1158</v>
      </c>
    </row>
    <row r="977" s="1" customFormat="1" spans="1:18">
      <c r="A977" s="1" t="s">
        <v>15</v>
      </c>
      <c r="B977" s="1" t="s">
        <v>7450</v>
      </c>
      <c r="C977" s="1" t="s">
        <v>27</v>
      </c>
      <c r="J977" s="1" t="s">
        <v>7451</v>
      </c>
      <c r="K977" s="1" t="s">
        <v>7452</v>
      </c>
      <c r="L977" s="1" t="s">
        <v>7453</v>
      </c>
      <c r="M977" s="1" t="s">
        <v>7454</v>
      </c>
      <c r="N977" s="1" t="s">
        <v>7455</v>
      </c>
      <c r="O977" s="1" t="s">
        <v>7456</v>
      </c>
    </row>
    <row r="978" s="1" customFormat="1" spans="1:18">
      <c r="A978" s="1" t="s">
        <v>15</v>
      </c>
      <c r="B978" s="1" t="s">
        <v>7457</v>
      </c>
      <c r="C978" s="1" t="s">
        <v>27</v>
      </c>
      <c r="F978" s="1" t="s">
        <v>1010</v>
      </c>
      <c r="I978" s="1" t="s">
        <v>7458</v>
      </c>
      <c r="J978" s="1" t="s">
        <v>7459</v>
      </c>
      <c r="K978" s="1" t="s">
        <v>7460</v>
      </c>
      <c r="L978" s="1" t="s">
        <v>7461</v>
      </c>
      <c r="M978" s="1" t="s">
        <v>7462</v>
      </c>
      <c r="N978" s="1" t="s">
        <v>7463</v>
      </c>
      <c r="O978" s="1" t="s">
        <v>7464</v>
      </c>
      <c r="R978" s="1" t="s">
        <v>790</v>
      </c>
    </row>
    <row r="979" s="1" customFormat="1" spans="1:18">
      <c r="A979" s="1" t="s">
        <v>15</v>
      </c>
      <c r="B979" s="1" t="s">
        <v>7465</v>
      </c>
      <c r="C979" s="1" t="s">
        <v>27</v>
      </c>
      <c r="J979" s="1" t="s">
        <v>7466</v>
      </c>
      <c r="K979" s="1" t="s">
        <v>7467</v>
      </c>
      <c r="L979" s="1" t="s">
        <v>7468</v>
      </c>
      <c r="M979" s="1" t="s">
        <v>7469</v>
      </c>
      <c r="N979" s="1" t="s">
        <v>7470</v>
      </c>
      <c r="O979" s="1" t="s">
        <v>7471</v>
      </c>
    </row>
    <row r="980" s="1" customFormat="1" spans="1:18">
      <c r="A980" s="1" t="s">
        <v>15</v>
      </c>
      <c r="B980" s="1" t="s">
        <v>7472</v>
      </c>
      <c r="C980" s="1" t="s">
        <v>27</v>
      </c>
      <c r="F980" s="1" t="s">
        <v>7473</v>
      </c>
      <c r="I980" s="1" t="s">
        <v>7474</v>
      </c>
      <c r="J980" s="1" t="s">
        <v>7475</v>
      </c>
      <c r="K980" s="1" t="s">
        <v>7476</v>
      </c>
      <c r="L980" s="1" t="s">
        <v>7477</v>
      </c>
      <c r="M980" s="1" t="s">
        <v>7478</v>
      </c>
      <c r="N980" s="1" t="s">
        <v>7479</v>
      </c>
      <c r="O980" s="1" t="s">
        <v>7480</v>
      </c>
    </row>
    <row r="981" s="1" customFormat="1" spans="1:18">
      <c r="A981" s="1" t="s">
        <v>15</v>
      </c>
      <c r="B981" s="1" t="s">
        <v>7481</v>
      </c>
      <c r="C981" s="1" t="s">
        <v>17</v>
      </c>
      <c r="F981" s="1" t="s">
        <v>365</v>
      </c>
      <c r="G981" s="1" t="s">
        <v>171</v>
      </c>
      <c r="I981" s="1" t="s">
        <v>7482</v>
      </c>
      <c r="J981" s="1" t="s">
        <v>7483</v>
      </c>
      <c r="K981" s="1" t="s">
        <v>7484</v>
      </c>
      <c r="L981" s="1" t="s">
        <v>7485</v>
      </c>
      <c r="M981" s="1" t="s">
        <v>7486</v>
      </c>
      <c r="N981" s="1" t="s">
        <v>7487</v>
      </c>
      <c r="O981" s="1" t="s">
        <v>7488</v>
      </c>
    </row>
    <row r="982" s="1" customFormat="1" spans="1:18">
      <c r="A982" s="1" t="s">
        <v>15</v>
      </c>
      <c r="B982" s="1" t="s">
        <v>7481</v>
      </c>
      <c r="C982" s="1" t="s">
        <v>27</v>
      </c>
      <c r="F982" s="1" t="s">
        <v>365</v>
      </c>
      <c r="G982" s="1" t="s">
        <v>171</v>
      </c>
      <c r="I982" s="1" t="s">
        <v>7489</v>
      </c>
      <c r="J982" s="1" t="s">
        <v>7490</v>
      </c>
      <c r="K982" s="1" t="s">
        <v>7484</v>
      </c>
      <c r="L982" s="1" t="s">
        <v>7491</v>
      </c>
      <c r="M982" s="1" t="s">
        <v>7492</v>
      </c>
      <c r="N982" s="1" t="s">
        <v>7493</v>
      </c>
      <c r="O982" s="1" t="s">
        <v>7494</v>
      </c>
    </row>
    <row r="983" s="1" customFormat="1" spans="1:18">
      <c r="A983" s="1" t="s">
        <v>15</v>
      </c>
      <c r="B983" s="1" t="s">
        <v>7495</v>
      </c>
      <c r="C983" s="1" t="s">
        <v>45</v>
      </c>
      <c r="F983" s="1" t="s">
        <v>365</v>
      </c>
      <c r="G983" s="1" t="s">
        <v>7496</v>
      </c>
      <c r="I983" s="1" t="s">
        <v>7497</v>
      </c>
      <c r="J983" s="1" t="s">
        <v>7498</v>
      </c>
      <c r="K983" s="1" t="s">
        <v>7499</v>
      </c>
      <c r="L983" s="1" t="s">
        <v>7500</v>
      </c>
      <c r="M983" s="1" t="s">
        <v>7501</v>
      </c>
      <c r="N983" s="1" t="s">
        <v>7502</v>
      </c>
      <c r="O983" s="1" t="s">
        <v>7503</v>
      </c>
    </row>
    <row r="984" s="1" customFormat="1" spans="1:18">
      <c r="A984" s="1" t="s">
        <v>15</v>
      </c>
      <c r="B984" s="1" t="s">
        <v>7504</v>
      </c>
      <c r="C984" s="1" t="s">
        <v>27</v>
      </c>
      <c r="F984" s="1" t="s">
        <v>7505</v>
      </c>
      <c r="G984" s="1" t="s">
        <v>7506</v>
      </c>
      <c r="I984" s="1" t="s">
        <v>7507</v>
      </c>
      <c r="J984" s="1" t="s">
        <v>7508</v>
      </c>
      <c r="K984" s="1" t="s">
        <v>7509</v>
      </c>
      <c r="L984" s="1" t="s">
        <v>7510</v>
      </c>
      <c r="M984" s="1" t="s">
        <v>7511</v>
      </c>
      <c r="N984" s="1" t="s">
        <v>7512</v>
      </c>
      <c r="O984" s="1" t="s">
        <v>7513</v>
      </c>
    </row>
    <row r="985" s="1" customFormat="1" spans="1:18">
      <c r="A985" s="1" t="s">
        <v>15</v>
      </c>
      <c r="B985" s="1" t="s">
        <v>7514</v>
      </c>
      <c r="C985" s="1" t="s">
        <v>27</v>
      </c>
      <c r="F985" s="1" t="s">
        <v>7505</v>
      </c>
      <c r="G985" s="1" t="s">
        <v>7515</v>
      </c>
      <c r="I985" s="1" t="s">
        <v>7516</v>
      </c>
      <c r="J985" s="1" t="s">
        <v>7517</v>
      </c>
      <c r="K985" s="1" t="s">
        <v>7518</v>
      </c>
      <c r="L985" s="1" t="s">
        <v>7519</v>
      </c>
      <c r="M985" s="1" t="s">
        <v>7520</v>
      </c>
      <c r="N985" s="1" t="s">
        <v>7521</v>
      </c>
      <c r="O985" s="1" t="s">
        <v>7522</v>
      </c>
    </row>
    <row r="986" s="1" customFormat="1" spans="1:18">
      <c r="A986" s="1" t="s">
        <v>15</v>
      </c>
      <c r="B986" s="1" t="s">
        <v>7523</v>
      </c>
      <c r="C986" s="1" t="s">
        <v>27</v>
      </c>
      <c r="J986" s="1" t="s">
        <v>7524</v>
      </c>
      <c r="K986" s="1" t="s">
        <v>7525</v>
      </c>
      <c r="L986" s="1" t="s">
        <v>7526</v>
      </c>
      <c r="M986" s="1" t="s">
        <v>7527</v>
      </c>
      <c r="N986" s="1" t="s">
        <v>7528</v>
      </c>
      <c r="O986" s="1" t="s">
        <v>7529</v>
      </c>
    </row>
    <row r="987" s="1" customFormat="1" spans="1:18">
      <c r="A987" s="1" t="s">
        <v>15</v>
      </c>
      <c r="B987" s="1" t="s">
        <v>7530</v>
      </c>
      <c r="C987" s="1" t="s">
        <v>27</v>
      </c>
      <c r="J987" s="1" t="s">
        <v>7531</v>
      </c>
      <c r="K987" s="1" t="s">
        <v>7532</v>
      </c>
      <c r="L987" s="1" t="s">
        <v>7533</v>
      </c>
      <c r="M987" s="1" t="s">
        <v>7534</v>
      </c>
      <c r="N987" s="1" t="s">
        <v>7535</v>
      </c>
      <c r="O987" s="1" t="s">
        <v>7536</v>
      </c>
    </row>
    <row r="988" s="1" customFormat="1" spans="1:18">
      <c r="A988" s="1" t="s">
        <v>15</v>
      </c>
      <c r="B988" s="1" t="s">
        <v>7530</v>
      </c>
      <c r="C988" s="1" t="s">
        <v>17</v>
      </c>
      <c r="J988" s="1" t="s">
        <v>7537</v>
      </c>
      <c r="K988" s="1" t="s">
        <v>7532</v>
      </c>
      <c r="L988" s="1" t="s">
        <v>7538</v>
      </c>
      <c r="M988" s="1" t="s">
        <v>7539</v>
      </c>
      <c r="N988" s="1" t="s">
        <v>7540</v>
      </c>
      <c r="O988" s="1" t="s">
        <v>7541</v>
      </c>
    </row>
    <row r="989" s="1" customFormat="1" spans="1:18">
      <c r="A989" s="1" t="s">
        <v>15</v>
      </c>
      <c r="B989" s="1" t="s">
        <v>392</v>
      </c>
      <c r="C989" s="1" t="s">
        <v>27</v>
      </c>
      <c r="J989" s="1" t="s">
        <v>7542</v>
      </c>
      <c r="K989" s="1" t="s">
        <v>7543</v>
      </c>
      <c r="L989" s="1" t="s">
        <v>7544</v>
      </c>
      <c r="M989" s="1" t="s">
        <v>7545</v>
      </c>
      <c r="N989" s="1" t="s">
        <v>7546</v>
      </c>
      <c r="O989" s="1" t="s">
        <v>7547</v>
      </c>
    </row>
    <row r="990" s="1" customFormat="1" spans="1:18">
      <c r="A990" s="1" t="s">
        <v>15</v>
      </c>
      <c r="B990" s="1" t="s">
        <v>392</v>
      </c>
      <c r="C990" s="1" t="s">
        <v>45</v>
      </c>
      <c r="J990" s="1" t="s">
        <v>7548</v>
      </c>
      <c r="K990" s="1" t="s">
        <v>7543</v>
      </c>
      <c r="L990" s="1" t="s">
        <v>7549</v>
      </c>
      <c r="M990" s="1" t="s">
        <v>7550</v>
      </c>
      <c r="N990" s="1" t="s">
        <v>7551</v>
      </c>
      <c r="O990" s="1" t="s">
        <v>7552</v>
      </c>
    </row>
    <row r="991" s="1" customFormat="1" spans="1:18">
      <c r="A991" s="1" t="s">
        <v>15</v>
      </c>
      <c r="B991" s="1" t="s">
        <v>7553</v>
      </c>
      <c r="C991" s="1" t="s">
        <v>27</v>
      </c>
      <c r="F991" s="1" t="s">
        <v>392</v>
      </c>
      <c r="G991" s="1" t="e">
        <f>-er</f>
        <v>#NAME?</v>
      </c>
      <c r="I991" s="1" t="s">
        <v>7554</v>
      </c>
      <c r="J991" s="1" t="s">
        <v>7555</v>
      </c>
      <c r="K991" s="1" t="s">
        <v>7556</v>
      </c>
      <c r="L991" s="1" t="s">
        <v>7557</v>
      </c>
      <c r="M991" s="1" t="s">
        <v>7558</v>
      </c>
      <c r="N991" s="1" t="s">
        <v>7559</v>
      </c>
      <c r="O991" s="1" t="s">
        <v>7560</v>
      </c>
    </row>
    <row r="992" s="1" customFormat="1" spans="1:18">
      <c r="A992" s="1" t="s">
        <v>15</v>
      </c>
      <c r="B992" s="1" t="s">
        <v>7561</v>
      </c>
      <c r="C992" s="1" t="s">
        <v>27</v>
      </c>
      <c r="F992" s="1" t="s">
        <v>392</v>
      </c>
      <c r="G992" s="1" t="e">
        <f>-s</f>
        <v>#NAME?</v>
      </c>
      <c r="I992" s="1" t="s">
        <v>7562</v>
      </c>
      <c r="J992" s="1" t="s">
        <v>7563</v>
      </c>
      <c r="K992" s="1" t="s">
        <v>7564</v>
      </c>
      <c r="L992" s="1" t="s">
        <v>7565</v>
      </c>
      <c r="M992" s="1" t="s">
        <v>7566</v>
      </c>
      <c r="N992" s="1" t="s">
        <v>7567</v>
      </c>
      <c r="O992" s="1" t="s">
        <v>7568</v>
      </c>
    </row>
    <row r="993" s="1" customFormat="1" spans="1:15">
      <c r="A993" s="1" t="s">
        <v>15</v>
      </c>
      <c r="B993" s="1" t="s">
        <v>7569</v>
      </c>
      <c r="C993" s="1" t="s">
        <v>17</v>
      </c>
      <c r="J993" s="1" t="s">
        <v>7570</v>
      </c>
      <c r="K993" s="1" t="s">
        <v>7571</v>
      </c>
      <c r="L993" s="1" t="s">
        <v>7572</v>
      </c>
      <c r="M993" s="1" t="s">
        <v>7573</v>
      </c>
      <c r="N993" s="1" t="s">
        <v>7574</v>
      </c>
      <c r="O993" s="1" t="s">
        <v>7575</v>
      </c>
    </row>
    <row r="994" s="1" customFormat="1" spans="1:15">
      <c r="A994" s="1" t="s">
        <v>15</v>
      </c>
      <c r="B994" s="1" t="s">
        <v>7569</v>
      </c>
      <c r="C994" s="1" t="s">
        <v>27</v>
      </c>
      <c r="J994" s="1" t="s">
        <v>7576</v>
      </c>
      <c r="K994" s="1" t="s">
        <v>7571</v>
      </c>
      <c r="L994" s="1" t="s">
        <v>7577</v>
      </c>
      <c r="M994" s="1" t="s">
        <v>7578</v>
      </c>
      <c r="N994" s="1" t="s">
        <v>7579</v>
      </c>
      <c r="O994" s="1" t="s">
        <v>7580</v>
      </c>
    </row>
    <row r="995" s="1" customFormat="1" spans="1:15">
      <c r="A995" s="1" t="s">
        <v>15</v>
      </c>
      <c r="B995" s="1" t="s">
        <v>3613</v>
      </c>
      <c r="C995" s="1" t="s">
        <v>27</v>
      </c>
      <c r="F995" s="1" t="s">
        <v>7581</v>
      </c>
      <c r="G995" s="1" t="s">
        <v>171</v>
      </c>
      <c r="I995" s="1" t="s">
        <v>7582</v>
      </c>
      <c r="J995" s="1" t="s">
        <v>7583</v>
      </c>
      <c r="K995" s="1" t="s">
        <v>7584</v>
      </c>
      <c r="L995" s="1" t="s">
        <v>7585</v>
      </c>
      <c r="M995" s="1" t="s">
        <v>7586</v>
      </c>
      <c r="N995" s="1" t="s">
        <v>7587</v>
      </c>
      <c r="O995" s="1" t="s">
        <v>7588</v>
      </c>
    </row>
    <row r="996" s="1" customFormat="1" spans="1:15">
      <c r="A996" s="1" t="s">
        <v>15</v>
      </c>
      <c r="B996" s="1" t="s">
        <v>3613</v>
      </c>
      <c r="C996" s="1" t="s">
        <v>17</v>
      </c>
      <c r="F996" s="1" t="s">
        <v>7581</v>
      </c>
      <c r="G996" s="1" t="s">
        <v>171</v>
      </c>
      <c r="I996" s="1" t="s">
        <v>7589</v>
      </c>
      <c r="J996" s="1" t="s">
        <v>7590</v>
      </c>
      <c r="K996" s="1" t="s">
        <v>7584</v>
      </c>
      <c r="L996" s="1" t="s">
        <v>7591</v>
      </c>
      <c r="M996" s="1" t="s">
        <v>7592</v>
      </c>
      <c r="N996" s="1" t="s">
        <v>7593</v>
      </c>
      <c r="O996" s="1" t="s">
        <v>7594</v>
      </c>
    </row>
    <row r="997" s="1" customFormat="1" spans="1:15">
      <c r="A997" s="1" t="s">
        <v>15</v>
      </c>
      <c r="B997" s="1" t="s">
        <v>7595</v>
      </c>
      <c r="C997" s="1" t="s">
        <v>27</v>
      </c>
      <c r="F997" s="1" t="s">
        <v>7581</v>
      </c>
      <c r="G997" s="1" t="s">
        <v>2246</v>
      </c>
      <c r="I997" s="1" t="s">
        <v>7596</v>
      </c>
      <c r="J997" s="1" t="s">
        <v>7597</v>
      </c>
      <c r="K997" s="1" t="s">
        <v>7598</v>
      </c>
      <c r="L997" s="1" t="s">
        <v>7599</v>
      </c>
      <c r="M997" s="1" t="s">
        <v>7600</v>
      </c>
      <c r="N997" s="1" t="s">
        <v>7601</v>
      </c>
      <c r="O997" s="1" t="s">
        <v>7602</v>
      </c>
    </row>
    <row r="998" s="1" customFormat="1" spans="1:15">
      <c r="A998" s="1" t="s">
        <v>15</v>
      </c>
      <c r="B998" s="1" t="s">
        <v>7603</v>
      </c>
      <c r="C998" s="1" t="s">
        <v>27</v>
      </c>
      <c r="J998" s="1" t="s">
        <v>7604</v>
      </c>
      <c r="K998" s="1" t="s">
        <v>7605</v>
      </c>
      <c r="L998" s="1" t="s">
        <v>7606</v>
      </c>
      <c r="M998" s="1" t="s">
        <v>7607</v>
      </c>
      <c r="N998" s="1" t="s">
        <v>7608</v>
      </c>
      <c r="O998" s="1" t="s">
        <v>7609</v>
      </c>
    </row>
    <row r="999" s="1" customFormat="1" spans="1:15">
      <c r="A999" s="1" t="s">
        <v>15</v>
      </c>
      <c r="B999" s="1" t="s">
        <v>7610</v>
      </c>
      <c r="C999" s="1" t="s">
        <v>45</v>
      </c>
      <c r="F999" s="1" t="s">
        <v>3699</v>
      </c>
      <c r="G999" s="1" t="s">
        <v>1990</v>
      </c>
      <c r="I999" s="1" t="s">
        <v>7611</v>
      </c>
      <c r="J999" s="1" t="s">
        <v>7612</v>
      </c>
      <c r="K999" s="1" t="s">
        <v>7613</v>
      </c>
      <c r="L999" s="1" t="s">
        <v>7614</v>
      </c>
      <c r="M999" s="1" t="s">
        <v>7615</v>
      </c>
      <c r="N999" s="1" t="s">
        <v>7616</v>
      </c>
      <c r="O999" s="1" t="s">
        <v>7617</v>
      </c>
    </row>
    <row r="1000" s="1" customFormat="1" spans="1:15">
      <c r="A1000" s="1" t="s">
        <v>15</v>
      </c>
      <c r="B1000" s="1" t="s">
        <v>7610</v>
      </c>
      <c r="C1000" s="1" t="s">
        <v>75</v>
      </c>
      <c r="F1000" s="1" t="s">
        <v>3699</v>
      </c>
      <c r="G1000" s="1" t="s">
        <v>1990</v>
      </c>
      <c r="I1000" s="1" t="s">
        <v>7618</v>
      </c>
      <c r="J1000" s="1" t="s">
        <v>7619</v>
      </c>
      <c r="K1000" s="1" t="s">
        <v>7613</v>
      </c>
      <c r="L1000" s="1" t="s">
        <v>7620</v>
      </c>
      <c r="M1000" s="1" t="s">
        <v>7621</v>
      </c>
      <c r="N1000" s="1" t="s">
        <v>7622</v>
      </c>
      <c r="O1000" s="1" t="s">
        <v>7623</v>
      </c>
    </row>
    <row r="1001" s="1" customFormat="1" spans="1:15">
      <c r="A1001" s="1" t="s">
        <v>15</v>
      </c>
      <c r="B1001" s="1" t="s">
        <v>7624</v>
      </c>
      <c r="C1001" s="1" t="s">
        <v>27</v>
      </c>
      <c r="J1001" s="1" t="s">
        <v>7625</v>
      </c>
      <c r="K1001" s="1" t="s">
        <v>7626</v>
      </c>
      <c r="L1001" s="1" t="s">
        <v>7627</v>
      </c>
      <c r="M1001" s="1" t="s">
        <v>7628</v>
      </c>
      <c r="N1001" s="1" t="s">
        <v>7629</v>
      </c>
      <c r="O1001" s="1" t="s">
        <v>7630</v>
      </c>
    </row>
    <row r="1002" s="1" customFormat="1" spans="1:15">
      <c r="A1002" s="1" t="s">
        <v>15</v>
      </c>
      <c r="B1002" s="1" t="s">
        <v>7631</v>
      </c>
      <c r="C1002" s="1" t="s">
        <v>17</v>
      </c>
      <c r="J1002" s="1" t="s">
        <v>7632</v>
      </c>
      <c r="K1002" s="1" t="s">
        <v>7633</v>
      </c>
      <c r="L1002" s="1" t="s">
        <v>7634</v>
      </c>
      <c r="M1002" s="1" t="s">
        <v>7635</v>
      </c>
      <c r="N1002" s="1" t="s">
        <v>7636</v>
      </c>
      <c r="O1002" s="1" t="s">
        <v>7637</v>
      </c>
    </row>
    <row r="1003" s="1" customFormat="1" spans="1:15">
      <c r="A1003" s="1" t="s">
        <v>15</v>
      </c>
      <c r="B1003" s="1" t="s">
        <v>7638</v>
      </c>
      <c r="C1003" s="1" t="s">
        <v>45</v>
      </c>
      <c r="J1003" s="1" t="s">
        <v>7639</v>
      </c>
      <c r="K1003" s="1" t="s">
        <v>7640</v>
      </c>
      <c r="L1003" s="1" t="s">
        <v>7641</v>
      </c>
      <c r="M1003" s="1" t="s">
        <v>7642</v>
      </c>
      <c r="N1003" s="1" t="s">
        <v>7643</v>
      </c>
      <c r="O1003" s="1" t="s">
        <v>7644</v>
      </c>
    </row>
    <row r="1004" s="1" customFormat="1" spans="1:15">
      <c r="A1004" s="1" t="s">
        <v>15</v>
      </c>
      <c r="B1004" s="1" t="s">
        <v>7645</v>
      </c>
      <c r="C1004" s="1" t="s">
        <v>17</v>
      </c>
      <c r="J1004" s="1" t="s">
        <v>7646</v>
      </c>
      <c r="K1004" s="1" t="s">
        <v>7647</v>
      </c>
      <c r="L1004" s="1" t="s">
        <v>7648</v>
      </c>
      <c r="M1004" s="1" t="s">
        <v>7649</v>
      </c>
      <c r="N1004" s="1" t="s">
        <v>7650</v>
      </c>
      <c r="O1004" s="1" t="s">
        <v>7651</v>
      </c>
    </row>
    <row r="1005" s="1" customFormat="1" spans="1:15">
      <c r="A1005" s="1" t="s">
        <v>15</v>
      </c>
      <c r="B1005" s="1" t="s">
        <v>7652</v>
      </c>
      <c r="C1005" s="1" t="s">
        <v>27</v>
      </c>
      <c r="J1005" s="1" t="s">
        <v>7653</v>
      </c>
      <c r="K1005" s="1" t="s">
        <v>7654</v>
      </c>
      <c r="L1005" s="1" t="s">
        <v>7655</v>
      </c>
      <c r="M1005" s="1" t="s">
        <v>7656</v>
      </c>
      <c r="N1005" s="1" t="s">
        <v>7657</v>
      </c>
      <c r="O1005" s="1" t="s">
        <v>7658</v>
      </c>
    </row>
    <row r="1006" s="1" customFormat="1" spans="1:15">
      <c r="A1006" s="1" t="s">
        <v>15</v>
      </c>
      <c r="B1006" s="1" t="s">
        <v>7659</v>
      </c>
      <c r="C1006" s="1" t="s">
        <v>45</v>
      </c>
      <c r="F1006" s="1" t="s">
        <v>7652</v>
      </c>
      <c r="G1006" s="1" t="e">
        <f>-ous</f>
        <v>#NAME?</v>
      </c>
      <c r="I1006" s="1" t="s">
        <v>7660</v>
      </c>
      <c r="J1006" s="1" t="s">
        <v>7661</v>
      </c>
      <c r="K1006" s="1" t="s">
        <v>7662</v>
      </c>
      <c r="L1006" s="1" t="s">
        <v>7663</v>
      </c>
      <c r="M1006" s="1" t="s">
        <v>7664</v>
      </c>
      <c r="N1006" s="1" t="s">
        <v>7665</v>
      </c>
      <c r="O1006" s="1" t="s">
        <v>7666</v>
      </c>
    </row>
    <row r="1007" s="1" customFormat="1" spans="1:15">
      <c r="A1007" s="1" t="s">
        <v>15</v>
      </c>
      <c r="B1007" s="1" t="s">
        <v>7667</v>
      </c>
      <c r="C1007" s="1" t="s">
        <v>17</v>
      </c>
      <c r="J1007" s="1" t="s">
        <v>7668</v>
      </c>
      <c r="K1007" s="1" t="s">
        <v>7669</v>
      </c>
      <c r="L1007" s="1" t="s">
        <v>7670</v>
      </c>
      <c r="M1007" s="1" t="s">
        <v>7671</v>
      </c>
      <c r="N1007" s="1" t="s">
        <v>7672</v>
      </c>
      <c r="O1007" s="1" t="s">
        <v>7673</v>
      </c>
    </row>
    <row r="1008" s="1" customFormat="1" spans="1:15">
      <c r="A1008" s="1" t="s">
        <v>15</v>
      </c>
      <c r="B1008" s="1" t="s">
        <v>7667</v>
      </c>
      <c r="C1008" s="1" t="s">
        <v>27</v>
      </c>
      <c r="J1008" s="1" t="s">
        <v>7674</v>
      </c>
      <c r="K1008" s="1" t="s">
        <v>7669</v>
      </c>
      <c r="L1008" s="1" t="s">
        <v>7675</v>
      </c>
      <c r="M1008" s="1" t="s">
        <v>7676</v>
      </c>
      <c r="N1008" s="1" t="s">
        <v>7677</v>
      </c>
      <c r="O1008" s="1" t="s">
        <v>7678</v>
      </c>
    </row>
    <row r="1009" s="1" customFormat="1" spans="1:15">
      <c r="A1009" s="1" t="s">
        <v>15</v>
      </c>
      <c r="B1009" s="1" t="s">
        <v>7679</v>
      </c>
      <c r="C1009" s="1" t="s">
        <v>45</v>
      </c>
      <c r="J1009" s="1" t="s">
        <v>7680</v>
      </c>
      <c r="K1009" s="1" t="s">
        <v>7681</v>
      </c>
      <c r="L1009" s="1" t="s">
        <v>7682</v>
      </c>
      <c r="M1009" s="1" t="s">
        <v>7683</v>
      </c>
      <c r="N1009" s="1" t="s">
        <v>7684</v>
      </c>
      <c r="O1009" s="1" t="s">
        <v>7685</v>
      </c>
    </row>
    <row r="1010" s="1" customFormat="1" spans="1:15">
      <c r="A1010" s="1" t="s">
        <v>15</v>
      </c>
      <c r="B1010" s="1" t="s">
        <v>7679</v>
      </c>
      <c r="C1010" s="1" t="s">
        <v>27</v>
      </c>
      <c r="J1010" s="1" t="s">
        <v>7686</v>
      </c>
      <c r="K1010" s="1" t="s">
        <v>7681</v>
      </c>
      <c r="L1010" s="1" t="s">
        <v>7687</v>
      </c>
      <c r="M1010" s="1" t="s">
        <v>7688</v>
      </c>
      <c r="N1010" s="1" t="s">
        <v>7689</v>
      </c>
      <c r="O1010" s="1" t="s">
        <v>7690</v>
      </c>
    </row>
    <row r="1011" s="1" customFormat="1" spans="1:15">
      <c r="A1011" s="1" t="s">
        <v>15</v>
      </c>
      <c r="B1011" s="1" t="s">
        <v>7691</v>
      </c>
      <c r="C1011" s="1" t="s">
        <v>27</v>
      </c>
      <c r="F1011" s="1" t="s">
        <v>7679</v>
      </c>
      <c r="G1011" s="1" t="e">
        <f>-ness</f>
        <v>#NAME?</v>
      </c>
      <c r="I1011" s="1" t="s">
        <v>7692</v>
      </c>
      <c r="J1011" s="1" t="s">
        <v>7693</v>
      </c>
      <c r="K1011" s="1" t="s">
        <v>7694</v>
      </c>
      <c r="L1011" s="1" t="s">
        <v>7695</v>
      </c>
      <c r="M1011" s="1" t="s">
        <v>7696</v>
      </c>
      <c r="N1011" s="1" t="s">
        <v>7697</v>
      </c>
      <c r="O1011" s="1" t="s">
        <v>7698</v>
      </c>
    </row>
    <row r="1012" s="1" customFormat="1" spans="1:15">
      <c r="A1012" s="1" t="s">
        <v>15</v>
      </c>
      <c r="B1012" s="1" t="s">
        <v>7699</v>
      </c>
      <c r="C1012" s="1" t="s">
        <v>17</v>
      </c>
      <c r="J1012" s="1" t="s">
        <v>7700</v>
      </c>
      <c r="K1012" s="1" t="s">
        <v>7701</v>
      </c>
      <c r="L1012" s="1" t="s">
        <v>7702</v>
      </c>
      <c r="M1012" s="1" t="s">
        <v>7703</v>
      </c>
      <c r="N1012" s="1" t="s">
        <v>7704</v>
      </c>
      <c r="O1012" s="1" t="s">
        <v>7705</v>
      </c>
    </row>
    <row r="1013" s="1" customFormat="1" spans="1:15">
      <c r="A1013" s="1" t="s">
        <v>15</v>
      </c>
      <c r="B1013" s="1" t="s">
        <v>7699</v>
      </c>
      <c r="C1013" s="1" t="s">
        <v>27</v>
      </c>
      <c r="J1013" s="1" t="s">
        <v>7706</v>
      </c>
      <c r="K1013" s="1" t="s">
        <v>7701</v>
      </c>
      <c r="L1013" s="1" t="s">
        <v>7707</v>
      </c>
      <c r="M1013" s="1" t="s">
        <v>7708</v>
      </c>
      <c r="N1013" s="1" t="s">
        <v>7709</v>
      </c>
      <c r="O1013" s="1" t="s">
        <v>7710</v>
      </c>
    </row>
    <row r="1014" s="1" customFormat="1" spans="1:15">
      <c r="A1014" s="1" t="s">
        <v>15</v>
      </c>
      <c r="B1014" s="1" t="s">
        <v>7711</v>
      </c>
      <c r="C1014" s="1" t="s">
        <v>27</v>
      </c>
      <c r="J1014" s="1" t="s">
        <v>7712</v>
      </c>
      <c r="K1014" s="1" t="s">
        <v>7713</v>
      </c>
      <c r="L1014" s="1" t="s">
        <v>7714</v>
      </c>
      <c r="M1014" s="1" t="s">
        <v>7715</v>
      </c>
      <c r="N1014" s="1" t="s">
        <v>7716</v>
      </c>
      <c r="O1014" s="1" t="s">
        <v>7717</v>
      </c>
    </row>
    <row r="1015" s="1" customFormat="1" spans="1:15">
      <c r="A1015" s="1" t="s">
        <v>15</v>
      </c>
      <c r="B1015" s="1" t="s">
        <v>7718</v>
      </c>
      <c r="C1015" s="1" t="s">
        <v>27</v>
      </c>
      <c r="I1015" s="1" t="s">
        <v>7719</v>
      </c>
      <c r="J1015" s="1" t="s">
        <v>7720</v>
      </c>
      <c r="K1015" s="1" t="s">
        <v>7721</v>
      </c>
      <c r="L1015" s="1" t="s">
        <v>7722</v>
      </c>
      <c r="M1015" s="1" t="s">
        <v>7723</v>
      </c>
      <c r="N1015" s="1" t="s">
        <v>7724</v>
      </c>
      <c r="O1015" s="1" t="s">
        <v>7725</v>
      </c>
    </row>
    <row r="1016" s="1" customFormat="1" spans="1:15">
      <c r="A1016" s="1" t="s">
        <v>15</v>
      </c>
      <c r="B1016" s="1" t="s">
        <v>7726</v>
      </c>
      <c r="C1016" s="1" t="s">
        <v>27</v>
      </c>
      <c r="J1016" s="1" t="s">
        <v>7727</v>
      </c>
      <c r="K1016" s="1" t="s">
        <v>7728</v>
      </c>
      <c r="L1016" s="1" t="s">
        <v>7729</v>
      </c>
      <c r="M1016" s="1" t="s">
        <v>7730</v>
      </c>
      <c r="N1016" s="1" t="s">
        <v>7731</v>
      </c>
      <c r="O1016" s="1" t="s">
        <v>7732</v>
      </c>
    </row>
    <row r="1017" s="1" customFormat="1" spans="1:15">
      <c r="A1017" s="1" t="s">
        <v>15</v>
      </c>
      <c r="B1017" s="1" t="s">
        <v>7726</v>
      </c>
      <c r="C1017" s="1" t="s">
        <v>17</v>
      </c>
      <c r="J1017" s="1" t="s">
        <v>7733</v>
      </c>
      <c r="K1017" s="1" t="s">
        <v>7728</v>
      </c>
      <c r="L1017" s="1" t="s">
        <v>7734</v>
      </c>
      <c r="M1017" s="1" t="s">
        <v>7735</v>
      </c>
      <c r="N1017" s="1" t="s">
        <v>7736</v>
      </c>
      <c r="O1017" s="1" t="s">
        <v>7737</v>
      </c>
    </row>
    <row r="1018" s="1" customFormat="1" spans="1:15">
      <c r="A1018" s="1" t="s">
        <v>15</v>
      </c>
      <c r="B1018" s="1" t="s">
        <v>7738</v>
      </c>
      <c r="C1018" s="1" t="s">
        <v>27</v>
      </c>
      <c r="J1018" s="1" t="s">
        <v>7739</v>
      </c>
      <c r="K1018" s="1" t="s">
        <v>7740</v>
      </c>
      <c r="L1018" s="1" t="s">
        <v>7741</v>
      </c>
      <c r="M1018" s="1" t="s">
        <v>7742</v>
      </c>
      <c r="N1018" s="1" t="s">
        <v>7743</v>
      </c>
      <c r="O1018" s="1" t="s">
        <v>7744</v>
      </c>
    </row>
    <row r="1019" s="1" customFormat="1" spans="1:15">
      <c r="A1019" s="1" t="s">
        <v>15</v>
      </c>
      <c r="B1019" s="1" t="s">
        <v>7745</v>
      </c>
      <c r="C1019" s="1" t="s">
        <v>27</v>
      </c>
      <c r="J1019" s="1" t="s">
        <v>7746</v>
      </c>
      <c r="K1019" s="1" t="s">
        <v>7747</v>
      </c>
      <c r="L1019" s="1" t="s">
        <v>7748</v>
      </c>
      <c r="M1019" s="1" t="s">
        <v>7749</v>
      </c>
      <c r="N1019" s="1" t="s">
        <v>7750</v>
      </c>
      <c r="O1019" s="1" t="s">
        <v>7751</v>
      </c>
    </row>
    <row r="1020" s="1" customFormat="1" spans="1:15">
      <c r="A1020" s="1" t="s">
        <v>15</v>
      </c>
      <c r="B1020" s="1" t="s">
        <v>7745</v>
      </c>
      <c r="C1020" s="1" t="s">
        <v>17</v>
      </c>
      <c r="J1020" s="1" t="s">
        <v>7752</v>
      </c>
      <c r="K1020" s="1" t="s">
        <v>7747</v>
      </c>
      <c r="L1020" s="1" t="s">
        <v>7753</v>
      </c>
      <c r="M1020" s="1" t="s">
        <v>7754</v>
      </c>
      <c r="N1020" s="1" t="s">
        <v>7755</v>
      </c>
      <c r="O1020" s="1" t="s">
        <v>7756</v>
      </c>
    </row>
    <row r="1021" s="1" customFormat="1" spans="1:15">
      <c r="A1021" s="1" t="s">
        <v>15</v>
      </c>
      <c r="B1021" s="1" t="s">
        <v>3699</v>
      </c>
      <c r="C1021" s="1" t="s">
        <v>27</v>
      </c>
      <c r="J1021" s="1" t="s">
        <v>7757</v>
      </c>
      <c r="K1021" s="1" t="s">
        <v>7758</v>
      </c>
      <c r="L1021" s="1" t="s">
        <v>7759</v>
      </c>
      <c r="M1021" s="1" t="s">
        <v>7760</v>
      </c>
      <c r="N1021" s="1" t="s">
        <v>7761</v>
      </c>
      <c r="O1021" s="1" t="s">
        <v>7762</v>
      </c>
    </row>
    <row r="1022" s="1" customFormat="1" spans="1:15">
      <c r="A1022" s="1" t="s">
        <v>15</v>
      </c>
      <c r="B1022" s="1" t="s">
        <v>7763</v>
      </c>
      <c r="C1022" s="1" t="s">
        <v>45</v>
      </c>
      <c r="J1022" s="1" t="s">
        <v>7764</v>
      </c>
      <c r="K1022" s="1" t="s">
        <v>7765</v>
      </c>
      <c r="L1022" s="1" t="s">
        <v>7766</v>
      </c>
      <c r="M1022" s="1" t="s">
        <v>7767</v>
      </c>
      <c r="N1022" s="1" t="s">
        <v>7768</v>
      </c>
      <c r="O1022" s="1" t="s">
        <v>7769</v>
      </c>
    </row>
    <row r="1023" s="1" customFormat="1" spans="1:15">
      <c r="A1023" s="1" t="s">
        <v>15</v>
      </c>
      <c r="B1023" s="1" t="s">
        <v>7770</v>
      </c>
      <c r="C1023" s="1" t="s">
        <v>27</v>
      </c>
      <c r="I1023" s="1" t="s">
        <v>7771</v>
      </c>
      <c r="J1023" s="1" t="s">
        <v>7772</v>
      </c>
      <c r="K1023" s="1" t="s">
        <v>7773</v>
      </c>
      <c r="L1023" s="1" t="s">
        <v>7774</v>
      </c>
      <c r="M1023" s="1" t="s">
        <v>7775</v>
      </c>
      <c r="N1023" s="1" t="s">
        <v>7776</v>
      </c>
      <c r="O1023" s="1" t="s">
        <v>7777</v>
      </c>
    </row>
    <row r="1024" s="1" customFormat="1" spans="1:15">
      <c r="A1024" s="1" t="s">
        <v>15</v>
      </c>
      <c r="B1024" s="1" t="s">
        <v>7778</v>
      </c>
      <c r="C1024" s="1" t="s">
        <v>45</v>
      </c>
      <c r="J1024" s="1" t="s">
        <v>7779</v>
      </c>
      <c r="K1024" s="1" t="s">
        <v>7780</v>
      </c>
      <c r="L1024" s="1" t="s">
        <v>7781</v>
      </c>
      <c r="M1024" s="1" t="s">
        <v>7782</v>
      </c>
      <c r="N1024" s="1" t="s">
        <v>7783</v>
      </c>
      <c r="O1024" s="1" t="s">
        <v>7784</v>
      </c>
    </row>
    <row r="1025" s="1" customFormat="1" spans="1:15">
      <c r="A1025" s="1" t="s">
        <v>15</v>
      </c>
      <c r="B1025" s="1" t="s">
        <v>7785</v>
      </c>
      <c r="C1025" s="1" t="s">
        <v>17</v>
      </c>
      <c r="J1025" s="1" t="s">
        <v>7786</v>
      </c>
      <c r="K1025" s="1" t="s">
        <v>7787</v>
      </c>
      <c r="L1025" s="1" t="s">
        <v>7788</v>
      </c>
      <c r="M1025" s="1" t="s">
        <v>7789</v>
      </c>
      <c r="N1025" s="1" t="s">
        <v>7790</v>
      </c>
      <c r="O1025" s="1" t="s">
        <v>7791</v>
      </c>
    </row>
    <row r="1026" s="1" customFormat="1" spans="1:15">
      <c r="A1026" s="1" t="s">
        <v>15</v>
      </c>
      <c r="B1026" s="1" t="s">
        <v>7785</v>
      </c>
      <c r="C1026" s="1" t="s">
        <v>27</v>
      </c>
      <c r="J1026" s="1" t="s">
        <v>7792</v>
      </c>
      <c r="K1026" s="1" t="s">
        <v>7787</v>
      </c>
      <c r="L1026" s="1" t="s">
        <v>7793</v>
      </c>
      <c r="M1026" s="1" t="s">
        <v>7794</v>
      </c>
      <c r="N1026" s="1" t="s">
        <v>7795</v>
      </c>
      <c r="O1026" s="1" t="s">
        <v>7796</v>
      </c>
    </row>
    <row r="1027" s="1" customFormat="1" spans="1:15">
      <c r="A1027" s="1" t="s">
        <v>15</v>
      </c>
      <c r="B1027" s="1" t="s">
        <v>7797</v>
      </c>
      <c r="C1027" s="1" t="s">
        <v>45</v>
      </c>
      <c r="J1027" s="1" t="s">
        <v>7798</v>
      </c>
      <c r="K1027" s="1" t="s">
        <v>7799</v>
      </c>
      <c r="L1027" s="1" t="s">
        <v>7800</v>
      </c>
      <c r="M1027" s="1" t="s">
        <v>7801</v>
      </c>
      <c r="N1027" s="1" t="s">
        <v>7802</v>
      </c>
      <c r="O1027" s="1" t="s">
        <v>7803</v>
      </c>
    </row>
    <row r="1028" s="1" customFormat="1" spans="1:15">
      <c r="A1028" s="1" t="s">
        <v>15</v>
      </c>
      <c r="B1028" s="1" t="s">
        <v>7797</v>
      </c>
      <c r="C1028" s="1" t="s">
        <v>27</v>
      </c>
      <c r="J1028" s="1" t="s">
        <v>7804</v>
      </c>
      <c r="K1028" s="1" t="s">
        <v>7799</v>
      </c>
      <c r="L1028" s="1" t="s">
        <v>7805</v>
      </c>
      <c r="M1028" s="1" t="s">
        <v>7806</v>
      </c>
      <c r="N1028" s="1" t="s">
        <v>7807</v>
      </c>
      <c r="O1028" s="1" t="s">
        <v>7808</v>
      </c>
    </row>
    <row r="1029" s="1" customFormat="1" spans="1:15">
      <c r="A1029" s="1" t="s">
        <v>15</v>
      </c>
      <c r="B1029" s="1" t="s">
        <v>7809</v>
      </c>
      <c r="C1029" s="1" t="s">
        <v>27</v>
      </c>
      <c r="J1029" s="1" t="s">
        <v>7810</v>
      </c>
      <c r="K1029" s="1" t="s">
        <v>7811</v>
      </c>
      <c r="L1029" s="1" t="s">
        <v>7812</v>
      </c>
      <c r="M1029" s="1" t="s">
        <v>7813</v>
      </c>
      <c r="N1029" s="1" t="s">
        <v>7814</v>
      </c>
      <c r="O1029" s="1" t="s">
        <v>7815</v>
      </c>
    </row>
    <row r="1030" s="1" customFormat="1" spans="1:15">
      <c r="A1030" s="1" t="s">
        <v>15</v>
      </c>
      <c r="B1030" s="1" t="s">
        <v>7816</v>
      </c>
      <c r="C1030" s="1" t="s">
        <v>17</v>
      </c>
      <c r="D1030" s="1" t="s">
        <v>7817</v>
      </c>
      <c r="F1030" s="1" t="s">
        <v>3112</v>
      </c>
      <c r="G1030" s="1" t="s">
        <v>171</v>
      </c>
      <c r="I1030" s="1" t="s">
        <v>7818</v>
      </c>
      <c r="J1030" s="1" t="s">
        <v>7819</v>
      </c>
      <c r="K1030" s="1" t="s">
        <v>7820</v>
      </c>
      <c r="L1030" s="1" t="s">
        <v>7821</v>
      </c>
      <c r="M1030" s="1" t="s">
        <v>7822</v>
      </c>
      <c r="N1030" s="1" t="s">
        <v>7823</v>
      </c>
      <c r="O1030" s="1" t="s">
        <v>7824</v>
      </c>
    </row>
    <row r="1031" s="1" customFormat="1" spans="1:15">
      <c r="A1031" s="1" t="s">
        <v>15</v>
      </c>
      <c r="B1031" s="1" t="s">
        <v>7816</v>
      </c>
      <c r="C1031" s="1" t="s">
        <v>27</v>
      </c>
      <c r="D1031" s="1" t="s">
        <v>7817</v>
      </c>
      <c r="F1031" s="1" t="s">
        <v>3112</v>
      </c>
      <c r="G1031" s="1" t="s">
        <v>171</v>
      </c>
      <c r="I1031" s="1" t="s">
        <v>7825</v>
      </c>
      <c r="J1031" s="1" t="s">
        <v>7819</v>
      </c>
      <c r="K1031" s="1" t="s">
        <v>7826</v>
      </c>
      <c r="L1031" s="1" t="s">
        <v>7827</v>
      </c>
      <c r="M1031" s="1" t="s">
        <v>7828</v>
      </c>
      <c r="N1031" s="1" t="s">
        <v>7829</v>
      </c>
      <c r="O1031" s="1" t="s">
        <v>7830</v>
      </c>
    </row>
    <row r="1032" s="1" customFormat="1" spans="1:15">
      <c r="A1032" s="1" t="s">
        <v>15</v>
      </c>
      <c r="B1032" s="1" t="s">
        <v>7831</v>
      </c>
      <c r="C1032" s="1" t="s">
        <v>27</v>
      </c>
      <c r="J1032" s="1" t="s">
        <v>7832</v>
      </c>
      <c r="K1032" s="1" t="s">
        <v>7833</v>
      </c>
      <c r="L1032" s="1" t="s">
        <v>7834</v>
      </c>
      <c r="M1032" s="1" t="s">
        <v>7835</v>
      </c>
      <c r="N1032" s="1" t="s">
        <v>7836</v>
      </c>
      <c r="O1032" s="1" t="s">
        <v>7837</v>
      </c>
    </row>
    <row r="1033" s="1" customFormat="1" spans="1:15">
      <c r="A1033" s="1" t="s">
        <v>15</v>
      </c>
      <c r="B1033" s="1" t="s">
        <v>7838</v>
      </c>
      <c r="C1033" s="1" t="s">
        <v>27</v>
      </c>
      <c r="D1033" s="1" t="s">
        <v>7839</v>
      </c>
      <c r="G1033" s="1" t="e">
        <f>-de</f>
        <v>#NAME?</v>
      </c>
      <c r="I1033" s="1" t="s">
        <v>7840</v>
      </c>
      <c r="J1033" s="1" t="s">
        <v>7841</v>
      </c>
      <c r="K1033" s="1" t="s">
        <v>7842</v>
      </c>
      <c r="L1033" s="1" t="s">
        <v>7843</v>
      </c>
      <c r="M1033" s="1" t="s">
        <v>7844</v>
      </c>
      <c r="N1033" s="1" t="s">
        <v>7845</v>
      </c>
      <c r="O1033" s="1" t="s">
        <v>7846</v>
      </c>
    </row>
    <row r="1034" s="1" customFormat="1" spans="1:15">
      <c r="A1034" s="1" t="s">
        <v>15</v>
      </c>
      <c r="B1034" s="1" t="s">
        <v>7847</v>
      </c>
      <c r="C1034" s="1" t="s">
        <v>17</v>
      </c>
      <c r="D1034" s="1" t="s">
        <v>7817</v>
      </c>
      <c r="F1034" s="1" t="s">
        <v>293</v>
      </c>
      <c r="G1034" s="1" t="s">
        <v>171</v>
      </c>
      <c r="I1034" s="1" t="s">
        <v>7848</v>
      </c>
      <c r="J1034" s="1" t="s">
        <v>7849</v>
      </c>
      <c r="K1034" s="1" t="s">
        <v>7850</v>
      </c>
      <c r="L1034" s="1" t="s">
        <v>7851</v>
      </c>
      <c r="M1034" s="1" t="s">
        <v>7852</v>
      </c>
      <c r="N1034" s="1" t="s">
        <v>7853</v>
      </c>
      <c r="O1034" s="1" t="s">
        <v>7854</v>
      </c>
    </row>
    <row r="1035" s="1" customFormat="1" spans="1:15">
      <c r="A1035" s="1" t="s">
        <v>15</v>
      </c>
      <c r="B1035" s="1" t="s">
        <v>7855</v>
      </c>
      <c r="C1035" s="1" t="s">
        <v>27</v>
      </c>
      <c r="D1035" s="1" t="s">
        <v>7817</v>
      </c>
      <c r="F1035" s="1" t="s">
        <v>293</v>
      </c>
      <c r="G1035" s="1" t="e">
        <f>-sion</f>
        <v>#NAME?</v>
      </c>
      <c r="I1035" s="1" t="s">
        <v>7856</v>
      </c>
      <c r="J1035" s="1" t="s">
        <v>7857</v>
      </c>
      <c r="K1035" s="1" t="s">
        <v>7858</v>
      </c>
      <c r="L1035" s="1" t="s">
        <v>7859</v>
      </c>
      <c r="M1035" s="1" t="s">
        <v>7860</v>
      </c>
      <c r="N1035" s="1" t="s">
        <v>7861</v>
      </c>
      <c r="O1035" s="1" t="s">
        <v>7862</v>
      </c>
    </row>
    <row r="1036" s="1" customFormat="1" spans="1:15">
      <c r="A1036" s="1" t="s">
        <v>15</v>
      </c>
      <c r="B1036" s="1" t="s">
        <v>7863</v>
      </c>
      <c r="C1036" s="1" t="s">
        <v>17</v>
      </c>
      <c r="D1036" s="1" t="s">
        <v>7817</v>
      </c>
      <c r="F1036" s="1" t="s">
        <v>5810</v>
      </c>
      <c r="G1036" s="1" t="s">
        <v>171</v>
      </c>
      <c r="I1036" s="1" t="s">
        <v>7864</v>
      </c>
      <c r="J1036" s="1" t="s">
        <v>7865</v>
      </c>
      <c r="K1036" s="1" t="s">
        <v>7866</v>
      </c>
      <c r="L1036" s="1" t="s">
        <v>7867</v>
      </c>
      <c r="M1036" s="1" t="s">
        <v>7868</v>
      </c>
      <c r="N1036" s="1" t="s">
        <v>7869</v>
      </c>
      <c r="O1036" s="1" t="s">
        <v>7870</v>
      </c>
    </row>
    <row r="1037" s="1" customFormat="1" spans="1:15">
      <c r="A1037" s="1" t="s">
        <v>15</v>
      </c>
      <c r="B1037" s="1" t="s">
        <v>7871</v>
      </c>
      <c r="C1037" s="1" t="s">
        <v>17</v>
      </c>
      <c r="D1037" s="1" t="s">
        <v>7817</v>
      </c>
      <c r="F1037" s="1" t="s">
        <v>7872</v>
      </c>
      <c r="G1037" s="1" t="s">
        <v>171</v>
      </c>
      <c r="I1037" s="1" t="s">
        <v>7873</v>
      </c>
      <c r="J1037" s="1" t="s">
        <v>7874</v>
      </c>
      <c r="K1037" s="1" t="s">
        <v>7875</v>
      </c>
      <c r="L1037" s="1" t="s">
        <v>7876</v>
      </c>
      <c r="M1037" s="1" t="s">
        <v>7877</v>
      </c>
      <c r="N1037" s="1" t="s">
        <v>7878</v>
      </c>
      <c r="O1037" s="1" t="s">
        <v>7879</v>
      </c>
    </row>
    <row r="1038" s="1" customFormat="1" spans="1:15">
      <c r="A1038" s="1" t="s">
        <v>15</v>
      </c>
      <c r="B1038" s="1" t="s">
        <v>7880</v>
      </c>
      <c r="C1038" s="1" t="s">
        <v>17</v>
      </c>
      <c r="F1038" s="1" t="s">
        <v>7881</v>
      </c>
      <c r="G1038" s="1" t="e">
        <f>-ate</f>
        <v>#NAME?</v>
      </c>
      <c r="I1038" s="1" t="s">
        <v>7882</v>
      </c>
      <c r="J1038" s="1" t="s">
        <v>7883</v>
      </c>
      <c r="K1038" s="1" t="s">
        <v>7884</v>
      </c>
      <c r="L1038" s="1" t="s">
        <v>7885</v>
      </c>
      <c r="M1038" s="1" t="s">
        <v>7886</v>
      </c>
      <c r="N1038" s="1" t="s">
        <v>7887</v>
      </c>
      <c r="O1038" s="1" t="s">
        <v>7888</v>
      </c>
    </row>
    <row r="1039" s="1" customFormat="1" spans="1:15">
      <c r="A1039" s="1" t="s">
        <v>15</v>
      </c>
      <c r="B1039" s="1" t="s">
        <v>7889</v>
      </c>
      <c r="C1039" s="1" t="s">
        <v>27</v>
      </c>
      <c r="F1039" s="1" t="s">
        <v>7881</v>
      </c>
      <c r="G1039" s="1" t="e">
        <f>-ate</f>
        <v>#NAME?</v>
      </c>
      <c r="H1039" s="1" t="e">
        <f>-tion</f>
        <v>#NAME?</v>
      </c>
      <c r="I1039" s="1" t="s">
        <v>7890</v>
      </c>
      <c r="J1039" s="1" t="s">
        <v>7891</v>
      </c>
      <c r="K1039" s="1" t="s">
        <v>7892</v>
      </c>
      <c r="L1039" s="1" t="s">
        <v>7893</v>
      </c>
      <c r="M1039" s="1" t="s">
        <v>7894</v>
      </c>
      <c r="N1039" s="1" t="s">
        <v>7895</v>
      </c>
      <c r="O1039" s="1" t="s">
        <v>7896</v>
      </c>
    </row>
    <row r="1040" s="1" customFormat="1" spans="1:15">
      <c r="A1040" s="1" t="s">
        <v>15</v>
      </c>
      <c r="B1040" s="1" t="s">
        <v>7897</v>
      </c>
      <c r="C1040" s="1" t="s">
        <v>17</v>
      </c>
      <c r="D1040" s="1" t="s">
        <v>7817</v>
      </c>
      <c r="F1040" s="1" t="s">
        <v>7898</v>
      </c>
      <c r="I1040" s="1" t="s">
        <v>7899</v>
      </c>
      <c r="J1040" s="1" t="s">
        <v>7900</v>
      </c>
      <c r="K1040" s="1" t="s">
        <v>7901</v>
      </c>
      <c r="L1040" s="1" t="s">
        <v>7902</v>
      </c>
      <c r="M1040" s="1" t="s">
        <v>7903</v>
      </c>
      <c r="N1040" s="1" t="s">
        <v>7904</v>
      </c>
      <c r="O1040" s="1" t="s">
        <v>7905</v>
      </c>
    </row>
    <row r="1041" s="1" customFormat="1" spans="1:15">
      <c r="A1041" s="1" t="s">
        <v>15</v>
      </c>
      <c r="B1041" s="1" t="s">
        <v>7897</v>
      </c>
      <c r="C1041" s="1" t="s">
        <v>27</v>
      </c>
      <c r="D1041" s="1" t="s">
        <v>7817</v>
      </c>
      <c r="F1041" s="1" t="s">
        <v>7898</v>
      </c>
      <c r="I1041" s="1" t="s">
        <v>7906</v>
      </c>
      <c r="J1041" s="1" t="s">
        <v>7907</v>
      </c>
      <c r="K1041" s="1" t="s">
        <v>7908</v>
      </c>
      <c r="L1041" s="1" t="s">
        <v>7909</v>
      </c>
      <c r="M1041" s="1" t="s">
        <v>7910</v>
      </c>
      <c r="N1041" s="1" t="s">
        <v>7911</v>
      </c>
      <c r="O1041" s="1" t="s">
        <v>7912</v>
      </c>
    </row>
    <row r="1042" s="1" customFormat="1" spans="1:15">
      <c r="A1042" s="1" t="s">
        <v>15</v>
      </c>
      <c r="B1042" s="1" t="s">
        <v>7913</v>
      </c>
      <c r="C1042" s="1" t="s">
        <v>27</v>
      </c>
      <c r="J1042" s="1" t="s">
        <v>7914</v>
      </c>
      <c r="K1042" s="1" t="s">
        <v>7915</v>
      </c>
      <c r="L1042" s="1" t="s">
        <v>7916</v>
      </c>
      <c r="M1042" s="1" t="s">
        <v>7917</v>
      </c>
      <c r="N1042" s="1" t="s">
        <v>7918</v>
      </c>
      <c r="O1042" s="1" t="s">
        <v>7919</v>
      </c>
    </row>
    <row r="1043" s="1" customFormat="1" spans="1:15">
      <c r="A1043" s="1" t="s">
        <v>15</v>
      </c>
      <c r="B1043" s="1" t="s">
        <v>7920</v>
      </c>
      <c r="C1043" s="1" t="s">
        <v>45</v>
      </c>
      <c r="J1043" s="1" t="s">
        <v>7921</v>
      </c>
      <c r="K1043" s="1" t="s">
        <v>7922</v>
      </c>
      <c r="L1043" s="1" t="s">
        <v>7923</v>
      </c>
      <c r="M1043" s="1" t="s">
        <v>7924</v>
      </c>
      <c r="N1043" s="1" t="s">
        <v>7925</v>
      </c>
      <c r="O1043" s="1" t="s">
        <v>7926</v>
      </c>
    </row>
    <row r="1044" s="1" customFormat="1" spans="1:15">
      <c r="A1044" s="1" t="s">
        <v>15</v>
      </c>
      <c r="B1044" s="1" t="s">
        <v>7927</v>
      </c>
      <c r="C1044" s="1" t="s">
        <v>27</v>
      </c>
      <c r="J1044" s="1" t="s">
        <v>7928</v>
      </c>
      <c r="K1044" s="1" t="s">
        <v>7929</v>
      </c>
      <c r="L1044" s="1" t="s">
        <v>7930</v>
      </c>
      <c r="M1044" s="1" t="s">
        <v>7931</v>
      </c>
      <c r="N1044" s="1" t="s">
        <v>7932</v>
      </c>
      <c r="O1044" s="1" t="s">
        <v>7933</v>
      </c>
    </row>
    <row r="1045" s="1" customFormat="1" spans="1:15">
      <c r="A1045" s="1" t="s">
        <v>15</v>
      </c>
      <c r="B1045" s="1" t="s">
        <v>7934</v>
      </c>
      <c r="C1045" s="1" t="s">
        <v>17</v>
      </c>
      <c r="D1045" s="1" t="s">
        <v>7817</v>
      </c>
      <c r="F1045" s="1" t="s">
        <v>7935</v>
      </c>
      <c r="I1045" s="1" t="s">
        <v>7936</v>
      </c>
      <c r="J1045" s="1" t="s">
        <v>7937</v>
      </c>
      <c r="K1045" s="1" t="s">
        <v>7938</v>
      </c>
      <c r="L1045" s="1" t="s">
        <v>7939</v>
      </c>
      <c r="M1045" s="1" t="s">
        <v>7940</v>
      </c>
      <c r="N1045" s="1" t="s">
        <v>7941</v>
      </c>
      <c r="O1045" s="1" t="s">
        <v>7942</v>
      </c>
    </row>
    <row r="1046" s="1" customFormat="1" spans="1:15">
      <c r="A1046" s="1" t="s">
        <v>15</v>
      </c>
      <c r="B1046" s="1" t="s">
        <v>7934</v>
      </c>
      <c r="C1046" s="1" t="s">
        <v>27</v>
      </c>
      <c r="D1046" s="1" t="s">
        <v>7817</v>
      </c>
      <c r="F1046" s="1" t="s">
        <v>7935</v>
      </c>
      <c r="I1046" s="1" t="s">
        <v>7943</v>
      </c>
      <c r="J1046" s="1" t="s">
        <v>7944</v>
      </c>
      <c r="K1046" s="1" t="s">
        <v>7945</v>
      </c>
      <c r="L1046" s="1" t="s">
        <v>7946</v>
      </c>
      <c r="M1046" s="1" t="s">
        <v>7947</v>
      </c>
      <c r="N1046" s="1" t="s">
        <v>7948</v>
      </c>
      <c r="O1046" s="1" t="s">
        <v>7949</v>
      </c>
    </row>
    <row r="1047" s="1" customFormat="1" spans="1:15">
      <c r="A1047" s="1" t="s">
        <v>15</v>
      </c>
      <c r="B1047" s="1" t="s">
        <v>7950</v>
      </c>
      <c r="C1047" s="1" t="s">
        <v>27</v>
      </c>
      <c r="D1047" s="1" t="s">
        <v>7817</v>
      </c>
      <c r="F1047" s="1" t="s">
        <v>7951</v>
      </c>
      <c r="I1047" s="1" t="s">
        <v>7952</v>
      </c>
      <c r="J1047" s="1" t="s">
        <v>7953</v>
      </c>
      <c r="K1047" s="1" t="s">
        <v>7954</v>
      </c>
      <c r="L1047" s="1" t="s">
        <v>7955</v>
      </c>
      <c r="M1047" s="1" t="s">
        <v>7956</v>
      </c>
      <c r="N1047" s="1" t="s">
        <v>7957</v>
      </c>
      <c r="O1047" s="1" t="s">
        <v>7958</v>
      </c>
    </row>
    <row r="1048" s="1" customFormat="1" spans="1:15">
      <c r="A1048" s="1" t="s">
        <v>15</v>
      </c>
      <c r="B1048" s="1" t="s">
        <v>7959</v>
      </c>
      <c r="C1048" s="1" t="s">
        <v>17</v>
      </c>
      <c r="D1048" s="1" t="s">
        <v>7817</v>
      </c>
      <c r="F1048" s="1" t="s">
        <v>7960</v>
      </c>
      <c r="I1048" s="1" t="s">
        <v>7961</v>
      </c>
      <c r="J1048" s="1" t="s">
        <v>7962</v>
      </c>
      <c r="K1048" s="1" t="s">
        <v>7963</v>
      </c>
      <c r="L1048" s="1" t="s">
        <v>7964</v>
      </c>
      <c r="M1048" s="1" t="s">
        <v>7965</v>
      </c>
      <c r="N1048" s="1" t="s">
        <v>7966</v>
      </c>
      <c r="O1048" s="1" t="s">
        <v>7967</v>
      </c>
    </row>
    <row r="1049" s="1" customFormat="1" spans="1:15">
      <c r="A1049" s="1" t="s">
        <v>15</v>
      </c>
      <c r="B1049" s="1" t="s">
        <v>7968</v>
      </c>
      <c r="C1049" s="1" t="s">
        <v>27</v>
      </c>
      <c r="D1049" s="1" t="s">
        <v>7817</v>
      </c>
      <c r="F1049" s="1" t="s">
        <v>7969</v>
      </c>
      <c r="I1049" s="1" t="s">
        <v>7970</v>
      </c>
      <c r="J1049" s="1" t="s">
        <v>7971</v>
      </c>
      <c r="K1049" s="1" t="s">
        <v>7972</v>
      </c>
      <c r="L1049" s="1" t="s">
        <v>7973</v>
      </c>
      <c r="M1049" s="1" t="s">
        <v>7974</v>
      </c>
      <c r="N1049" s="1" t="s">
        <v>7975</v>
      </c>
      <c r="O1049" s="1" t="s">
        <v>7976</v>
      </c>
    </row>
    <row r="1050" s="1" customFormat="1" spans="1:15">
      <c r="A1050" s="1" t="s">
        <v>15</v>
      </c>
      <c r="B1050" s="1" t="s">
        <v>7977</v>
      </c>
      <c r="C1050" s="1" t="s">
        <v>17</v>
      </c>
      <c r="D1050" s="1" t="s">
        <v>7817</v>
      </c>
      <c r="F1050" s="1" t="s">
        <v>7978</v>
      </c>
      <c r="I1050" s="1" t="s">
        <v>7979</v>
      </c>
      <c r="J1050" s="1" t="s">
        <v>7980</v>
      </c>
      <c r="K1050" s="1" t="s">
        <v>7981</v>
      </c>
      <c r="L1050" s="1" t="s">
        <v>7982</v>
      </c>
      <c r="M1050" s="1" t="s">
        <v>7983</v>
      </c>
      <c r="N1050" s="1" t="s">
        <v>7984</v>
      </c>
      <c r="O1050" s="1" t="s">
        <v>7985</v>
      </c>
    </row>
    <row r="1051" s="1" customFormat="1" spans="1:15">
      <c r="A1051" s="1" t="s">
        <v>15</v>
      </c>
      <c r="B1051" s="1" t="s">
        <v>7986</v>
      </c>
      <c r="C1051" s="1" t="s">
        <v>17</v>
      </c>
      <c r="D1051" s="1" t="s">
        <v>7817</v>
      </c>
      <c r="F1051" s="1" t="s">
        <v>7987</v>
      </c>
      <c r="I1051" s="1" t="s">
        <v>7988</v>
      </c>
      <c r="J1051" s="1" t="s">
        <v>7989</v>
      </c>
      <c r="K1051" s="1" t="s">
        <v>7990</v>
      </c>
      <c r="L1051" s="1" t="s">
        <v>7991</v>
      </c>
      <c r="M1051" s="1" t="s">
        <v>7992</v>
      </c>
      <c r="N1051" s="1" t="s">
        <v>7993</v>
      </c>
      <c r="O1051" s="1" t="s">
        <v>7994</v>
      </c>
    </row>
    <row r="1052" s="1" customFormat="1" spans="1:15">
      <c r="A1052" s="1" t="s">
        <v>15</v>
      </c>
      <c r="B1052" s="1" t="s">
        <v>7995</v>
      </c>
      <c r="C1052" s="1" t="s">
        <v>75</v>
      </c>
      <c r="D1052" s="1" t="s">
        <v>7817</v>
      </c>
      <c r="F1052" s="1" t="s">
        <v>7996</v>
      </c>
      <c r="G1052" s="1" t="s">
        <v>356</v>
      </c>
      <c r="H1052" s="1" t="s">
        <v>1990</v>
      </c>
      <c r="I1052" s="1" t="s">
        <v>7997</v>
      </c>
      <c r="J1052" s="1" t="s">
        <v>7998</v>
      </c>
      <c r="K1052" s="1" t="s">
        <v>7999</v>
      </c>
      <c r="L1052" s="1" t="s">
        <v>8000</v>
      </c>
      <c r="M1052" s="1" t="s">
        <v>8001</v>
      </c>
      <c r="N1052" s="1" t="s">
        <v>8002</v>
      </c>
      <c r="O1052" s="1" t="s">
        <v>8003</v>
      </c>
    </row>
    <row r="1053" s="1" customFormat="1" spans="1:15">
      <c r="A1053" s="1" t="s">
        <v>15</v>
      </c>
      <c r="B1053" s="1" t="s">
        <v>8004</v>
      </c>
      <c r="C1053" s="1" t="s">
        <v>45</v>
      </c>
      <c r="D1053" s="1" t="s">
        <v>7817</v>
      </c>
      <c r="F1053" s="1" t="s">
        <v>8005</v>
      </c>
      <c r="G1053" s="1" t="s">
        <v>356</v>
      </c>
      <c r="I1053" s="1" t="s">
        <v>8006</v>
      </c>
      <c r="J1053" s="1" t="s">
        <v>8007</v>
      </c>
      <c r="K1053" s="1" t="s">
        <v>8008</v>
      </c>
      <c r="L1053" s="1" t="s">
        <v>8009</v>
      </c>
      <c r="M1053" s="1" t="s">
        <v>8010</v>
      </c>
      <c r="N1053" s="1" t="s">
        <v>8011</v>
      </c>
      <c r="O1053" s="1" t="s">
        <v>8012</v>
      </c>
    </row>
    <row r="1054" s="1" customFormat="1" spans="1:15">
      <c r="A1054" s="1" t="s">
        <v>15</v>
      </c>
      <c r="B1054" s="1" t="s">
        <v>8013</v>
      </c>
      <c r="C1054" s="1" t="s">
        <v>45</v>
      </c>
      <c r="D1054" s="1" t="s">
        <v>7817</v>
      </c>
      <c r="F1054" s="1" t="s">
        <v>8005</v>
      </c>
      <c r="G1054" s="1" t="s">
        <v>7496</v>
      </c>
      <c r="I1054" s="1" t="s">
        <v>8014</v>
      </c>
      <c r="J1054" s="1" t="s">
        <v>8015</v>
      </c>
      <c r="K1054" s="1" t="s">
        <v>8016</v>
      </c>
      <c r="L1054" s="1" t="s">
        <v>8017</v>
      </c>
      <c r="M1054" s="1" t="s">
        <v>8018</v>
      </c>
      <c r="N1054" s="1" t="s">
        <v>8019</v>
      </c>
      <c r="O1054" s="1" t="s">
        <v>8020</v>
      </c>
    </row>
    <row r="1055" s="1" customFormat="1" spans="1:15">
      <c r="A1055" s="1" t="s">
        <v>15</v>
      </c>
      <c r="B1055" s="1" t="s">
        <v>8021</v>
      </c>
      <c r="C1055" s="1" t="s">
        <v>27</v>
      </c>
      <c r="D1055" s="1" t="s">
        <v>7817</v>
      </c>
      <c r="F1055" s="1" t="s">
        <v>8022</v>
      </c>
      <c r="I1055" s="1" t="s">
        <v>8023</v>
      </c>
      <c r="J1055" s="1" t="s">
        <v>8024</v>
      </c>
      <c r="K1055" s="1" t="s">
        <v>8025</v>
      </c>
      <c r="L1055" s="1" t="s">
        <v>8026</v>
      </c>
      <c r="M1055" s="1" t="s">
        <v>8027</v>
      </c>
      <c r="N1055" s="1" t="s">
        <v>8028</v>
      </c>
      <c r="O1055" s="1" t="s">
        <v>8029</v>
      </c>
    </row>
    <row r="1056" s="1" customFormat="1" spans="1:15">
      <c r="A1056" s="1" t="s">
        <v>15</v>
      </c>
      <c r="B1056" s="1" t="s">
        <v>8021</v>
      </c>
      <c r="C1056" s="1" t="s">
        <v>17</v>
      </c>
      <c r="D1056" s="1" t="s">
        <v>7817</v>
      </c>
      <c r="F1056" s="1" t="s">
        <v>8022</v>
      </c>
      <c r="I1056" s="1" t="s">
        <v>8030</v>
      </c>
      <c r="J1056" s="1" t="s">
        <v>8031</v>
      </c>
      <c r="K1056" s="1" t="s">
        <v>8025</v>
      </c>
      <c r="L1056" s="1" t="s">
        <v>8032</v>
      </c>
      <c r="M1056" s="1" t="s">
        <v>8033</v>
      </c>
      <c r="N1056" s="1" t="s">
        <v>8034</v>
      </c>
      <c r="O1056" s="1" t="s">
        <v>8035</v>
      </c>
    </row>
    <row r="1057" s="1" customFormat="1" spans="1:15">
      <c r="A1057" s="1" t="s">
        <v>15</v>
      </c>
      <c r="B1057" s="1" t="s">
        <v>8036</v>
      </c>
      <c r="C1057" s="1" t="s">
        <v>45</v>
      </c>
      <c r="D1057" s="1" t="s">
        <v>7817</v>
      </c>
      <c r="F1057" s="1" t="s">
        <v>8022</v>
      </c>
      <c r="G1057" s="1" t="s">
        <v>393</v>
      </c>
      <c r="I1057" s="1" t="s">
        <v>8037</v>
      </c>
      <c r="J1057" s="1" t="s">
        <v>8038</v>
      </c>
      <c r="K1057" s="1" t="s">
        <v>8039</v>
      </c>
      <c r="L1057" s="1" t="s">
        <v>8040</v>
      </c>
      <c r="M1057" s="1" t="s">
        <v>8041</v>
      </c>
      <c r="N1057" s="1" t="s">
        <v>8042</v>
      </c>
      <c r="O1057" s="1" t="s">
        <v>8043</v>
      </c>
    </row>
    <row r="1058" s="1" customFormat="1" spans="1:15">
      <c r="A1058" s="1" t="s">
        <v>15</v>
      </c>
      <c r="B1058" s="1" t="s">
        <v>8044</v>
      </c>
      <c r="C1058" s="1" t="s">
        <v>17</v>
      </c>
      <c r="D1058" s="1" t="s">
        <v>7817</v>
      </c>
      <c r="F1058" s="1" t="s">
        <v>8045</v>
      </c>
      <c r="I1058" s="1" t="s">
        <v>8046</v>
      </c>
      <c r="J1058" s="1" t="s">
        <v>8047</v>
      </c>
      <c r="K1058" s="1" t="s">
        <v>8048</v>
      </c>
      <c r="L1058" s="1" t="s">
        <v>8049</v>
      </c>
      <c r="M1058" s="1" t="s">
        <v>8050</v>
      </c>
      <c r="N1058" s="1" t="s">
        <v>8051</v>
      </c>
      <c r="O1058" s="1" t="s">
        <v>8052</v>
      </c>
    </row>
    <row r="1059" s="1" customFormat="1" spans="1:15">
      <c r="A1059" s="1" t="s">
        <v>15</v>
      </c>
      <c r="B1059" s="1" t="s">
        <v>8053</v>
      </c>
      <c r="C1059" s="1" t="s">
        <v>17</v>
      </c>
      <c r="D1059" s="1" t="s">
        <v>7817</v>
      </c>
      <c r="F1059" s="1" t="s">
        <v>6246</v>
      </c>
      <c r="I1059" s="1" t="s">
        <v>8054</v>
      </c>
      <c r="J1059" s="1" t="s">
        <v>8055</v>
      </c>
      <c r="K1059" s="1" t="s">
        <v>8056</v>
      </c>
      <c r="L1059" s="1" t="s">
        <v>8057</v>
      </c>
      <c r="M1059" s="1" t="s">
        <v>8058</v>
      </c>
      <c r="N1059" s="1" t="s">
        <v>8059</v>
      </c>
      <c r="O1059" s="1" t="s">
        <v>8060</v>
      </c>
    </row>
    <row r="1060" s="1" customFormat="1" spans="1:15">
      <c r="A1060" s="1" t="s">
        <v>15</v>
      </c>
      <c r="B1060" s="1" t="s">
        <v>8061</v>
      </c>
      <c r="C1060" s="1" t="s">
        <v>27</v>
      </c>
      <c r="F1060" s="1" t="s">
        <v>8062</v>
      </c>
      <c r="G1060" s="1" t="s">
        <v>2246</v>
      </c>
      <c r="I1060" s="1" t="s">
        <v>8063</v>
      </c>
      <c r="J1060" s="1" t="s">
        <v>8064</v>
      </c>
      <c r="K1060" s="1" t="s">
        <v>8065</v>
      </c>
      <c r="L1060" s="1" t="s">
        <v>8066</v>
      </c>
      <c r="M1060" s="1" t="s">
        <v>8067</v>
      </c>
      <c r="N1060" s="1" t="s">
        <v>8068</v>
      </c>
      <c r="O1060" s="1" t="s">
        <v>8069</v>
      </c>
    </row>
    <row r="1061" s="1" customFormat="1" spans="1:15">
      <c r="A1061" s="1" t="s">
        <v>15</v>
      </c>
      <c r="B1061" s="1" t="s">
        <v>8070</v>
      </c>
      <c r="C1061" s="1" t="s">
        <v>27</v>
      </c>
      <c r="D1061" s="1" t="s">
        <v>7817</v>
      </c>
      <c r="F1061" s="1" t="s">
        <v>1768</v>
      </c>
      <c r="G1061" s="1" t="s">
        <v>422</v>
      </c>
      <c r="I1061" s="1" t="s">
        <v>8071</v>
      </c>
      <c r="J1061" s="1" t="s">
        <v>8072</v>
      </c>
      <c r="K1061" s="1" t="s">
        <v>8073</v>
      </c>
      <c r="L1061" s="1" t="s">
        <v>8074</v>
      </c>
      <c r="M1061" s="1" t="s">
        <v>8075</v>
      </c>
      <c r="N1061" s="1" t="s">
        <v>8076</v>
      </c>
      <c r="O1061" s="1" t="s">
        <v>8077</v>
      </c>
    </row>
    <row r="1062" s="1" customFormat="1" spans="1:15">
      <c r="A1062" s="1" t="s">
        <v>15</v>
      </c>
      <c r="B1062" s="1" t="s">
        <v>8078</v>
      </c>
      <c r="C1062" s="1" t="s">
        <v>27</v>
      </c>
      <c r="D1062" s="1" t="s">
        <v>7817</v>
      </c>
      <c r="F1062" s="1" t="s">
        <v>1768</v>
      </c>
      <c r="G1062" s="1" t="s">
        <v>790</v>
      </c>
      <c r="I1062" s="1" t="s">
        <v>8079</v>
      </c>
      <c r="J1062" s="1" t="s">
        <v>8080</v>
      </c>
      <c r="K1062" s="1" t="s">
        <v>8081</v>
      </c>
      <c r="L1062" s="1" t="s">
        <v>8082</v>
      </c>
      <c r="M1062" s="1" t="s">
        <v>8083</v>
      </c>
      <c r="N1062" s="1" t="s">
        <v>8084</v>
      </c>
      <c r="O1062" s="1" t="s">
        <v>8085</v>
      </c>
    </row>
    <row r="1063" s="1" customFormat="1" spans="1:15">
      <c r="A1063" s="1" t="s">
        <v>15</v>
      </c>
      <c r="B1063" s="1" t="s">
        <v>8086</v>
      </c>
      <c r="C1063" s="1" t="s">
        <v>17</v>
      </c>
      <c r="D1063" s="1" t="s">
        <v>7817</v>
      </c>
      <c r="F1063" s="1" t="s">
        <v>1845</v>
      </c>
      <c r="I1063" s="1" t="s">
        <v>8087</v>
      </c>
      <c r="J1063" s="1" t="s">
        <v>8088</v>
      </c>
      <c r="K1063" s="1" t="s">
        <v>8089</v>
      </c>
      <c r="L1063" s="1" t="s">
        <v>8090</v>
      </c>
      <c r="M1063" s="1" t="s">
        <v>8091</v>
      </c>
      <c r="N1063" s="1" t="s">
        <v>8092</v>
      </c>
      <c r="O1063" s="1" t="s">
        <v>8093</v>
      </c>
    </row>
    <row r="1064" s="1" customFormat="1" spans="1:15">
      <c r="A1064" s="1" t="s">
        <v>15</v>
      </c>
      <c r="B1064" s="1" t="s">
        <v>8094</v>
      </c>
      <c r="C1064" s="1" t="s">
        <v>17</v>
      </c>
      <c r="D1064" s="1" t="s">
        <v>7817</v>
      </c>
      <c r="F1064" s="1" t="s">
        <v>8095</v>
      </c>
      <c r="G1064" s="1" t="s">
        <v>1454</v>
      </c>
      <c r="I1064" s="1" t="s">
        <v>8096</v>
      </c>
      <c r="J1064" s="1" t="s">
        <v>8097</v>
      </c>
      <c r="K1064" s="1" t="s">
        <v>8098</v>
      </c>
      <c r="L1064" s="1" t="s">
        <v>8099</v>
      </c>
      <c r="M1064" s="1" t="s">
        <v>8100</v>
      </c>
      <c r="N1064" s="1" t="s">
        <v>8101</v>
      </c>
      <c r="O1064" s="1" t="s">
        <v>8102</v>
      </c>
    </row>
    <row r="1065" s="1" customFormat="1" spans="1:15">
      <c r="A1065" s="1" t="s">
        <v>15</v>
      </c>
      <c r="B1065" s="1" t="s">
        <v>8094</v>
      </c>
      <c r="C1065" s="1" t="s">
        <v>27</v>
      </c>
      <c r="D1065" s="1" t="s">
        <v>7817</v>
      </c>
      <c r="F1065" s="1" t="s">
        <v>8095</v>
      </c>
      <c r="G1065" s="1" t="s">
        <v>1454</v>
      </c>
      <c r="I1065" s="1" t="s">
        <v>8103</v>
      </c>
      <c r="J1065" s="1" t="s">
        <v>8104</v>
      </c>
      <c r="K1065" s="1" t="s">
        <v>8098</v>
      </c>
      <c r="L1065" s="1" t="s">
        <v>8105</v>
      </c>
      <c r="M1065" s="1" t="s">
        <v>8106</v>
      </c>
      <c r="N1065" s="1" t="s">
        <v>8107</v>
      </c>
      <c r="O1065" s="1" t="s">
        <v>8108</v>
      </c>
    </row>
    <row r="1066" s="1" customFormat="1" spans="1:15">
      <c r="A1066" s="1" t="s">
        <v>15</v>
      </c>
      <c r="B1066" s="1" t="s">
        <v>8109</v>
      </c>
      <c r="C1066" s="1" t="s">
        <v>27</v>
      </c>
      <c r="F1066" s="1" t="s">
        <v>7920</v>
      </c>
      <c r="G1066" s="1" t="s">
        <v>8110</v>
      </c>
      <c r="I1066" s="1" t="s">
        <v>8111</v>
      </c>
      <c r="J1066" s="1" t="s">
        <v>8112</v>
      </c>
      <c r="K1066" s="1" t="s">
        <v>8113</v>
      </c>
      <c r="L1066" s="1" t="s">
        <v>8114</v>
      </c>
      <c r="M1066" s="1" t="s">
        <v>8115</v>
      </c>
      <c r="N1066" s="1" t="s">
        <v>8116</v>
      </c>
      <c r="O1066" s="1" t="s">
        <v>8117</v>
      </c>
    </row>
    <row r="1067" s="1" customFormat="1" spans="1:15">
      <c r="A1067" s="1" t="s">
        <v>15</v>
      </c>
      <c r="B1067" s="1" t="s">
        <v>8118</v>
      </c>
      <c r="C1067" s="1" t="s">
        <v>17</v>
      </c>
      <c r="D1067" s="1" t="s">
        <v>7817</v>
      </c>
      <c r="F1067" s="1" t="s">
        <v>8119</v>
      </c>
      <c r="I1067" s="1" t="s">
        <v>8120</v>
      </c>
      <c r="J1067" s="1" t="s">
        <v>8121</v>
      </c>
      <c r="K1067" s="1" t="s">
        <v>8122</v>
      </c>
      <c r="L1067" s="1" t="s">
        <v>8123</v>
      </c>
      <c r="M1067" s="1" t="s">
        <v>8124</v>
      </c>
      <c r="N1067" s="1" t="s">
        <v>8125</v>
      </c>
      <c r="O1067" s="1" t="s">
        <v>8126</v>
      </c>
    </row>
    <row r="1068" s="1" customFormat="1" spans="1:15">
      <c r="A1068" s="1" t="s">
        <v>15</v>
      </c>
      <c r="B1068" s="1" t="s">
        <v>8127</v>
      </c>
      <c r="C1068" s="1" t="s">
        <v>27</v>
      </c>
      <c r="D1068" s="1" t="s">
        <v>7817</v>
      </c>
      <c r="F1068" s="1" t="s">
        <v>8119</v>
      </c>
      <c r="G1068" s="1" t="s">
        <v>6316</v>
      </c>
      <c r="I1068" s="1" t="s">
        <v>8128</v>
      </c>
      <c r="J1068" s="1" t="s">
        <v>8129</v>
      </c>
      <c r="K1068" s="1" t="s">
        <v>8130</v>
      </c>
      <c r="L1068" s="1" t="s">
        <v>8131</v>
      </c>
      <c r="M1068" s="1" t="s">
        <v>8132</v>
      </c>
      <c r="N1068" s="1" t="s">
        <v>8133</v>
      </c>
      <c r="O1068" s="1" t="s">
        <v>8134</v>
      </c>
    </row>
    <row r="1069" s="1" customFormat="1" spans="1:15">
      <c r="A1069" s="1" t="s">
        <v>15</v>
      </c>
      <c r="B1069" s="1" t="s">
        <v>8135</v>
      </c>
      <c r="C1069" s="1" t="s">
        <v>17</v>
      </c>
      <c r="D1069" s="1" t="s">
        <v>7817</v>
      </c>
      <c r="F1069" s="1" t="s">
        <v>8136</v>
      </c>
      <c r="I1069" s="1" t="s">
        <v>8137</v>
      </c>
      <c r="J1069" s="1" t="s">
        <v>8138</v>
      </c>
      <c r="K1069" s="1" t="s">
        <v>8139</v>
      </c>
      <c r="L1069" s="1" t="s">
        <v>8140</v>
      </c>
      <c r="M1069" s="1" t="s">
        <v>8141</v>
      </c>
      <c r="N1069" s="1" t="s">
        <v>8142</v>
      </c>
      <c r="O1069" s="1" t="s">
        <v>8143</v>
      </c>
    </row>
    <row r="1070" s="1" customFormat="1" spans="1:15">
      <c r="A1070" s="1" t="s">
        <v>15</v>
      </c>
      <c r="B1070" s="1" t="s">
        <v>8135</v>
      </c>
      <c r="C1070" s="1" t="s">
        <v>27</v>
      </c>
      <c r="D1070" s="1" t="s">
        <v>7817</v>
      </c>
      <c r="F1070" s="1" t="s">
        <v>8136</v>
      </c>
      <c r="I1070" s="1" t="s">
        <v>8144</v>
      </c>
      <c r="J1070" s="1" t="s">
        <v>8145</v>
      </c>
      <c r="K1070" s="1" t="s">
        <v>8146</v>
      </c>
      <c r="L1070" s="1" t="s">
        <v>8147</v>
      </c>
      <c r="M1070" s="1" t="s">
        <v>8148</v>
      </c>
      <c r="N1070" s="1" t="s">
        <v>8149</v>
      </c>
      <c r="O1070" s="1" t="s">
        <v>8150</v>
      </c>
    </row>
    <row r="1071" s="1" customFormat="1" spans="1:15">
      <c r="A1071" s="1" t="s">
        <v>15</v>
      </c>
      <c r="B1071" s="1" t="s">
        <v>8151</v>
      </c>
      <c r="C1071" s="1" t="s">
        <v>17</v>
      </c>
      <c r="D1071" s="1" t="s">
        <v>7817</v>
      </c>
      <c r="F1071" s="1" t="s">
        <v>8152</v>
      </c>
      <c r="I1071" s="1" t="s">
        <v>8153</v>
      </c>
      <c r="J1071" s="1" t="s">
        <v>8154</v>
      </c>
      <c r="K1071" s="1" t="s">
        <v>8155</v>
      </c>
      <c r="L1071" s="1" t="s">
        <v>8156</v>
      </c>
      <c r="M1071" s="1" t="s">
        <v>8157</v>
      </c>
      <c r="N1071" s="1" t="s">
        <v>8158</v>
      </c>
      <c r="O1071" s="1" t="s">
        <v>8159</v>
      </c>
    </row>
    <row r="1072" s="1" customFormat="1" spans="1:15">
      <c r="A1072" s="1" t="s">
        <v>15</v>
      </c>
      <c r="B1072" s="1" t="s">
        <v>8160</v>
      </c>
      <c r="C1072" s="1" t="s">
        <v>17</v>
      </c>
      <c r="D1072" s="1" t="s">
        <v>7817</v>
      </c>
      <c r="F1072" s="1" t="s">
        <v>8161</v>
      </c>
      <c r="I1072" s="1" t="s">
        <v>8162</v>
      </c>
      <c r="J1072" s="1" t="s">
        <v>8163</v>
      </c>
      <c r="K1072" s="1" t="s">
        <v>8164</v>
      </c>
      <c r="L1072" s="1" t="s">
        <v>8165</v>
      </c>
      <c r="M1072" s="1" t="s">
        <v>8166</v>
      </c>
      <c r="N1072" s="1" t="s">
        <v>8167</v>
      </c>
      <c r="O1072" s="1" t="s">
        <v>8168</v>
      </c>
    </row>
    <row r="1073" s="1" customFormat="1" spans="1:15">
      <c r="A1073" s="1" t="s">
        <v>15</v>
      </c>
      <c r="B1073" s="1" t="s">
        <v>8160</v>
      </c>
      <c r="C1073" s="1" t="s">
        <v>27</v>
      </c>
      <c r="D1073" s="1" t="s">
        <v>7817</v>
      </c>
      <c r="F1073" s="1" t="s">
        <v>8161</v>
      </c>
      <c r="I1073" s="1" t="s">
        <v>8169</v>
      </c>
      <c r="J1073" s="1" t="s">
        <v>8170</v>
      </c>
      <c r="K1073" s="1" t="s">
        <v>8171</v>
      </c>
      <c r="L1073" s="1" t="s">
        <v>8172</v>
      </c>
      <c r="M1073" s="1" t="s">
        <v>8173</v>
      </c>
      <c r="N1073" s="1" t="s">
        <v>8174</v>
      </c>
      <c r="O1073" s="1" t="s">
        <v>8175</v>
      </c>
    </row>
    <row r="1074" s="1" customFormat="1" spans="1:15">
      <c r="A1074" s="1" t="s">
        <v>15</v>
      </c>
      <c r="B1074" s="1" t="s">
        <v>8176</v>
      </c>
      <c r="C1074" s="1" t="s">
        <v>17</v>
      </c>
      <c r="D1074" s="1" t="s">
        <v>7817</v>
      </c>
      <c r="F1074" s="1" t="s">
        <v>8177</v>
      </c>
      <c r="I1074" s="1" t="s">
        <v>8178</v>
      </c>
      <c r="J1074" s="1" t="s">
        <v>8179</v>
      </c>
      <c r="K1074" s="1" t="s">
        <v>8180</v>
      </c>
      <c r="L1074" s="1" t="s">
        <v>8181</v>
      </c>
      <c r="M1074" s="1" t="s">
        <v>8182</v>
      </c>
      <c r="N1074" s="1" t="s">
        <v>8183</v>
      </c>
      <c r="O1074" s="1" t="s">
        <v>8184</v>
      </c>
    </row>
    <row r="1075" s="1" customFormat="1" spans="1:15">
      <c r="A1075" s="1" t="s">
        <v>15</v>
      </c>
      <c r="B1075" s="1" t="s">
        <v>8176</v>
      </c>
      <c r="C1075" s="1" t="s">
        <v>27</v>
      </c>
      <c r="D1075" s="1" t="s">
        <v>7817</v>
      </c>
      <c r="F1075" s="1" t="s">
        <v>8177</v>
      </c>
      <c r="I1075" s="1" t="s">
        <v>8185</v>
      </c>
      <c r="J1075" s="1" t="s">
        <v>8186</v>
      </c>
      <c r="K1075" s="1" t="s">
        <v>8180</v>
      </c>
      <c r="L1075" s="1" t="s">
        <v>8187</v>
      </c>
      <c r="M1075" s="1" t="s">
        <v>8188</v>
      </c>
      <c r="N1075" s="1" t="s">
        <v>8189</v>
      </c>
      <c r="O1075" s="1" t="s">
        <v>8190</v>
      </c>
    </row>
    <row r="1076" s="1" customFormat="1" spans="1:15">
      <c r="A1076" s="1" t="s">
        <v>15</v>
      </c>
      <c r="B1076" s="1" t="s">
        <v>8191</v>
      </c>
      <c r="C1076" s="1" t="s">
        <v>27</v>
      </c>
      <c r="J1076" s="1" t="s">
        <v>8192</v>
      </c>
      <c r="K1076" s="1" t="s">
        <v>8193</v>
      </c>
      <c r="L1076" s="1" t="s">
        <v>8194</v>
      </c>
      <c r="M1076" s="1" t="s">
        <v>8195</v>
      </c>
      <c r="N1076" s="1" t="s">
        <v>8196</v>
      </c>
      <c r="O1076" s="1" t="s">
        <v>8197</v>
      </c>
    </row>
    <row r="1077" s="1" customFormat="1" spans="1:15">
      <c r="A1077" s="1" t="s">
        <v>15</v>
      </c>
      <c r="B1077" s="1" t="s">
        <v>8198</v>
      </c>
      <c r="C1077" s="1" t="s">
        <v>45</v>
      </c>
      <c r="D1077" s="1" t="s">
        <v>7817</v>
      </c>
      <c r="F1077" s="1" t="s">
        <v>8199</v>
      </c>
      <c r="G1077" s="1" t="s">
        <v>356</v>
      </c>
      <c r="I1077" s="1" t="s">
        <v>8200</v>
      </c>
      <c r="J1077" s="1" t="s">
        <v>8201</v>
      </c>
      <c r="K1077" s="1" t="s">
        <v>8202</v>
      </c>
      <c r="L1077" s="1" t="s">
        <v>8203</v>
      </c>
      <c r="M1077" s="1" t="s">
        <v>8204</v>
      </c>
      <c r="N1077" s="1" t="s">
        <v>8205</v>
      </c>
      <c r="O1077" s="1" t="s">
        <v>8206</v>
      </c>
    </row>
    <row r="1078" s="1" customFormat="1" spans="1:15">
      <c r="A1078" s="1" t="s">
        <v>15</v>
      </c>
      <c r="B1078" s="1" t="s">
        <v>8207</v>
      </c>
      <c r="C1078" s="1" t="s">
        <v>27</v>
      </c>
      <c r="J1078" s="1" t="s">
        <v>8208</v>
      </c>
      <c r="K1078" s="1" t="s">
        <v>8139</v>
      </c>
      <c r="L1078" s="1" t="s">
        <v>8209</v>
      </c>
      <c r="M1078" s="1" t="s">
        <v>8210</v>
      </c>
      <c r="N1078" s="1" t="s">
        <v>8211</v>
      </c>
      <c r="O1078" s="1" t="s">
        <v>8212</v>
      </c>
    </row>
    <row r="1079" s="1" customFormat="1" spans="1:15">
      <c r="A1079" s="1" t="s">
        <v>15</v>
      </c>
      <c r="B1079" s="1" t="s">
        <v>8213</v>
      </c>
      <c r="C1079" s="1" t="s">
        <v>27</v>
      </c>
      <c r="D1079" s="1" t="s">
        <v>7817</v>
      </c>
      <c r="F1079" s="1" t="s">
        <v>8214</v>
      </c>
      <c r="G1079" s="1" t="s">
        <v>304</v>
      </c>
      <c r="I1079" s="1" t="s">
        <v>8215</v>
      </c>
      <c r="J1079" s="1" t="s">
        <v>8216</v>
      </c>
      <c r="K1079" s="1" t="s">
        <v>8217</v>
      </c>
      <c r="L1079" s="1" t="s">
        <v>8218</v>
      </c>
      <c r="M1079" s="1" t="s">
        <v>8219</v>
      </c>
      <c r="N1079" s="1" t="s">
        <v>8220</v>
      </c>
      <c r="O1079" s="1" t="s">
        <v>8221</v>
      </c>
    </row>
    <row r="1080" s="1" customFormat="1" spans="1:15">
      <c r="A1080" s="1" t="s">
        <v>15</v>
      </c>
      <c r="B1080" s="1" t="s">
        <v>8222</v>
      </c>
      <c r="C1080" s="1" t="s">
        <v>17</v>
      </c>
      <c r="D1080" s="1" t="s">
        <v>7817</v>
      </c>
      <c r="F1080" s="1" t="s">
        <v>8223</v>
      </c>
      <c r="I1080" s="1" t="s">
        <v>8224</v>
      </c>
      <c r="J1080" s="1" t="s">
        <v>8225</v>
      </c>
      <c r="K1080" s="1" t="s">
        <v>8226</v>
      </c>
      <c r="L1080" s="1" t="s">
        <v>8227</v>
      </c>
      <c r="M1080" s="1" t="s">
        <v>8228</v>
      </c>
      <c r="N1080" s="1" t="s">
        <v>8229</v>
      </c>
      <c r="O1080" s="1" t="s">
        <v>8230</v>
      </c>
    </row>
    <row r="1081" s="1" customFormat="1" spans="1:15">
      <c r="A1081" s="1" t="s">
        <v>15</v>
      </c>
      <c r="B1081" s="1" t="s">
        <v>8231</v>
      </c>
      <c r="C1081" s="1" t="s">
        <v>27</v>
      </c>
      <c r="D1081" s="1" t="s">
        <v>7817</v>
      </c>
      <c r="F1081" s="1" t="s">
        <v>2030</v>
      </c>
      <c r="G1081" s="1" t="s">
        <v>2587</v>
      </c>
      <c r="I1081" s="1" t="s">
        <v>8232</v>
      </c>
      <c r="J1081" s="1" t="s">
        <v>8233</v>
      </c>
      <c r="K1081" s="1" t="s">
        <v>8234</v>
      </c>
      <c r="L1081" s="1" t="s">
        <v>8235</v>
      </c>
      <c r="M1081" s="1" t="s">
        <v>8236</v>
      </c>
      <c r="N1081" s="1" t="s">
        <v>8237</v>
      </c>
      <c r="O1081" s="1" t="s">
        <v>8238</v>
      </c>
    </row>
    <row r="1082" s="1" customFormat="1" spans="1:15">
      <c r="A1082" s="1" t="s">
        <v>15</v>
      </c>
      <c r="B1082" s="1" t="s">
        <v>8239</v>
      </c>
      <c r="C1082" s="1" t="s">
        <v>17</v>
      </c>
      <c r="D1082" s="1" t="s">
        <v>7817</v>
      </c>
      <c r="F1082" s="1" t="s">
        <v>8240</v>
      </c>
      <c r="G1082" s="1" t="s">
        <v>171</v>
      </c>
      <c r="I1082" s="1" t="s">
        <v>8241</v>
      </c>
      <c r="J1082" s="1" t="s">
        <v>8242</v>
      </c>
      <c r="K1082" s="1" t="s">
        <v>8243</v>
      </c>
      <c r="L1082" s="1" t="s">
        <v>8244</v>
      </c>
      <c r="M1082" s="1" t="s">
        <v>8245</v>
      </c>
      <c r="N1082" s="1" t="s">
        <v>8246</v>
      </c>
      <c r="O1082" s="1" t="s">
        <v>8247</v>
      </c>
    </row>
    <row r="1083" s="1" customFormat="1" spans="1:15">
      <c r="A1083" s="1" t="s">
        <v>15</v>
      </c>
      <c r="B1083" s="1" t="s">
        <v>8248</v>
      </c>
      <c r="C1083" s="1" t="s">
        <v>17</v>
      </c>
      <c r="D1083" s="1" t="s">
        <v>7817</v>
      </c>
      <c r="F1083" s="1" t="s">
        <v>8249</v>
      </c>
      <c r="I1083" s="1" t="s">
        <v>8250</v>
      </c>
      <c r="J1083" s="1" t="s">
        <v>8251</v>
      </c>
      <c r="K1083" s="1" t="s">
        <v>8252</v>
      </c>
      <c r="L1083" s="1" t="s">
        <v>8253</v>
      </c>
      <c r="M1083" s="1" t="s">
        <v>8254</v>
      </c>
      <c r="N1083" s="1" t="s">
        <v>8255</v>
      </c>
      <c r="O1083" s="1" t="s">
        <v>8256</v>
      </c>
    </row>
    <row r="1084" s="1" customFormat="1" spans="1:15">
      <c r="A1084" s="1" t="s">
        <v>15</v>
      </c>
      <c r="B1084" s="1" t="s">
        <v>8257</v>
      </c>
      <c r="C1084" s="1" t="s">
        <v>27</v>
      </c>
      <c r="D1084" s="1" t="s">
        <v>7817</v>
      </c>
      <c r="F1084" s="1" t="s">
        <v>8249</v>
      </c>
      <c r="G1084" s="1" t="s">
        <v>422</v>
      </c>
      <c r="I1084" s="1" t="s">
        <v>8258</v>
      </c>
      <c r="J1084" s="1" t="s">
        <v>8259</v>
      </c>
      <c r="K1084" s="1" t="s">
        <v>8260</v>
      </c>
      <c r="L1084" s="1" t="s">
        <v>8261</v>
      </c>
      <c r="M1084" s="1" t="s">
        <v>8262</v>
      </c>
      <c r="N1084" s="1" t="s">
        <v>8263</v>
      </c>
      <c r="O1084" s="1" t="s">
        <v>8264</v>
      </c>
    </row>
    <row r="1085" s="1" customFormat="1" spans="1:15">
      <c r="A1085" s="1" t="s">
        <v>15</v>
      </c>
      <c r="B1085" s="1" t="s">
        <v>8265</v>
      </c>
      <c r="C1085" s="1" t="s">
        <v>17</v>
      </c>
      <c r="D1085" s="1" t="s">
        <v>7817</v>
      </c>
      <c r="F1085" s="1" t="s">
        <v>8266</v>
      </c>
      <c r="I1085" s="1" t="s">
        <v>8267</v>
      </c>
      <c r="J1085" s="1" t="s">
        <v>8268</v>
      </c>
      <c r="K1085" s="1" t="s">
        <v>8269</v>
      </c>
      <c r="L1085" s="1" t="s">
        <v>8270</v>
      </c>
      <c r="M1085" s="1" t="s">
        <v>8271</v>
      </c>
      <c r="N1085" s="1" t="s">
        <v>8272</v>
      </c>
      <c r="O1085" s="1" t="s">
        <v>8273</v>
      </c>
    </row>
    <row r="1086" s="1" customFormat="1" spans="1:15">
      <c r="A1086" s="1" t="s">
        <v>15</v>
      </c>
      <c r="B1086" s="1" t="s">
        <v>8274</v>
      </c>
      <c r="C1086" s="1" t="s">
        <v>27</v>
      </c>
      <c r="D1086" s="1" t="s">
        <v>7817</v>
      </c>
      <c r="F1086" s="1" t="s">
        <v>8266</v>
      </c>
      <c r="G1086" s="1" t="s">
        <v>611</v>
      </c>
      <c r="I1086" s="1" t="s">
        <v>8275</v>
      </c>
      <c r="J1086" s="1" t="s">
        <v>8276</v>
      </c>
      <c r="K1086" s="1" t="s">
        <v>8277</v>
      </c>
      <c r="L1086" s="1" t="s">
        <v>8278</v>
      </c>
      <c r="M1086" s="1" t="s">
        <v>8279</v>
      </c>
      <c r="N1086" s="1" t="s">
        <v>8280</v>
      </c>
      <c r="O1086" s="1" t="s">
        <v>8281</v>
      </c>
    </row>
    <row r="1087" s="1" customFormat="1" spans="1:15">
      <c r="A1087" s="1" t="s">
        <v>15</v>
      </c>
      <c r="B1087" s="1" t="s">
        <v>8282</v>
      </c>
      <c r="C1087" s="1" t="s">
        <v>27</v>
      </c>
      <c r="D1087" s="1" t="s">
        <v>8283</v>
      </c>
      <c r="F1087" s="1" t="s">
        <v>8284</v>
      </c>
      <c r="I1087" s="1" t="s">
        <v>8285</v>
      </c>
      <c r="J1087" s="1" t="s">
        <v>8286</v>
      </c>
      <c r="K1087" s="1" t="s">
        <v>8287</v>
      </c>
      <c r="L1087" s="1" t="s">
        <v>8288</v>
      </c>
      <c r="M1087" s="1" t="s">
        <v>8289</v>
      </c>
      <c r="N1087" s="1" t="s">
        <v>8290</v>
      </c>
      <c r="O1087" s="1" t="s">
        <v>8291</v>
      </c>
    </row>
    <row r="1088" s="1" customFormat="1" spans="1:15">
      <c r="A1088" s="1" t="s">
        <v>15</v>
      </c>
      <c r="B1088" s="1" t="s">
        <v>8292</v>
      </c>
      <c r="C1088" s="1" t="s">
        <v>17</v>
      </c>
      <c r="J1088" s="1" t="s">
        <v>8293</v>
      </c>
      <c r="K1088" s="1" t="s">
        <v>8294</v>
      </c>
      <c r="L1088" s="1" t="s">
        <v>8295</v>
      </c>
      <c r="M1088" s="1" t="s">
        <v>8296</v>
      </c>
      <c r="N1088" s="1" t="s">
        <v>8297</v>
      </c>
      <c r="O1088" s="1" t="s">
        <v>8298</v>
      </c>
    </row>
    <row r="1089" s="1" customFormat="1" spans="1:15">
      <c r="A1089" s="1" t="s">
        <v>15</v>
      </c>
      <c r="B1089" s="1" t="s">
        <v>8292</v>
      </c>
      <c r="C1089" s="1" t="s">
        <v>27</v>
      </c>
      <c r="J1089" s="1" t="s">
        <v>8299</v>
      </c>
      <c r="K1089" s="1" t="s">
        <v>8294</v>
      </c>
      <c r="L1089" s="1" t="s">
        <v>8300</v>
      </c>
      <c r="M1089" s="1" t="s">
        <v>8301</v>
      </c>
      <c r="N1089" s="1" t="s">
        <v>8302</v>
      </c>
      <c r="O1089" s="1" t="s">
        <v>8303</v>
      </c>
    </row>
    <row r="1090" s="1" customFormat="1" spans="1:15">
      <c r="A1090" s="1" t="s">
        <v>15</v>
      </c>
      <c r="B1090" s="1" t="s">
        <v>8304</v>
      </c>
      <c r="C1090" s="1" t="s">
        <v>27</v>
      </c>
      <c r="D1090" s="1" t="s">
        <v>8283</v>
      </c>
      <c r="F1090" s="1" t="s">
        <v>8305</v>
      </c>
      <c r="I1090" s="1" t="s">
        <v>8306</v>
      </c>
      <c r="J1090" s="1" t="s">
        <v>8307</v>
      </c>
      <c r="K1090" s="1" t="s">
        <v>8308</v>
      </c>
      <c r="L1090" s="1" t="s">
        <v>8309</v>
      </c>
      <c r="M1090" s="1" t="s">
        <v>8310</v>
      </c>
      <c r="N1090" s="1" t="s">
        <v>8311</v>
      </c>
      <c r="O1090" s="1" t="s">
        <v>8312</v>
      </c>
    </row>
    <row r="1091" s="1" customFormat="1" spans="1:15">
      <c r="A1091" s="1" t="s">
        <v>15</v>
      </c>
      <c r="B1091" s="1" t="s">
        <v>8313</v>
      </c>
      <c r="C1091" s="1" t="s">
        <v>27</v>
      </c>
      <c r="J1091" s="1" t="s">
        <v>8314</v>
      </c>
      <c r="K1091" s="1" t="s">
        <v>8315</v>
      </c>
      <c r="L1091" s="1" t="s">
        <v>8316</v>
      </c>
      <c r="M1091" s="1" t="s">
        <v>8317</v>
      </c>
      <c r="N1091" s="1" t="s">
        <v>8318</v>
      </c>
      <c r="O1091" s="1" t="s">
        <v>8319</v>
      </c>
    </row>
    <row r="1092" s="1" customFormat="1" spans="1:15">
      <c r="A1092" s="1" t="s">
        <v>15</v>
      </c>
      <c r="B1092" s="1" t="s">
        <v>8320</v>
      </c>
      <c r="C1092" s="1" t="s">
        <v>27</v>
      </c>
      <c r="D1092" s="1" t="s">
        <v>8283</v>
      </c>
      <c r="G1092" s="1" t="s">
        <v>2014</v>
      </c>
      <c r="I1092" s="1" t="s">
        <v>8321</v>
      </c>
      <c r="J1092" s="1" t="s">
        <v>8322</v>
      </c>
      <c r="K1092" s="1" t="s">
        <v>8323</v>
      </c>
      <c r="L1092" s="1" t="s">
        <v>8324</v>
      </c>
      <c r="M1092" s="1" t="s">
        <v>8325</v>
      </c>
      <c r="N1092" s="1" t="s">
        <v>8326</v>
      </c>
      <c r="O1092" s="1" t="s">
        <v>8327</v>
      </c>
    </row>
    <row r="1093" s="1" customFormat="1" spans="1:15">
      <c r="A1093" s="1" t="s">
        <v>15</v>
      </c>
      <c r="B1093" s="1" t="s">
        <v>8328</v>
      </c>
      <c r="C1093" s="1" t="s">
        <v>27</v>
      </c>
      <c r="F1093" s="1" t="s">
        <v>601</v>
      </c>
      <c r="G1093" s="1" t="s">
        <v>304</v>
      </c>
      <c r="I1093" s="1" t="s">
        <v>8329</v>
      </c>
      <c r="J1093" s="1" t="s">
        <v>8330</v>
      </c>
      <c r="K1093" s="1" t="s">
        <v>8331</v>
      </c>
      <c r="L1093" s="1" t="s">
        <v>8332</v>
      </c>
      <c r="M1093" s="1" t="s">
        <v>8333</v>
      </c>
      <c r="N1093" s="1" t="s">
        <v>8334</v>
      </c>
      <c r="O1093" s="1" t="s">
        <v>8335</v>
      </c>
    </row>
    <row r="1094" s="1" customFormat="1" spans="1:15">
      <c r="A1094" s="1" t="s">
        <v>15</v>
      </c>
      <c r="B1094" s="1" t="s">
        <v>8336</v>
      </c>
      <c r="C1094" s="1" t="s">
        <v>27</v>
      </c>
      <c r="F1094" s="1" t="s">
        <v>601</v>
      </c>
      <c r="G1094" s="1" t="s">
        <v>8337</v>
      </c>
      <c r="I1094" s="1" t="s">
        <v>8338</v>
      </c>
      <c r="J1094" s="1" t="s">
        <v>8339</v>
      </c>
      <c r="K1094" s="1" t="s">
        <v>8340</v>
      </c>
      <c r="L1094" s="1" t="s">
        <v>8341</v>
      </c>
      <c r="M1094" s="1" t="s">
        <v>8342</v>
      </c>
      <c r="N1094" s="1" t="s">
        <v>8343</v>
      </c>
      <c r="O1094" s="1" t="s">
        <v>8344</v>
      </c>
    </row>
    <row r="1095" s="1" customFormat="1" spans="1:15">
      <c r="A1095" s="1" t="s">
        <v>15</v>
      </c>
      <c r="B1095" s="1" t="s">
        <v>8345</v>
      </c>
      <c r="C1095" s="1" t="s">
        <v>17</v>
      </c>
      <c r="J1095" s="1" t="s">
        <v>8346</v>
      </c>
      <c r="K1095" s="1" t="s">
        <v>8347</v>
      </c>
      <c r="L1095" s="1" t="s">
        <v>8348</v>
      </c>
      <c r="M1095" s="1" t="s">
        <v>8349</v>
      </c>
      <c r="N1095" s="1" t="s">
        <v>8350</v>
      </c>
      <c r="O1095" s="1" t="s">
        <v>8351</v>
      </c>
    </row>
    <row r="1096" s="1" customFormat="1" spans="1:15">
      <c r="A1096" s="1" t="s">
        <v>15</v>
      </c>
      <c r="B1096" s="1" t="s">
        <v>8352</v>
      </c>
      <c r="C1096" s="1" t="s">
        <v>27</v>
      </c>
      <c r="J1096" s="1" t="s">
        <v>8353</v>
      </c>
      <c r="K1096" s="1" t="s">
        <v>8354</v>
      </c>
      <c r="L1096" s="1" t="s">
        <v>8355</v>
      </c>
      <c r="M1096" s="1" t="s">
        <v>8356</v>
      </c>
      <c r="N1096" s="1" t="s">
        <v>8357</v>
      </c>
      <c r="O1096" s="1" t="s">
        <v>8358</v>
      </c>
    </row>
    <row r="1097" s="1" customFormat="1" spans="1:15">
      <c r="A1097" s="1" t="s">
        <v>15</v>
      </c>
      <c r="B1097" s="1" t="s">
        <v>8359</v>
      </c>
      <c r="C1097" s="1" t="s">
        <v>17</v>
      </c>
      <c r="D1097" s="1" t="s">
        <v>8360</v>
      </c>
      <c r="F1097" s="1" t="s">
        <v>6566</v>
      </c>
      <c r="I1097" s="1" t="s">
        <v>8361</v>
      </c>
      <c r="J1097" s="1" t="s">
        <v>8362</v>
      </c>
      <c r="K1097" s="1" t="s">
        <v>8363</v>
      </c>
      <c r="L1097" s="1" t="s">
        <v>8364</v>
      </c>
      <c r="M1097" s="1" t="s">
        <v>8365</v>
      </c>
      <c r="N1097" s="1" t="s">
        <v>8366</v>
      </c>
      <c r="O1097" s="1" t="s">
        <v>8367</v>
      </c>
    </row>
    <row r="1098" s="1" customFormat="1" spans="1:15">
      <c r="A1098" s="1" t="s">
        <v>15</v>
      </c>
      <c r="B1098" s="1" t="s">
        <v>8368</v>
      </c>
      <c r="C1098" s="1" t="s">
        <v>27</v>
      </c>
      <c r="D1098" s="1" t="s">
        <v>8360</v>
      </c>
      <c r="F1098" s="1" t="s">
        <v>6566</v>
      </c>
      <c r="G1098" s="1" t="s">
        <v>707</v>
      </c>
      <c r="I1098" s="1" t="s">
        <v>8369</v>
      </c>
      <c r="J1098" s="1" t="s">
        <v>8370</v>
      </c>
      <c r="K1098" s="1" t="s">
        <v>8371</v>
      </c>
      <c r="L1098" s="1" t="s">
        <v>8372</v>
      </c>
      <c r="M1098" s="1" t="s">
        <v>8373</v>
      </c>
      <c r="N1098" s="1" t="s">
        <v>8374</v>
      </c>
      <c r="O1098" s="1" t="s">
        <v>8375</v>
      </c>
    </row>
    <row r="1099" s="1" customFormat="1" spans="1:15">
      <c r="A1099" s="1" t="s">
        <v>15</v>
      </c>
      <c r="B1099" s="1" t="s">
        <v>8376</v>
      </c>
      <c r="C1099" s="1" t="s">
        <v>45</v>
      </c>
      <c r="D1099" s="1" t="s">
        <v>8360</v>
      </c>
      <c r="F1099" s="1" t="s">
        <v>6566</v>
      </c>
      <c r="G1099" s="1" t="s">
        <v>294</v>
      </c>
      <c r="I1099" s="1" t="s">
        <v>8377</v>
      </c>
      <c r="J1099" s="1" t="s">
        <v>8378</v>
      </c>
      <c r="K1099" s="1" t="s">
        <v>8379</v>
      </c>
      <c r="L1099" s="1" t="s">
        <v>8380</v>
      </c>
      <c r="M1099" s="1" t="s">
        <v>8381</v>
      </c>
      <c r="N1099" s="1" t="s">
        <v>8382</v>
      </c>
      <c r="O1099" s="1" t="s">
        <v>8383</v>
      </c>
    </row>
    <row r="1100" s="1" customFormat="1" spans="1:15">
      <c r="A1100" s="1" t="s">
        <v>15</v>
      </c>
      <c r="B1100" s="1" t="s">
        <v>8384</v>
      </c>
      <c r="C1100" s="1" t="s">
        <v>45</v>
      </c>
      <c r="D1100" s="1" t="s">
        <v>8360</v>
      </c>
      <c r="F1100" s="1" t="s">
        <v>2237</v>
      </c>
      <c r="G1100" s="1" t="s">
        <v>8385</v>
      </c>
      <c r="I1100" s="1" t="s">
        <v>8386</v>
      </c>
      <c r="J1100" s="1" t="s">
        <v>8387</v>
      </c>
      <c r="K1100" s="1" t="s">
        <v>8388</v>
      </c>
      <c r="L1100" s="1" t="s">
        <v>8389</v>
      </c>
      <c r="M1100" s="1" t="s">
        <v>8390</v>
      </c>
      <c r="N1100" s="1" t="s">
        <v>8391</v>
      </c>
      <c r="O1100" s="1" t="s">
        <v>8392</v>
      </c>
    </row>
    <row r="1101" s="1" customFormat="1" spans="1:15">
      <c r="A1101" s="1" t="s">
        <v>15</v>
      </c>
      <c r="B1101" s="1" t="s">
        <v>8393</v>
      </c>
      <c r="C1101" s="1" t="s">
        <v>27</v>
      </c>
      <c r="F1101" s="1" t="s">
        <v>8384</v>
      </c>
      <c r="G1101" s="1" t="s">
        <v>2140</v>
      </c>
      <c r="I1101" s="1" t="s">
        <v>8394</v>
      </c>
      <c r="J1101" s="1" t="s">
        <v>8395</v>
      </c>
      <c r="K1101" s="1" t="s">
        <v>8396</v>
      </c>
      <c r="L1101" s="1" t="s">
        <v>8397</v>
      </c>
      <c r="M1101" s="1" t="s">
        <v>8398</v>
      </c>
      <c r="N1101" s="1" t="s">
        <v>8399</v>
      </c>
      <c r="O1101" s="1" t="s">
        <v>8400</v>
      </c>
    </row>
    <row r="1102" s="1" customFormat="1" spans="1:15">
      <c r="A1102" s="1" t="s">
        <v>15</v>
      </c>
      <c r="B1102" s="1" t="s">
        <v>8401</v>
      </c>
      <c r="C1102" s="1" t="s">
        <v>17</v>
      </c>
      <c r="J1102" s="1" t="s">
        <v>8402</v>
      </c>
      <c r="K1102" s="1" t="s">
        <v>8403</v>
      </c>
      <c r="L1102" s="1" t="s">
        <v>8404</v>
      </c>
      <c r="M1102" s="1" t="s">
        <v>8405</v>
      </c>
      <c r="N1102" s="1" t="s">
        <v>8406</v>
      </c>
      <c r="O1102" s="1" t="s">
        <v>8407</v>
      </c>
    </row>
    <row r="1103" s="1" customFormat="1" spans="1:15">
      <c r="A1103" s="1" t="s">
        <v>15</v>
      </c>
      <c r="B1103" s="1" t="s">
        <v>8408</v>
      </c>
      <c r="C1103" s="1" t="s">
        <v>17</v>
      </c>
      <c r="D1103" s="1" t="s">
        <v>8409</v>
      </c>
      <c r="F1103" s="1" t="s">
        <v>8410</v>
      </c>
      <c r="I1103" s="1" t="s">
        <v>8411</v>
      </c>
      <c r="J1103" s="1" t="s">
        <v>8412</v>
      </c>
      <c r="K1103" s="1" t="s">
        <v>8413</v>
      </c>
      <c r="L1103" s="1" t="s">
        <v>8414</v>
      </c>
      <c r="M1103" s="1" t="s">
        <v>8415</v>
      </c>
      <c r="N1103" s="1" t="s">
        <v>8416</v>
      </c>
      <c r="O1103" s="1" t="s">
        <v>8417</v>
      </c>
    </row>
    <row r="1104" s="1" customFormat="1" spans="1:15">
      <c r="A1104" s="1" t="s">
        <v>15</v>
      </c>
      <c r="B1104" s="1" t="s">
        <v>8408</v>
      </c>
      <c r="C1104" s="1" t="s">
        <v>27</v>
      </c>
      <c r="D1104" s="1" t="s">
        <v>8409</v>
      </c>
      <c r="F1104" s="1" t="s">
        <v>8410</v>
      </c>
      <c r="I1104" s="1" t="s">
        <v>8418</v>
      </c>
      <c r="J1104" s="1" t="s">
        <v>8419</v>
      </c>
      <c r="K1104" s="1" t="s">
        <v>8420</v>
      </c>
      <c r="L1104" s="1" t="s">
        <v>8421</v>
      </c>
      <c r="M1104" s="1" t="s">
        <v>8422</v>
      </c>
      <c r="N1104" s="1" t="s">
        <v>8423</v>
      </c>
      <c r="O1104" s="1" t="s">
        <v>8424</v>
      </c>
    </row>
    <row r="1105" s="1" customFormat="1" spans="1:15">
      <c r="A1105" s="1" t="s">
        <v>15</v>
      </c>
      <c r="B1105" s="1" t="s">
        <v>8425</v>
      </c>
      <c r="C1105" s="1" t="s">
        <v>45</v>
      </c>
      <c r="F1105" s="1" t="s">
        <v>8426</v>
      </c>
      <c r="G1105" s="1" t="s">
        <v>1972</v>
      </c>
      <c r="I1105" s="1" t="s">
        <v>8427</v>
      </c>
      <c r="J1105" s="1" t="s">
        <v>8428</v>
      </c>
      <c r="K1105" s="1" t="s">
        <v>8429</v>
      </c>
      <c r="L1105" s="1" t="s">
        <v>8430</v>
      </c>
      <c r="M1105" s="1" t="s">
        <v>8431</v>
      </c>
      <c r="N1105" s="1" t="s">
        <v>8432</v>
      </c>
      <c r="O1105" s="1" t="s">
        <v>8433</v>
      </c>
    </row>
    <row r="1106" s="1" customFormat="1" spans="1:15">
      <c r="A1106" s="1" t="s">
        <v>15</v>
      </c>
      <c r="B1106" s="1" t="s">
        <v>8434</v>
      </c>
      <c r="C1106" s="1" t="s">
        <v>27</v>
      </c>
      <c r="F1106" s="1" t="s">
        <v>8435</v>
      </c>
      <c r="G1106" s="1" t="s">
        <v>8436</v>
      </c>
      <c r="I1106" s="1" t="s">
        <v>8437</v>
      </c>
      <c r="J1106" s="1" t="s">
        <v>8438</v>
      </c>
      <c r="K1106" s="1" t="s">
        <v>8439</v>
      </c>
      <c r="L1106" s="1" t="s">
        <v>8440</v>
      </c>
      <c r="M1106" s="1" t="s">
        <v>8441</v>
      </c>
      <c r="N1106" s="1" t="s">
        <v>8442</v>
      </c>
      <c r="O1106" s="1" t="s">
        <v>8443</v>
      </c>
    </row>
    <row r="1107" s="1" customFormat="1" spans="1:15">
      <c r="A1107" s="1" t="s">
        <v>15</v>
      </c>
      <c r="B1107" s="1" t="s">
        <v>8444</v>
      </c>
      <c r="C1107" s="1" t="s">
        <v>27</v>
      </c>
      <c r="D1107" s="1" t="s">
        <v>8409</v>
      </c>
      <c r="F1107" s="1" t="s">
        <v>8445</v>
      </c>
      <c r="G1107" s="1" t="s">
        <v>611</v>
      </c>
      <c r="I1107" s="1" t="s">
        <v>8446</v>
      </c>
      <c r="J1107" s="1" t="s">
        <v>8447</v>
      </c>
      <c r="K1107" s="1" t="s">
        <v>8448</v>
      </c>
      <c r="L1107" s="1" t="s">
        <v>8449</v>
      </c>
      <c r="M1107" s="1" t="s">
        <v>8450</v>
      </c>
      <c r="N1107" s="1" t="s">
        <v>8451</v>
      </c>
      <c r="O1107" s="1" t="s">
        <v>8452</v>
      </c>
    </row>
    <row r="1108" s="1" customFormat="1" spans="1:15">
      <c r="A1108" s="1" t="s">
        <v>15</v>
      </c>
      <c r="B1108" s="1" t="s">
        <v>8453</v>
      </c>
      <c r="C1108" s="1" t="s">
        <v>27</v>
      </c>
      <c r="J1108" s="1" t="s">
        <v>8454</v>
      </c>
      <c r="K1108" s="1" t="s">
        <v>8455</v>
      </c>
      <c r="L1108" s="1" t="s">
        <v>8456</v>
      </c>
      <c r="M1108" s="1" t="s">
        <v>8457</v>
      </c>
      <c r="N1108" s="1" t="s">
        <v>8458</v>
      </c>
      <c r="O1108" s="1" t="s">
        <v>8459</v>
      </c>
    </row>
    <row r="1109" s="1" customFormat="1" spans="1:15">
      <c r="A1109" s="1" t="s">
        <v>15</v>
      </c>
      <c r="B1109" s="1" t="s">
        <v>8460</v>
      </c>
      <c r="C1109" s="1" t="s">
        <v>27</v>
      </c>
      <c r="D1109" s="1" t="s">
        <v>8461</v>
      </c>
      <c r="F1109" s="1" t="s">
        <v>8462</v>
      </c>
      <c r="I1109" s="1" t="s">
        <v>8463</v>
      </c>
      <c r="J1109" s="1" t="s">
        <v>8464</v>
      </c>
      <c r="K1109" s="1" t="s">
        <v>8465</v>
      </c>
      <c r="L1109" s="1" t="s">
        <v>8466</v>
      </c>
      <c r="M1109" s="1" t="s">
        <v>8467</v>
      </c>
      <c r="N1109" s="1" t="s">
        <v>8468</v>
      </c>
      <c r="O1109" s="1" t="s">
        <v>8469</v>
      </c>
    </row>
    <row r="1110" s="1" customFormat="1" spans="1:15">
      <c r="A1110" s="1" t="s">
        <v>15</v>
      </c>
      <c r="B1110" s="1" t="s">
        <v>8470</v>
      </c>
      <c r="C1110" s="1" t="s">
        <v>27</v>
      </c>
      <c r="D1110" s="1" t="s">
        <v>8409</v>
      </c>
      <c r="F1110" s="1" t="s">
        <v>8471</v>
      </c>
      <c r="G1110" s="1" t="s">
        <v>8472</v>
      </c>
      <c r="I1110" s="1" t="s">
        <v>8473</v>
      </c>
      <c r="J1110" s="1" t="s">
        <v>8474</v>
      </c>
      <c r="K1110" s="1" t="s">
        <v>8475</v>
      </c>
      <c r="L1110" s="1" t="s">
        <v>8476</v>
      </c>
      <c r="M1110" s="1" t="s">
        <v>8477</v>
      </c>
      <c r="N1110" s="1" t="s">
        <v>8478</v>
      </c>
      <c r="O1110" s="1" t="s">
        <v>8479</v>
      </c>
    </row>
    <row r="1111" s="1" customFormat="1" spans="1:15">
      <c r="A1111" s="1" t="s">
        <v>15</v>
      </c>
      <c r="B1111" s="1" t="s">
        <v>8480</v>
      </c>
      <c r="C1111" s="1" t="s">
        <v>17</v>
      </c>
      <c r="J1111" s="1" t="s">
        <v>8481</v>
      </c>
      <c r="K1111" s="1" t="s">
        <v>8482</v>
      </c>
      <c r="L1111" s="1" t="s">
        <v>8483</v>
      </c>
      <c r="M1111" s="1" t="s">
        <v>8484</v>
      </c>
      <c r="N1111" s="1" t="s">
        <v>8485</v>
      </c>
      <c r="O1111" s="1" t="s">
        <v>8486</v>
      </c>
    </row>
    <row r="1112" s="1" customFormat="1" spans="1:15">
      <c r="A1112" s="1" t="s">
        <v>15</v>
      </c>
      <c r="B1112" s="1" t="s">
        <v>8480</v>
      </c>
      <c r="C1112" s="1" t="s">
        <v>27</v>
      </c>
      <c r="J1112" s="1" t="s">
        <v>8487</v>
      </c>
      <c r="K1112" s="1" t="s">
        <v>8482</v>
      </c>
      <c r="L1112" s="1" t="s">
        <v>8488</v>
      </c>
      <c r="M1112" s="1" t="s">
        <v>8489</v>
      </c>
      <c r="N1112" s="1" t="s">
        <v>8490</v>
      </c>
      <c r="O1112" s="1" t="s">
        <v>8491</v>
      </c>
    </row>
    <row r="1113" s="1" customFormat="1" spans="1:15">
      <c r="A1113" s="1" t="s">
        <v>15</v>
      </c>
      <c r="B1113" s="1" t="s">
        <v>8492</v>
      </c>
      <c r="C1113" s="1" t="s">
        <v>27</v>
      </c>
      <c r="D1113" s="1" t="s">
        <v>8493</v>
      </c>
      <c r="G1113" s="1" t="s">
        <v>8494</v>
      </c>
      <c r="I1113" s="1" t="s">
        <v>8495</v>
      </c>
      <c r="J1113" s="1" t="s">
        <v>8496</v>
      </c>
      <c r="K1113" s="1" t="s">
        <v>8497</v>
      </c>
      <c r="L1113" s="1" t="s">
        <v>8498</v>
      </c>
      <c r="M1113" s="1" t="s">
        <v>8499</v>
      </c>
      <c r="N1113" s="1" t="s">
        <v>8500</v>
      </c>
      <c r="O1113" s="1" t="s">
        <v>8501</v>
      </c>
    </row>
    <row r="1114" s="1" customFormat="1" spans="1:15">
      <c r="A1114" s="1" t="s">
        <v>15</v>
      </c>
      <c r="B1114" s="1" t="s">
        <v>8502</v>
      </c>
      <c r="C1114" s="1" t="s">
        <v>17</v>
      </c>
      <c r="D1114" s="1" t="s">
        <v>8409</v>
      </c>
      <c r="F1114" s="1" t="s">
        <v>7072</v>
      </c>
      <c r="I1114" s="1" t="s">
        <v>8503</v>
      </c>
      <c r="J1114" s="1" t="s">
        <v>8504</v>
      </c>
      <c r="K1114" s="1" t="s">
        <v>8505</v>
      </c>
      <c r="L1114" s="1" t="s">
        <v>8506</v>
      </c>
      <c r="M1114" s="1" t="s">
        <v>8507</v>
      </c>
      <c r="N1114" s="1" t="s">
        <v>8508</v>
      </c>
      <c r="O1114" s="1" t="s">
        <v>8509</v>
      </c>
    </row>
    <row r="1115" s="1" customFormat="1" spans="1:15">
      <c r="A1115" s="1" t="s">
        <v>15</v>
      </c>
      <c r="B1115" s="1" t="s">
        <v>8502</v>
      </c>
      <c r="C1115" s="1" t="s">
        <v>45</v>
      </c>
      <c r="D1115" s="1" t="s">
        <v>8409</v>
      </c>
      <c r="F1115" s="1" t="s">
        <v>7072</v>
      </c>
      <c r="I1115" s="1" t="s">
        <v>8510</v>
      </c>
      <c r="J1115" s="1" t="s">
        <v>8511</v>
      </c>
      <c r="K1115" s="1" t="s">
        <v>8512</v>
      </c>
      <c r="L1115" s="1" t="s">
        <v>8513</v>
      </c>
      <c r="M1115" s="1" t="s">
        <v>8514</v>
      </c>
      <c r="N1115" s="1" t="s">
        <v>8515</v>
      </c>
      <c r="O1115" s="1" t="s">
        <v>8516</v>
      </c>
    </row>
    <row r="1116" s="1" customFormat="1" spans="1:15">
      <c r="A1116" s="1" t="s">
        <v>15</v>
      </c>
      <c r="B1116" s="1" t="s">
        <v>8517</v>
      </c>
      <c r="C1116" s="1" t="s">
        <v>27</v>
      </c>
      <c r="D1116" s="1" t="s">
        <v>8409</v>
      </c>
      <c r="F1116" s="1" t="s">
        <v>7072</v>
      </c>
      <c r="G1116" s="1" t="s">
        <v>611</v>
      </c>
      <c r="I1116" s="1" t="s">
        <v>8518</v>
      </c>
      <c r="J1116" s="1" t="s">
        <v>8519</v>
      </c>
      <c r="K1116" s="1" t="s">
        <v>8520</v>
      </c>
      <c r="L1116" s="1" t="s">
        <v>8521</v>
      </c>
      <c r="M1116" s="1" t="s">
        <v>8522</v>
      </c>
      <c r="N1116" s="1" t="s">
        <v>8523</v>
      </c>
      <c r="O1116" s="1" t="s">
        <v>8524</v>
      </c>
    </row>
    <row r="1117" s="1" customFormat="1" spans="1:15">
      <c r="A1117" s="1" t="s">
        <v>15</v>
      </c>
      <c r="B1117" s="1" t="s">
        <v>8525</v>
      </c>
      <c r="C1117" s="1" t="s">
        <v>27</v>
      </c>
      <c r="D1117" s="1" t="s">
        <v>8409</v>
      </c>
      <c r="F1117" s="1" t="s">
        <v>7072</v>
      </c>
      <c r="G1117" s="1" t="s">
        <v>532</v>
      </c>
      <c r="I1117" s="1" t="s">
        <v>8526</v>
      </c>
      <c r="J1117" s="1" t="s">
        <v>8527</v>
      </c>
      <c r="K1117" s="1" t="s">
        <v>8528</v>
      </c>
      <c r="L1117" s="1" t="s">
        <v>8529</v>
      </c>
      <c r="M1117" s="1" t="s">
        <v>8530</v>
      </c>
      <c r="N1117" s="1" t="s">
        <v>8531</v>
      </c>
      <c r="O1117" s="1" t="s">
        <v>8532</v>
      </c>
    </row>
    <row r="1118" s="1" customFormat="1" spans="1:15">
      <c r="A1118" s="1" t="s">
        <v>15</v>
      </c>
      <c r="B1118" s="1" t="s">
        <v>8533</v>
      </c>
      <c r="C1118" s="1" t="s">
        <v>27</v>
      </c>
      <c r="D1118" s="1" t="s">
        <v>8409</v>
      </c>
      <c r="F1118" s="1" t="s">
        <v>7072</v>
      </c>
      <c r="G1118" s="1" t="s">
        <v>6882</v>
      </c>
      <c r="I1118" s="1" t="s">
        <v>8534</v>
      </c>
      <c r="J1118" s="1" t="s">
        <v>8535</v>
      </c>
      <c r="K1118" s="1" t="s">
        <v>8536</v>
      </c>
      <c r="L1118" s="1" t="s">
        <v>8537</v>
      </c>
      <c r="M1118" s="1" t="s">
        <v>8538</v>
      </c>
      <c r="N1118" s="1" t="s">
        <v>8539</v>
      </c>
      <c r="O1118" s="1" t="s">
        <v>8540</v>
      </c>
    </row>
    <row r="1119" s="1" customFormat="1" spans="1:15">
      <c r="A1119" s="1" t="s">
        <v>15</v>
      </c>
      <c r="B1119" s="1" t="s">
        <v>8541</v>
      </c>
      <c r="C1119" s="1" t="s">
        <v>45</v>
      </c>
      <c r="F1119" s="1" t="s">
        <v>8542</v>
      </c>
      <c r="G1119" s="1" t="s">
        <v>2140</v>
      </c>
      <c r="I1119" s="1" t="s">
        <v>8543</v>
      </c>
      <c r="J1119" s="1" t="s">
        <v>8544</v>
      </c>
      <c r="K1119" s="1" t="s">
        <v>8545</v>
      </c>
      <c r="L1119" s="1" t="s">
        <v>8546</v>
      </c>
      <c r="M1119" s="1" t="s">
        <v>8547</v>
      </c>
      <c r="N1119" s="1" t="s">
        <v>8548</v>
      </c>
      <c r="O1119" s="1" t="s">
        <v>8549</v>
      </c>
    </row>
    <row r="1120" s="1" customFormat="1" spans="1:15">
      <c r="A1120" s="1" t="s">
        <v>15</v>
      </c>
      <c r="B1120" s="1" t="s">
        <v>8550</v>
      </c>
      <c r="C1120" s="1" t="s">
        <v>27</v>
      </c>
      <c r="D1120" s="1" t="s">
        <v>8551</v>
      </c>
      <c r="F1120" s="1" t="s">
        <v>44</v>
      </c>
      <c r="G1120" s="1" t="e">
        <f>-ity</f>
        <v>#NAME?</v>
      </c>
      <c r="I1120" s="1" t="s">
        <v>8552</v>
      </c>
      <c r="J1120" s="1" t="s">
        <v>8553</v>
      </c>
      <c r="K1120" s="1" t="s">
        <v>8554</v>
      </c>
      <c r="L1120" s="1" t="s">
        <v>8555</v>
      </c>
      <c r="M1120" s="1" t="s">
        <v>8556</v>
      </c>
      <c r="N1120" s="1" t="s">
        <v>8557</v>
      </c>
      <c r="O1120" s="1" t="s">
        <v>8558</v>
      </c>
    </row>
    <row r="1121" s="1" customFormat="1" spans="1:18">
      <c r="A1121" s="1" t="s">
        <v>15</v>
      </c>
      <c r="B1121" s="1" t="s">
        <v>8559</v>
      </c>
      <c r="C1121" s="1" t="s">
        <v>45</v>
      </c>
      <c r="D1121" s="1" t="s">
        <v>8551</v>
      </c>
      <c r="F1121" s="1" t="s">
        <v>44</v>
      </c>
      <c r="G1121" s="1" t="e">
        <f>-ed</f>
        <v>#NAME?</v>
      </c>
      <c r="I1121" s="1" t="s">
        <v>8560</v>
      </c>
      <c r="J1121" s="1" t="s">
        <v>8561</v>
      </c>
      <c r="K1121" s="1" t="s">
        <v>8562</v>
      </c>
      <c r="L1121" s="1" t="s">
        <v>8563</v>
      </c>
      <c r="M1121" s="1" t="s">
        <v>8564</v>
      </c>
      <c r="N1121" s="1" t="s">
        <v>8565</v>
      </c>
      <c r="O1121" s="1" t="s">
        <v>8566</v>
      </c>
    </row>
    <row r="1122" s="1" customFormat="1" spans="1:18">
      <c r="A1122" s="1" t="s">
        <v>15</v>
      </c>
      <c r="B1122" s="1" t="s">
        <v>8567</v>
      </c>
      <c r="C1122" s="1" t="s">
        <v>27</v>
      </c>
      <c r="D1122" s="1" t="s">
        <v>8551</v>
      </c>
      <c r="F1122" s="1" t="s">
        <v>778</v>
      </c>
      <c r="I1122" s="1" t="s">
        <v>8568</v>
      </c>
      <c r="J1122" s="1" t="s">
        <v>8569</v>
      </c>
      <c r="K1122" s="1" t="s">
        <v>8570</v>
      </c>
      <c r="L1122" s="1" t="s">
        <v>8571</v>
      </c>
      <c r="M1122" s="1" t="s">
        <v>8572</v>
      </c>
      <c r="N1122" s="1" t="s">
        <v>8573</v>
      </c>
      <c r="O1122" s="1" t="s">
        <v>8574</v>
      </c>
    </row>
    <row r="1123" s="1" customFormat="1" spans="1:18">
      <c r="A1123" s="1" t="s">
        <v>15</v>
      </c>
      <c r="B1123" s="1" t="s">
        <v>8575</v>
      </c>
      <c r="C1123" s="1" t="s">
        <v>17</v>
      </c>
      <c r="D1123" s="1" t="s">
        <v>8551</v>
      </c>
      <c r="F1123" s="1" t="s">
        <v>991</v>
      </c>
      <c r="I1123" s="1" t="s">
        <v>8576</v>
      </c>
      <c r="J1123" s="1" t="s">
        <v>8577</v>
      </c>
      <c r="K1123" s="1" t="s">
        <v>8578</v>
      </c>
      <c r="L1123" s="1" t="s">
        <v>8579</v>
      </c>
      <c r="M1123" s="1" t="s">
        <v>8580</v>
      </c>
      <c r="N1123" s="1" t="s">
        <v>8581</v>
      </c>
      <c r="O1123" s="1" t="s">
        <v>8582</v>
      </c>
    </row>
    <row r="1124" s="1" customFormat="1" spans="1:18">
      <c r="A1124" s="1" t="s">
        <v>15</v>
      </c>
      <c r="B1124" s="1" t="s">
        <v>8583</v>
      </c>
      <c r="C1124" s="1" t="s">
        <v>27</v>
      </c>
      <c r="D1124" s="1" t="s">
        <v>8551</v>
      </c>
      <c r="F1124" s="1" t="s">
        <v>991</v>
      </c>
      <c r="G1124" s="1" t="e">
        <f>-ment</f>
        <v>#NAME?</v>
      </c>
      <c r="I1124" s="1" t="s">
        <v>8584</v>
      </c>
      <c r="J1124" s="1" t="s">
        <v>8585</v>
      </c>
      <c r="K1124" s="1" t="s">
        <v>8586</v>
      </c>
      <c r="L1124" s="1" t="s">
        <v>8587</v>
      </c>
      <c r="M1124" s="1" t="s">
        <v>8588</v>
      </c>
      <c r="N1124" s="1" t="s">
        <v>8589</v>
      </c>
      <c r="O1124" s="1" t="s">
        <v>8590</v>
      </c>
    </row>
    <row r="1125" s="1" customFormat="1" spans="1:18">
      <c r="A1125" s="1" t="s">
        <v>15</v>
      </c>
      <c r="B1125" s="1" t="s">
        <v>8591</v>
      </c>
      <c r="C1125" s="1" t="s">
        <v>17</v>
      </c>
      <c r="D1125" s="1" t="s">
        <v>8551</v>
      </c>
      <c r="F1125" s="1" t="s">
        <v>1827</v>
      </c>
      <c r="I1125" s="1" t="s">
        <v>8592</v>
      </c>
      <c r="J1125" s="1" t="s">
        <v>8593</v>
      </c>
      <c r="K1125" s="1" t="s">
        <v>8594</v>
      </c>
      <c r="L1125" s="1" t="s">
        <v>8595</v>
      </c>
      <c r="M1125" s="1" t="s">
        <v>8596</v>
      </c>
      <c r="N1125" s="1" t="s">
        <v>8597</v>
      </c>
      <c r="O1125" s="1" t="s">
        <v>8598</v>
      </c>
    </row>
    <row r="1126" s="1" customFormat="1" spans="1:18">
      <c r="A1126" s="1" t="s">
        <v>15</v>
      </c>
      <c r="B1126" s="1" t="s">
        <v>8599</v>
      </c>
      <c r="C1126" s="1" t="s">
        <v>17</v>
      </c>
      <c r="D1126" s="1" t="s">
        <v>8551</v>
      </c>
      <c r="F1126" s="1" t="s">
        <v>1913</v>
      </c>
      <c r="I1126" s="1" t="s">
        <v>8600</v>
      </c>
      <c r="J1126" s="1" t="s">
        <v>8601</v>
      </c>
      <c r="K1126" s="1" t="s">
        <v>8602</v>
      </c>
      <c r="L1126" s="1" t="s">
        <v>8603</v>
      </c>
      <c r="M1126" s="1" t="s">
        <v>8604</v>
      </c>
      <c r="N1126" s="1" t="s">
        <v>8605</v>
      </c>
      <c r="O1126" s="1" t="s">
        <v>8606</v>
      </c>
    </row>
    <row r="1127" s="1" customFormat="1" spans="1:18">
      <c r="A1127" s="1" t="s">
        <v>15</v>
      </c>
      <c r="B1127" s="1" t="s">
        <v>8607</v>
      </c>
      <c r="C1127" s="1" t="s">
        <v>45</v>
      </c>
      <c r="D1127" s="1" t="s">
        <v>8551</v>
      </c>
      <c r="F1127" s="1" t="s">
        <v>1913</v>
      </c>
      <c r="G1127" s="1" t="e">
        <f>-ed</f>
        <v>#NAME?</v>
      </c>
      <c r="I1127" s="1" t="s">
        <v>8608</v>
      </c>
      <c r="J1127" s="1" t="s">
        <v>8609</v>
      </c>
      <c r="K1127" s="1" t="s">
        <v>8610</v>
      </c>
      <c r="L1127" s="1" t="s">
        <v>8611</v>
      </c>
      <c r="M1127" s="1" t="s">
        <v>8612</v>
      </c>
      <c r="N1127" s="1" t="s">
        <v>8613</v>
      </c>
      <c r="O1127" s="1" t="s">
        <v>8614</v>
      </c>
    </row>
    <row r="1128" s="1" customFormat="1" spans="1:18">
      <c r="A1128" s="1" t="s">
        <v>15</v>
      </c>
      <c r="B1128" s="1" t="s">
        <v>8615</v>
      </c>
      <c r="C1128" s="1" t="s">
        <v>27</v>
      </c>
      <c r="D1128" s="1" t="s">
        <v>8551</v>
      </c>
      <c r="F1128" s="1" t="s">
        <v>8616</v>
      </c>
      <c r="I1128" s="1" t="s">
        <v>8617</v>
      </c>
      <c r="J1128" s="1" t="s">
        <v>8618</v>
      </c>
      <c r="K1128" s="1" t="s">
        <v>8619</v>
      </c>
      <c r="L1128" s="1" t="s">
        <v>8620</v>
      </c>
      <c r="M1128" s="1" t="s">
        <v>8621</v>
      </c>
      <c r="N1128" s="1" t="s">
        <v>8622</v>
      </c>
      <c r="O1128" s="1" t="s">
        <v>8623</v>
      </c>
    </row>
    <row r="1129" s="1" customFormat="1" spans="1:18">
      <c r="A1129" s="1" t="s">
        <v>15</v>
      </c>
      <c r="B1129" s="1" t="s">
        <v>8624</v>
      </c>
      <c r="C1129" s="1" t="s">
        <v>17</v>
      </c>
      <c r="D1129" s="1" t="s">
        <v>8551</v>
      </c>
      <c r="F1129" s="1" t="s">
        <v>332</v>
      </c>
      <c r="I1129" s="1" t="s">
        <v>8625</v>
      </c>
      <c r="J1129" s="1" t="s">
        <v>8626</v>
      </c>
      <c r="K1129" s="1" t="s">
        <v>8627</v>
      </c>
      <c r="L1129" s="1" t="s">
        <v>8628</v>
      </c>
      <c r="M1129" s="1" t="s">
        <v>8629</v>
      </c>
      <c r="N1129" s="1" t="s">
        <v>8630</v>
      </c>
      <c r="O1129" s="1" t="s">
        <v>8631</v>
      </c>
    </row>
    <row r="1130" s="1" customFormat="1" spans="1:18">
      <c r="A1130" s="1" t="s">
        <v>15</v>
      </c>
      <c r="B1130" s="1" t="s">
        <v>8624</v>
      </c>
      <c r="C1130" s="1" t="s">
        <v>27</v>
      </c>
      <c r="D1130" s="1" t="s">
        <v>8551</v>
      </c>
      <c r="F1130" s="1" t="s">
        <v>332</v>
      </c>
      <c r="I1130" s="1" t="s">
        <v>8632</v>
      </c>
      <c r="J1130" s="1" t="s">
        <v>8633</v>
      </c>
      <c r="K1130" s="1" t="s">
        <v>8634</v>
      </c>
      <c r="L1130" s="1" t="s">
        <v>8635</v>
      </c>
      <c r="M1130" s="1" t="s">
        <v>8636</v>
      </c>
      <c r="N1130" s="1" t="s">
        <v>8637</v>
      </c>
      <c r="O1130" s="1" t="s">
        <v>8638</v>
      </c>
    </row>
    <row r="1131" s="1" customFormat="1" spans="1:18">
      <c r="A1131" s="1" t="s">
        <v>15</v>
      </c>
      <c r="B1131" s="1" t="s">
        <v>8639</v>
      </c>
      <c r="C1131" s="1" t="s">
        <v>17</v>
      </c>
      <c r="D1131" s="1" t="s">
        <v>8551</v>
      </c>
      <c r="F1131" s="1" t="s">
        <v>7209</v>
      </c>
      <c r="I1131" s="1" t="s">
        <v>8640</v>
      </c>
      <c r="J1131" s="1" t="s">
        <v>8641</v>
      </c>
      <c r="K1131" s="1" t="s">
        <v>8642</v>
      </c>
      <c r="L1131" s="1" t="s">
        <v>8643</v>
      </c>
      <c r="M1131" s="1" t="s">
        <v>8644</v>
      </c>
      <c r="N1131" s="1" t="s">
        <v>8645</v>
      </c>
      <c r="O1131" s="1" t="s">
        <v>8646</v>
      </c>
    </row>
    <row r="1132" s="1" customFormat="1" spans="1:18">
      <c r="A1132" s="1" t="s">
        <v>15</v>
      </c>
      <c r="B1132" s="1" t="s">
        <v>8647</v>
      </c>
      <c r="C1132" s="1" t="s">
        <v>17</v>
      </c>
      <c r="D1132" s="1" t="s">
        <v>8551</v>
      </c>
      <c r="F1132" s="1" t="s">
        <v>7245</v>
      </c>
      <c r="I1132" s="1" t="s">
        <v>8648</v>
      </c>
      <c r="J1132" s="1" t="s">
        <v>8649</v>
      </c>
      <c r="K1132" s="1" t="s">
        <v>8650</v>
      </c>
      <c r="L1132" s="1" t="s">
        <v>8651</v>
      </c>
      <c r="M1132" s="1" t="s">
        <v>8652</v>
      </c>
      <c r="N1132" s="1" t="s">
        <v>8653</v>
      </c>
      <c r="O1132" s="1" t="s">
        <v>8654</v>
      </c>
    </row>
    <row r="1133" s="1" customFormat="1" spans="1:18">
      <c r="A1133" s="1" t="s">
        <v>15</v>
      </c>
      <c r="B1133" s="1" t="s">
        <v>8655</v>
      </c>
      <c r="C1133" s="1" t="s">
        <v>27</v>
      </c>
      <c r="F1133" s="1" t="s">
        <v>8647</v>
      </c>
      <c r="G1133" s="1" t="e">
        <f>-y</f>
        <v>#NAME?</v>
      </c>
      <c r="I1133" s="1" t="s">
        <v>8656</v>
      </c>
      <c r="J1133" s="1" t="s">
        <v>8657</v>
      </c>
      <c r="K1133" s="1" t="s">
        <v>8658</v>
      </c>
      <c r="L1133" s="1" t="s">
        <v>8659</v>
      </c>
      <c r="M1133" s="1" t="s">
        <v>8660</v>
      </c>
      <c r="N1133" s="1" t="s">
        <v>8661</v>
      </c>
      <c r="O1133" s="1" t="s">
        <v>8662</v>
      </c>
    </row>
    <row r="1134" s="1" customFormat="1" spans="1:18">
      <c r="A1134" s="1" t="s">
        <v>15</v>
      </c>
      <c r="B1134" s="1" t="s">
        <v>8663</v>
      </c>
      <c r="C1134" s="1" t="s">
        <v>27</v>
      </c>
      <c r="D1134" s="1" t="s">
        <v>8551</v>
      </c>
      <c r="F1134" s="1" t="s">
        <v>7335</v>
      </c>
      <c r="G1134" s="1" t="e">
        <f>-ation</f>
        <v>#NAME?</v>
      </c>
      <c r="I1134" s="1" t="s">
        <v>8664</v>
      </c>
      <c r="J1134" s="1" t="s">
        <v>8665</v>
      </c>
      <c r="K1134" s="1" t="s">
        <v>8666</v>
      </c>
      <c r="L1134" s="1" t="s">
        <v>8667</v>
      </c>
      <c r="M1134" s="1" t="s">
        <v>8668</v>
      </c>
      <c r="N1134" s="1" t="s">
        <v>8669</v>
      </c>
      <c r="O1134" s="1" t="s">
        <v>8670</v>
      </c>
    </row>
    <row r="1135" s="1" customFormat="1" spans="1:18">
      <c r="A1135" s="1" t="s">
        <v>15</v>
      </c>
      <c r="B1135" s="1" t="s">
        <v>8671</v>
      </c>
      <c r="C1135" s="1" t="s">
        <v>17</v>
      </c>
      <c r="D1135" s="1" t="s">
        <v>8551</v>
      </c>
      <c r="F1135" s="1" t="s">
        <v>8672</v>
      </c>
      <c r="I1135" s="1" t="s">
        <v>8673</v>
      </c>
      <c r="J1135" s="1" t="s">
        <v>8674</v>
      </c>
      <c r="K1135" s="1" t="s">
        <v>8675</v>
      </c>
      <c r="L1135" s="1" t="s">
        <v>8676</v>
      </c>
      <c r="M1135" s="1" t="s">
        <v>8677</v>
      </c>
      <c r="N1135" s="1" t="s">
        <v>8678</v>
      </c>
      <c r="O1135" s="1" t="s">
        <v>8679</v>
      </c>
    </row>
    <row r="1136" s="1" customFormat="1" spans="1:18">
      <c r="A1136" s="1" t="s">
        <v>15</v>
      </c>
      <c r="B1136" s="1" t="s">
        <v>8680</v>
      </c>
      <c r="C1136" s="1" t="s">
        <v>27</v>
      </c>
      <c r="F1136" s="1" t="s">
        <v>8672</v>
      </c>
      <c r="I1136" s="1" t="s">
        <v>8681</v>
      </c>
      <c r="J1136" s="1" t="s">
        <v>8682</v>
      </c>
      <c r="K1136" s="1" t="s">
        <v>8683</v>
      </c>
      <c r="L1136" s="1" t="s">
        <v>8684</v>
      </c>
      <c r="M1136" s="1" t="s">
        <v>8685</v>
      </c>
      <c r="N1136" s="1" t="s">
        <v>8686</v>
      </c>
      <c r="O1136" s="1" t="s">
        <v>8687</v>
      </c>
      <c r="P1136" s="1" t="s">
        <v>8551</v>
      </c>
      <c r="R1136" s="1" t="s">
        <v>611</v>
      </c>
    </row>
    <row r="1137" s="1" customFormat="1" spans="1:18">
      <c r="A1137" s="1" t="s">
        <v>15</v>
      </c>
      <c r="B1137" s="1" t="s">
        <v>8688</v>
      </c>
      <c r="C1137" s="1" t="s">
        <v>27</v>
      </c>
      <c r="F1137" s="1" t="s">
        <v>8689</v>
      </c>
      <c r="I1137" s="1" t="s">
        <v>8690</v>
      </c>
      <c r="J1137" s="1" t="s">
        <v>8691</v>
      </c>
      <c r="K1137" s="1" t="s">
        <v>8692</v>
      </c>
      <c r="L1137" s="1" t="s">
        <v>8693</v>
      </c>
      <c r="M1137" s="1" t="s">
        <v>8694</v>
      </c>
      <c r="N1137" s="1" t="s">
        <v>8695</v>
      </c>
      <c r="O1137" s="1" t="s">
        <v>8696</v>
      </c>
      <c r="P1137" s="1" t="s">
        <v>8551</v>
      </c>
    </row>
    <row r="1138" s="1" customFormat="1" spans="1:18">
      <c r="A1138" s="1" t="s">
        <v>15</v>
      </c>
      <c r="B1138" s="1" t="s">
        <v>8697</v>
      </c>
      <c r="C1138" s="1" t="s">
        <v>45</v>
      </c>
      <c r="F1138" s="1" t="s">
        <v>8698</v>
      </c>
      <c r="I1138" s="1" t="s">
        <v>8699</v>
      </c>
      <c r="J1138" s="1" t="s">
        <v>8700</v>
      </c>
      <c r="K1138" s="1" t="s">
        <v>8701</v>
      </c>
      <c r="L1138" s="1" t="s">
        <v>8702</v>
      </c>
      <c r="M1138" s="1" t="s">
        <v>8703</v>
      </c>
      <c r="N1138" s="1" t="s">
        <v>8704</v>
      </c>
      <c r="O1138" s="1" t="s">
        <v>8705</v>
      </c>
      <c r="P1138" s="1" t="s">
        <v>8551</v>
      </c>
      <c r="R1138" s="1" t="s">
        <v>3986</v>
      </c>
    </row>
    <row r="1139" s="1" customFormat="1" spans="1:18">
      <c r="A1139" s="1" t="s">
        <v>15</v>
      </c>
      <c r="B1139" s="1" t="s">
        <v>8706</v>
      </c>
      <c r="C1139" s="1" t="s">
        <v>27</v>
      </c>
      <c r="J1139" s="1" t="s">
        <v>8707</v>
      </c>
      <c r="K1139" s="1" t="s">
        <v>8708</v>
      </c>
      <c r="L1139" s="1" t="s">
        <v>8709</v>
      </c>
      <c r="M1139" s="1" t="s">
        <v>8710</v>
      </c>
      <c r="N1139" s="1" t="s">
        <v>8711</v>
      </c>
      <c r="O1139" s="1" t="s">
        <v>8712</v>
      </c>
    </row>
    <row r="1140" s="1" customFormat="1" spans="1:18">
      <c r="A1140" s="1" t="s">
        <v>15</v>
      </c>
      <c r="B1140" s="1" t="s">
        <v>8713</v>
      </c>
      <c r="C1140" s="1" t="s">
        <v>17</v>
      </c>
      <c r="F1140" s="1" t="s">
        <v>1180</v>
      </c>
      <c r="I1140" s="1" t="s">
        <v>8714</v>
      </c>
      <c r="J1140" s="1" t="s">
        <v>8715</v>
      </c>
      <c r="K1140" s="1" t="s">
        <v>8716</v>
      </c>
      <c r="L1140" s="1" t="s">
        <v>8717</v>
      </c>
      <c r="M1140" s="1" t="s">
        <v>8718</v>
      </c>
      <c r="N1140" s="1" t="s">
        <v>8719</v>
      </c>
      <c r="O1140" s="1" t="s">
        <v>8720</v>
      </c>
      <c r="P1140" s="1" t="s">
        <v>8551</v>
      </c>
    </row>
    <row r="1141" s="1" customFormat="1" spans="1:18">
      <c r="A1141" s="1" t="s">
        <v>15</v>
      </c>
      <c r="B1141" s="1" t="s">
        <v>8721</v>
      </c>
      <c r="C1141" s="1" t="s">
        <v>17</v>
      </c>
      <c r="D1141" s="1" t="s">
        <v>8551</v>
      </c>
      <c r="F1141" s="1" t="s">
        <v>688</v>
      </c>
      <c r="I1141" s="1" t="s">
        <v>8722</v>
      </c>
      <c r="J1141" s="1" t="s">
        <v>8723</v>
      </c>
      <c r="K1141" s="1" t="s">
        <v>8724</v>
      </c>
      <c r="L1141" s="1" t="s">
        <v>8725</v>
      </c>
      <c r="M1141" s="1" t="s">
        <v>8726</v>
      </c>
      <c r="N1141" s="1" t="s">
        <v>8727</v>
      </c>
      <c r="O1141" s="1" t="s">
        <v>8728</v>
      </c>
    </row>
    <row r="1142" s="1" customFormat="1" spans="1:18">
      <c r="A1142" s="1" t="s">
        <v>15</v>
      </c>
      <c r="B1142" s="1" t="s">
        <v>8729</v>
      </c>
      <c r="C1142" s="1" t="s">
        <v>27</v>
      </c>
      <c r="D1142" s="1" t="s">
        <v>8551</v>
      </c>
      <c r="F1142" s="1" t="s">
        <v>6744</v>
      </c>
      <c r="G1142" s="1" t="s">
        <v>8730</v>
      </c>
      <c r="I1142" s="1" t="s">
        <v>8731</v>
      </c>
      <c r="J1142" s="1" t="s">
        <v>8732</v>
      </c>
      <c r="K1142" s="1" t="s">
        <v>8733</v>
      </c>
      <c r="L1142" s="1" t="s">
        <v>8734</v>
      </c>
      <c r="M1142" s="1" t="s">
        <v>8735</v>
      </c>
      <c r="N1142" s="1" t="s">
        <v>8736</v>
      </c>
      <c r="O1142" s="1" t="s">
        <v>8737</v>
      </c>
    </row>
    <row r="1143" s="1" customFormat="1" spans="1:18">
      <c r="A1143" s="1" t="s">
        <v>15</v>
      </c>
      <c r="B1143" s="1" t="s">
        <v>8738</v>
      </c>
      <c r="C1143" s="1" t="s">
        <v>45</v>
      </c>
      <c r="D1143" s="1" t="s">
        <v>8551</v>
      </c>
      <c r="F1143" s="1" t="s">
        <v>6744</v>
      </c>
      <c r="G1143" s="1" t="s">
        <v>208</v>
      </c>
      <c r="I1143" s="1" t="s">
        <v>8739</v>
      </c>
      <c r="J1143" s="1" t="s">
        <v>8740</v>
      </c>
      <c r="K1143" s="1" t="s">
        <v>8741</v>
      </c>
      <c r="L1143" s="1" t="s">
        <v>8742</v>
      </c>
      <c r="M1143" s="1" t="s">
        <v>8743</v>
      </c>
      <c r="N1143" s="1" t="s">
        <v>8744</v>
      </c>
      <c r="O1143" s="1" t="s">
        <v>8745</v>
      </c>
    </row>
    <row r="1144" s="1" customFormat="1" spans="1:18">
      <c r="A1144" s="1" t="s">
        <v>15</v>
      </c>
      <c r="B1144" s="1" t="s">
        <v>8746</v>
      </c>
      <c r="C1144" s="1" t="s">
        <v>27</v>
      </c>
      <c r="D1144" s="1" t="s">
        <v>8551</v>
      </c>
      <c r="F1144" s="1" t="s">
        <v>8747</v>
      </c>
      <c r="G1144" s="1" t="s">
        <v>611</v>
      </c>
      <c r="I1144" s="1" t="s">
        <v>8748</v>
      </c>
      <c r="J1144" s="1" t="s">
        <v>8749</v>
      </c>
      <c r="K1144" s="1" t="s">
        <v>8750</v>
      </c>
      <c r="L1144" s="1" t="s">
        <v>8751</v>
      </c>
      <c r="M1144" s="1" t="s">
        <v>8752</v>
      </c>
      <c r="N1144" s="1" t="s">
        <v>8753</v>
      </c>
      <c r="O1144" s="1" t="s">
        <v>8754</v>
      </c>
    </row>
    <row r="1145" s="1" customFormat="1" spans="1:18">
      <c r="A1145" s="1" t="s">
        <v>15</v>
      </c>
      <c r="B1145" s="1" t="s">
        <v>8755</v>
      </c>
      <c r="C1145" s="1" t="s">
        <v>17</v>
      </c>
      <c r="D1145" s="1" t="s">
        <v>8551</v>
      </c>
      <c r="F1145" s="1" t="s">
        <v>8756</v>
      </c>
      <c r="G1145" s="1" t="s">
        <v>323</v>
      </c>
      <c r="I1145" s="1" t="s">
        <v>8757</v>
      </c>
      <c r="J1145" s="1" t="s">
        <v>8758</v>
      </c>
      <c r="K1145" s="1" t="s">
        <v>8759</v>
      </c>
      <c r="L1145" s="1" t="s">
        <v>8760</v>
      </c>
      <c r="M1145" s="1" t="s">
        <v>8761</v>
      </c>
      <c r="N1145" s="1" t="s">
        <v>8762</v>
      </c>
      <c r="O1145" s="1" t="s">
        <v>8763</v>
      </c>
    </row>
    <row r="1146" s="1" customFormat="1" spans="1:18">
      <c r="A1146" s="1" t="s">
        <v>15</v>
      </c>
      <c r="B1146" s="1" t="s">
        <v>8764</v>
      </c>
      <c r="C1146" s="1" t="s">
        <v>17</v>
      </c>
      <c r="D1146" s="1" t="s">
        <v>8551</v>
      </c>
      <c r="F1146" s="1" t="s">
        <v>8765</v>
      </c>
      <c r="G1146" s="1" t="s">
        <v>171</v>
      </c>
      <c r="I1146" s="1" t="s">
        <v>8766</v>
      </c>
      <c r="J1146" s="1" t="s">
        <v>8767</v>
      </c>
      <c r="K1146" s="1" t="s">
        <v>8768</v>
      </c>
      <c r="L1146" s="1" t="s">
        <v>8769</v>
      </c>
      <c r="M1146" s="1" t="s">
        <v>8770</v>
      </c>
      <c r="N1146" s="1" t="s">
        <v>8771</v>
      </c>
      <c r="O1146" s="1" t="s">
        <v>8772</v>
      </c>
    </row>
    <row r="1147" s="1" customFormat="1" spans="1:18">
      <c r="A1147" s="1" t="s">
        <v>15</v>
      </c>
      <c r="B1147" s="1" t="s">
        <v>8773</v>
      </c>
      <c r="C1147" s="1" t="s">
        <v>27</v>
      </c>
      <c r="D1147" s="1" t="s">
        <v>8551</v>
      </c>
      <c r="F1147" s="1" t="s">
        <v>8774</v>
      </c>
      <c r="I1147" s="1" t="s">
        <v>8775</v>
      </c>
      <c r="J1147" s="1" t="s">
        <v>8776</v>
      </c>
      <c r="K1147" s="1" t="s">
        <v>8777</v>
      </c>
      <c r="L1147" s="1" t="s">
        <v>8778</v>
      </c>
      <c r="M1147" s="1" t="s">
        <v>8779</v>
      </c>
      <c r="N1147" s="1" t="s">
        <v>8780</v>
      </c>
      <c r="O1147" s="1" t="s">
        <v>8781</v>
      </c>
    </row>
    <row r="1148" s="1" customFormat="1" spans="1:18">
      <c r="A1148" s="1" t="s">
        <v>15</v>
      </c>
      <c r="B1148" s="1" t="s">
        <v>8782</v>
      </c>
      <c r="C1148" s="1" t="s">
        <v>17</v>
      </c>
      <c r="D1148" s="1" t="s">
        <v>8551</v>
      </c>
      <c r="F1148" s="1" t="s">
        <v>8783</v>
      </c>
      <c r="I1148" s="1" t="s">
        <v>8784</v>
      </c>
      <c r="J1148" s="1" t="s">
        <v>8785</v>
      </c>
      <c r="K1148" s="1" t="s">
        <v>8786</v>
      </c>
      <c r="L1148" s="1" t="s">
        <v>8787</v>
      </c>
      <c r="M1148" s="1" t="s">
        <v>8788</v>
      </c>
      <c r="N1148" s="1" t="s">
        <v>8789</v>
      </c>
      <c r="O1148" s="1" t="s">
        <v>8790</v>
      </c>
    </row>
    <row r="1149" s="1" customFormat="1" spans="1:18">
      <c r="A1149" s="1" t="s">
        <v>15</v>
      </c>
      <c r="B1149" s="1" t="s">
        <v>8791</v>
      </c>
      <c r="C1149" s="1" t="s">
        <v>45</v>
      </c>
      <c r="D1149" s="1" t="s">
        <v>8551</v>
      </c>
      <c r="F1149" s="1" t="s">
        <v>8783</v>
      </c>
      <c r="G1149" s="1" t="s">
        <v>3986</v>
      </c>
      <c r="I1149" s="1" t="s">
        <v>8792</v>
      </c>
      <c r="J1149" s="1" t="s">
        <v>8793</v>
      </c>
      <c r="K1149" s="1" t="s">
        <v>8794</v>
      </c>
      <c r="L1149" s="1" t="s">
        <v>8795</v>
      </c>
      <c r="M1149" s="1" t="s">
        <v>8796</v>
      </c>
      <c r="N1149" s="1" t="s">
        <v>8797</v>
      </c>
      <c r="O1149" s="1" t="s">
        <v>8798</v>
      </c>
    </row>
    <row r="1150" s="1" customFormat="1" spans="1:18">
      <c r="A1150" s="1" t="s">
        <v>15</v>
      </c>
      <c r="B1150" s="1" t="s">
        <v>8799</v>
      </c>
      <c r="C1150" s="1" t="s">
        <v>17</v>
      </c>
      <c r="J1150" s="1" t="s">
        <v>8800</v>
      </c>
      <c r="K1150" s="1" t="s">
        <v>8801</v>
      </c>
      <c r="L1150" s="1" t="s">
        <v>8802</v>
      </c>
      <c r="M1150" s="1" t="s">
        <v>8803</v>
      </c>
      <c r="N1150" s="1" t="s">
        <v>8804</v>
      </c>
      <c r="O1150" s="1" t="s">
        <v>8805</v>
      </c>
    </row>
    <row r="1151" s="1" customFormat="1" spans="1:18">
      <c r="A1151" s="1" t="s">
        <v>15</v>
      </c>
      <c r="B1151" s="1" t="s">
        <v>8799</v>
      </c>
      <c r="C1151" s="1" t="s">
        <v>27</v>
      </c>
      <c r="J1151" s="1" t="s">
        <v>8800</v>
      </c>
      <c r="K1151" s="1" t="s">
        <v>8801</v>
      </c>
      <c r="L1151" s="1" t="s">
        <v>8806</v>
      </c>
      <c r="M1151" s="1" t="s">
        <v>8807</v>
      </c>
      <c r="N1151" s="1" t="s">
        <v>8808</v>
      </c>
      <c r="O1151" s="1" t="s">
        <v>8809</v>
      </c>
    </row>
    <row r="1152" s="1" customFormat="1" spans="1:18">
      <c r="A1152" s="1" t="s">
        <v>15</v>
      </c>
      <c r="B1152" s="1" t="s">
        <v>8810</v>
      </c>
      <c r="C1152" s="1" t="s">
        <v>45</v>
      </c>
      <c r="D1152" s="1" t="s">
        <v>8409</v>
      </c>
      <c r="F1152" s="1" t="s">
        <v>1614</v>
      </c>
      <c r="G1152" s="1" t="s">
        <v>171</v>
      </c>
      <c r="I1152" s="1" t="s">
        <v>8811</v>
      </c>
      <c r="J1152" s="1" t="s">
        <v>8812</v>
      </c>
      <c r="K1152" s="1" t="s">
        <v>8813</v>
      </c>
      <c r="L1152" s="1" t="s">
        <v>8814</v>
      </c>
      <c r="M1152" s="1" t="s">
        <v>8815</v>
      </c>
      <c r="N1152" s="1" t="s">
        <v>8816</v>
      </c>
      <c r="O1152" s="1" t="s">
        <v>8817</v>
      </c>
    </row>
    <row r="1153" s="1" customFormat="1" spans="1:15">
      <c r="A1153" s="1" t="s">
        <v>15</v>
      </c>
      <c r="B1153" s="1" t="s">
        <v>8818</v>
      </c>
      <c r="C1153" s="1" t="s">
        <v>17</v>
      </c>
      <c r="D1153" s="1" t="s">
        <v>8409</v>
      </c>
      <c r="F1153" s="1" t="s">
        <v>8819</v>
      </c>
      <c r="G1153" s="1" t="s">
        <v>171</v>
      </c>
      <c r="I1153" s="1" t="s">
        <v>8820</v>
      </c>
      <c r="J1153" s="1" t="s">
        <v>8821</v>
      </c>
      <c r="K1153" s="1" t="s">
        <v>8822</v>
      </c>
      <c r="L1153" s="1" t="s">
        <v>8823</v>
      </c>
      <c r="M1153" s="1" t="s">
        <v>8824</v>
      </c>
      <c r="N1153" s="1" t="s">
        <v>8825</v>
      </c>
      <c r="O1153" s="1" t="s">
        <v>8826</v>
      </c>
    </row>
    <row r="1154" s="1" customFormat="1" spans="1:15">
      <c r="A1154" s="1" t="s">
        <v>15</v>
      </c>
      <c r="B1154" s="1" t="s">
        <v>8818</v>
      </c>
      <c r="C1154" s="1" t="s">
        <v>27</v>
      </c>
      <c r="D1154" s="1" t="s">
        <v>8409</v>
      </c>
      <c r="F1154" s="1" t="s">
        <v>8819</v>
      </c>
      <c r="G1154" s="1" t="s">
        <v>171</v>
      </c>
      <c r="I1154" s="1" t="s">
        <v>8827</v>
      </c>
      <c r="J1154" s="1" t="s">
        <v>8828</v>
      </c>
      <c r="K1154" s="1" t="s">
        <v>8829</v>
      </c>
      <c r="L1154" s="1" t="s">
        <v>8830</v>
      </c>
      <c r="M1154" s="1" t="s">
        <v>8831</v>
      </c>
      <c r="N1154" s="1" t="s">
        <v>8832</v>
      </c>
      <c r="O1154" s="1" t="s">
        <v>8833</v>
      </c>
    </row>
    <row r="1155" s="1" customFormat="1" spans="1:15">
      <c r="A1155" s="1" t="s">
        <v>15</v>
      </c>
      <c r="B1155" s="1" t="s">
        <v>8834</v>
      </c>
      <c r="C1155" s="1" t="s">
        <v>27</v>
      </c>
      <c r="D1155" s="1" t="s">
        <v>8409</v>
      </c>
      <c r="F1155" s="1" t="s">
        <v>8819</v>
      </c>
      <c r="G1155" s="1" t="s">
        <v>8835</v>
      </c>
      <c r="I1155" s="1" t="s">
        <v>8836</v>
      </c>
      <c r="J1155" s="1" t="s">
        <v>8837</v>
      </c>
      <c r="K1155" s="1" t="s">
        <v>8838</v>
      </c>
      <c r="L1155" s="1" t="s">
        <v>8839</v>
      </c>
      <c r="M1155" s="1" t="s">
        <v>8840</v>
      </c>
      <c r="N1155" s="1" t="s">
        <v>8841</v>
      </c>
      <c r="O1155" s="1" t="s">
        <v>8842</v>
      </c>
    </row>
    <row r="1156" s="1" customFormat="1" spans="1:15">
      <c r="A1156" s="1" t="s">
        <v>15</v>
      </c>
      <c r="B1156" s="1" t="s">
        <v>8843</v>
      </c>
      <c r="C1156" s="1" t="s">
        <v>17</v>
      </c>
      <c r="D1156" s="1" t="s">
        <v>8409</v>
      </c>
      <c r="F1156" s="1" t="s">
        <v>8844</v>
      </c>
      <c r="I1156" s="1" t="s">
        <v>8845</v>
      </c>
      <c r="J1156" s="1" t="s">
        <v>8846</v>
      </c>
      <c r="K1156" s="1" t="s">
        <v>8847</v>
      </c>
      <c r="L1156" s="1" t="s">
        <v>8848</v>
      </c>
      <c r="M1156" s="1" t="s">
        <v>8849</v>
      </c>
      <c r="N1156" s="1" t="s">
        <v>8850</v>
      </c>
      <c r="O1156" s="1" t="s">
        <v>8851</v>
      </c>
    </row>
    <row r="1157" s="1" customFormat="1" spans="1:15">
      <c r="A1157" s="1" t="s">
        <v>15</v>
      </c>
      <c r="B1157" s="1" t="s">
        <v>8843</v>
      </c>
      <c r="C1157" s="1" t="s">
        <v>27</v>
      </c>
      <c r="D1157" s="1" t="s">
        <v>8409</v>
      </c>
      <c r="F1157" s="1" t="s">
        <v>8844</v>
      </c>
      <c r="I1157" s="1" t="s">
        <v>8852</v>
      </c>
      <c r="J1157" s="1" t="s">
        <v>8853</v>
      </c>
      <c r="K1157" s="1" t="s">
        <v>8847</v>
      </c>
      <c r="L1157" s="1" t="s">
        <v>8854</v>
      </c>
      <c r="M1157" s="1" t="s">
        <v>8855</v>
      </c>
      <c r="N1157" s="1" t="s">
        <v>8856</v>
      </c>
      <c r="O1157" s="1" t="s">
        <v>8857</v>
      </c>
    </row>
    <row r="1158" s="1" customFormat="1" spans="1:15">
      <c r="A1158" s="1" t="s">
        <v>15</v>
      </c>
      <c r="B1158" s="1" t="s">
        <v>8858</v>
      </c>
      <c r="C1158" s="1" t="s">
        <v>45</v>
      </c>
      <c r="J1158" s="1" t="s">
        <v>8859</v>
      </c>
      <c r="K1158" s="1" t="s">
        <v>8860</v>
      </c>
      <c r="L1158" s="1" t="s">
        <v>8861</v>
      </c>
      <c r="M1158" s="1" t="s">
        <v>8862</v>
      </c>
      <c r="N1158" s="1" t="s">
        <v>8863</v>
      </c>
      <c r="O1158" s="1" t="s">
        <v>8864</v>
      </c>
    </row>
    <row r="1159" s="1" customFormat="1" spans="1:15">
      <c r="A1159" s="1" t="s">
        <v>15</v>
      </c>
      <c r="B1159" s="1" t="s">
        <v>8865</v>
      </c>
      <c r="C1159" s="1" t="s">
        <v>27</v>
      </c>
      <c r="F1159" s="1" t="s">
        <v>8866</v>
      </c>
      <c r="G1159" s="1" t="s">
        <v>532</v>
      </c>
      <c r="I1159" s="1" t="s">
        <v>8867</v>
      </c>
      <c r="J1159" s="1" t="s">
        <v>8868</v>
      </c>
      <c r="K1159" s="1" t="s">
        <v>8869</v>
      </c>
      <c r="L1159" s="1" t="s">
        <v>8870</v>
      </c>
      <c r="M1159" s="1" t="s">
        <v>8871</v>
      </c>
      <c r="N1159" s="1" t="s">
        <v>8872</v>
      </c>
      <c r="O1159" s="1" t="s">
        <v>8873</v>
      </c>
    </row>
    <row r="1160" s="1" customFormat="1" spans="1:15">
      <c r="A1160" s="1" t="s">
        <v>15</v>
      </c>
      <c r="B1160" s="1" t="s">
        <v>8874</v>
      </c>
      <c r="C1160" s="1" t="s">
        <v>27</v>
      </c>
      <c r="F1160" s="1" t="s">
        <v>8866</v>
      </c>
      <c r="G1160" s="1" t="s">
        <v>422</v>
      </c>
      <c r="I1160" s="1" t="s">
        <v>8875</v>
      </c>
      <c r="J1160" s="1" t="s">
        <v>8876</v>
      </c>
      <c r="K1160" s="1" t="s">
        <v>8877</v>
      </c>
      <c r="L1160" s="1" t="s">
        <v>8878</v>
      </c>
      <c r="M1160" s="1" t="s">
        <v>8879</v>
      </c>
      <c r="N1160" s="1" t="s">
        <v>8880</v>
      </c>
      <c r="O1160" s="1" t="s">
        <v>8881</v>
      </c>
    </row>
    <row r="1161" s="1" customFormat="1" spans="1:15">
      <c r="A1161" s="1" t="s">
        <v>15</v>
      </c>
      <c r="B1161" s="1" t="s">
        <v>8882</v>
      </c>
      <c r="C1161" s="1" t="s">
        <v>27</v>
      </c>
      <c r="J1161" s="1" t="s">
        <v>8883</v>
      </c>
      <c r="K1161" s="1" t="s">
        <v>8884</v>
      </c>
      <c r="L1161" s="1" t="s">
        <v>8885</v>
      </c>
      <c r="M1161" s="1" t="s">
        <v>8886</v>
      </c>
      <c r="N1161" s="1" t="s">
        <v>8887</v>
      </c>
      <c r="O1161" s="1" t="s">
        <v>8888</v>
      </c>
    </row>
    <row r="1162" s="1" customFormat="1" spans="1:15">
      <c r="A1162" s="1" t="s">
        <v>15</v>
      </c>
      <c r="B1162" s="1" t="s">
        <v>8889</v>
      </c>
      <c r="C1162" s="1" t="s">
        <v>27</v>
      </c>
      <c r="J1162" s="1" t="s">
        <v>8890</v>
      </c>
      <c r="K1162" s="1" t="s">
        <v>8891</v>
      </c>
      <c r="L1162" s="1" t="s">
        <v>8892</v>
      </c>
      <c r="M1162" s="1" t="s">
        <v>8893</v>
      </c>
      <c r="N1162" s="1" t="s">
        <v>8894</v>
      </c>
      <c r="O1162" s="1" t="s">
        <v>8895</v>
      </c>
    </row>
    <row r="1163" s="1" customFormat="1" spans="1:15">
      <c r="A1163" s="1" t="s">
        <v>15</v>
      </c>
      <c r="B1163" s="1" t="s">
        <v>8896</v>
      </c>
      <c r="C1163" s="1" t="s">
        <v>27</v>
      </c>
      <c r="J1163" s="1" t="s">
        <v>8897</v>
      </c>
      <c r="K1163" s="1" t="s">
        <v>8898</v>
      </c>
      <c r="L1163" s="1" t="s">
        <v>8899</v>
      </c>
      <c r="M1163" s="1" t="s">
        <v>8900</v>
      </c>
      <c r="N1163" s="1" t="s">
        <v>8901</v>
      </c>
      <c r="O1163" s="1" t="s">
        <v>8902</v>
      </c>
    </row>
    <row r="1164" s="1" customFormat="1" spans="1:15">
      <c r="A1164" s="1" t="s">
        <v>15</v>
      </c>
      <c r="B1164" s="1" t="s">
        <v>8903</v>
      </c>
      <c r="C1164" s="1" t="s">
        <v>17</v>
      </c>
      <c r="F1164" s="1" t="s">
        <v>8904</v>
      </c>
      <c r="G1164" s="1" t="s">
        <v>356</v>
      </c>
      <c r="I1164" s="1" t="s">
        <v>8905</v>
      </c>
      <c r="J1164" s="1" t="s">
        <v>8906</v>
      </c>
      <c r="K1164" s="1" t="s">
        <v>8907</v>
      </c>
      <c r="L1164" s="1" t="s">
        <v>8908</v>
      </c>
      <c r="M1164" s="1" t="s">
        <v>8909</v>
      </c>
      <c r="N1164" s="1" t="s">
        <v>8910</v>
      </c>
      <c r="O1164" s="1" t="s">
        <v>8911</v>
      </c>
    </row>
    <row r="1165" s="1" customFormat="1" spans="1:15">
      <c r="A1165" s="1" t="s">
        <v>15</v>
      </c>
      <c r="B1165" s="1" t="s">
        <v>8912</v>
      </c>
      <c r="C1165" s="1" t="s">
        <v>27</v>
      </c>
      <c r="J1165" s="1" t="s">
        <v>8913</v>
      </c>
      <c r="K1165" s="1" t="s">
        <v>8914</v>
      </c>
      <c r="L1165" s="1" t="s">
        <v>8915</v>
      </c>
      <c r="M1165" s="1" t="s">
        <v>8916</v>
      </c>
      <c r="N1165" s="1" t="s">
        <v>8917</v>
      </c>
      <c r="O1165" s="1" t="s">
        <v>8918</v>
      </c>
    </row>
    <row r="1166" s="1" customFormat="1" spans="1:15">
      <c r="A1166" s="1" t="s">
        <v>15</v>
      </c>
      <c r="B1166" s="1" t="s">
        <v>8919</v>
      </c>
      <c r="C1166" s="1" t="s">
        <v>27</v>
      </c>
      <c r="F1166" s="1" t="s">
        <v>8920</v>
      </c>
      <c r="G1166" s="1" t="s">
        <v>8921</v>
      </c>
      <c r="I1166" s="1" t="s">
        <v>8922</v>
      </c>
      <c r="J1166" s="1" t="s">
        <v>8923</v>
      </c>
      <c r="K1166" s="1" t="s">
        <v>8924</v>
      </c>
      <c r="L1166" s="1" t="s">
        <v>8925</v>
      </c>
      <c r="M1166" s="1" t="s">
        <v>8926</v>
      </c>
      <c r="N1166" s="1" t="s">
        <v>8927</v>
      </c>
      <c r="O1166" s="1" t="s">
        <v>8928</v>
      </c>
    </row>
    <row r="1167" s="1" customFormat="1" spans="1:15">
      <c r="A1167" s="1" t="s">
        <v>15</v>
      </c>
      <c r="B1167" s="1" t="s">
        <v>8929</v>
      </c>
      <c r="C1167" s="1" t="s">
        <v>27</v>
      </c>
      <c r="J1167" s="1" t="s">
        <v>8930</v>
      </c>
      <c r="K1167" s="1" t="s">
        <v>8931</v>
      </c>
      <c r="L1167" s="1" t="s">
        <v>8932</v>
      </c>
      <c r="M1167" s="1" t="s">
        <v>8933</v>
      </c>
      <c r="N1167" s="1" t="s">
        <v>8934</v>
      </c>
      <c r="O1167" s="1" t="s">
        <v>8935</v>
      </c>
    </row>
    <row r="1168" s="1" customFormat="1" spans="1:15">
      <c r="A1168" s="1" t="s">
        <v>15</v>
      </c>
      <c r="B1168" s="1" t="s">
        <v>8929</v>
      </c>
      <c r="C1168" s="1" t="s">
        <v>17</v>
      </c>
      <c r="J1168" s="1" t="s">
        <v>8936</v>
      </c>
      <c r="K1168" s="1" t="s">
        <v>8931</v>
      </c>
      <c r="L1168" s="1" t="s">
        <v>8937</v>
      </c>
      <c r="M1168" s="1" t="s">
        <v>8938</v>
      </c>
      <c r="N1168" s="1" t="s">
        <v>8939</v>
      </c>
      <c r="O1168" s="1" t="s">
        <v>8940</v>
      </c>
    </row>
    <row r="1169" s="1" customFormat="1" spans="1:18">
      <c r="A1169" s="1" t="s">
        <v>15</v>
      </c>
      <c r="B1169" s="1" t="s">
        <v>8941</v>
      </c>
      <c r="C1169" s="1" t="s">
        <v>45</v>
      </c>
      <c r="J1169" s="1" t="s">
        <v>8942</v>
      </c>
      <c r="K1169" s="1" t="s">
        <v>8943</v>
      </c>
      <c r="L1169" s="1" t="s">
        <v>8944</v>
      </c>
      <c r="M1169" s="1" t="s">
        <v>8945</v>
      </c>
      <c r="N1169" s="1" t="s">
        <v>8946</v>
      </c>
      <c r="O1169" s="1" t="s">
        <v>8947</v>
      </c>
    </row>
    <row r="1170" s="1" customFormat="1" spans="1:18">
      <c r="A1170" s="1" t="s">
        <v>15</v>
      </c>
      <c r="B1170" s="1" t="s">
        <v>8948</v>
      </c>
      <c r="C1170" s="1" t="s">
        <v>17</v>
      </c>
      <c r="J1170" s="1" t="s">
        <v>8949</v>
      </c>
      <c r="K1170" s="1" t="s">
        <v>8950</v>
      </c>
      <c r="L1170" s="1" t="s">
        <v>8951</v>
      </c>
      <c r="M1170" s="1" t="s">
        <v>8952</v>
      </c>
      <c r="N1170" s="1" t="s">
        <v>8953</v>
      </c>
      <c r="O1170" s="1" t="s">
        <v>8954</v>
      </c>
    </row>
    <row r="1171" s="1" customFormat="1" spans="1:18">
      <c r="A1171" s="1" t="s">
        <v>15</v>
      </c>
      <c r="B1171" s="1" t="s">
        <v>8955</v>
      </c>
      <c r="C1171" s="1" t="s">
        <v>75</v>
      </c>
      <c r="J1171" s="1" t="s">
        <v>8956</v>
      </c>
      <c r="K1171" s="1" t="s">
        <v>8957</v>
      </c>
      <c r="L1171" s="1" t="s">
        <v>8958</v>
      </c>
      <c r="M1171" s="1" t="s">
        <v>8959</v>
      </c>
      <c r="N1171" s="1" t="s">
        <v>8960</v>
      </c>
      <c r="O1171" s="1" t="s">
        <v>8961</v>
      </c>
    </row>
    <row r="1172" s="1" customFormat="1" spans="1:18">
      <c r="A1172" s="1" t="s">
        <v>15</v>
      </c>
      <c r="B1172" s="1" t="s">
        <v>8962</v>
      </c>
      <c r="C1172" s="1" t="s">
        <v>17</v>
      </c>
      <c r="D1172" s="1" t="s">
        <v>8963</v>
      </c>
      <c r="F1172" s="1" t="s">
        <v>8964</v>
      </c>
      <c r="I1172" s="1" t="s">
        <v>8965</v>
      </c>
      <c r="J1172" s="1" t="s">
        <v>8966</v>
      </c>
      <c r="K1172" s="1" t="s">
        <v>8967</v>
      </c>
      <c r="L1172" s="1" t="s">
        <v>8968</v>
      </c>
      <c r="M1172" s="1" t="s">
        <v>8969</v>
      </c>
      <c r="N1172" s="1" t="s">
        <v>8970</v>
      </c>
      <c r="O1172" s="1" t="s">
        <v>8971</v>
      </c>
    </row>
    <row r="1173" s="1" customFormat="1" spans="1:18">
      <c r="A1173" s="1" t="s">
        <v>15</v>
      </c>
      <c r="B1173" s="1" t="s">
        <v>8972</v>
      </c>
      <c r="C1173" s="1" t="s">
        <v>75</v>
      </c>
      <c r="D1173" s="1" t="s">
        <v>8963</v>
      </c>
      <c r="F1173" s="1" t="s">
        <v>8973</v>
      </c>
      <c r="I1173" s="1" t="s">
        <v>8974</v>
      </c>
      <c r="J1173" s="1" t="s">
        <v>8975</v>
      </c>
      <c r="K1173" s="1" t="s">
        <v>8976</v>
      </c>
      <c r="L1173" s="1" t="s">
        <v>8977</v>
      </c>
      <c r="M1173" s="1" t="s">
        <v>8978</v>
      </c>
      <c r="N1173" s="1" t="s">
        <v>8979</v>
      </c>
      <c r="O1173" s="1" t="s">
        <v>8980</v>
      </c>
    </row>
    <row r="1174" s="1" customFormat="1" spans="1:18">
      <c r="A1174" s="1" t="s">
        <v>15</v>
      </c>
      <c r="B1174" s="1" t="s">
        <v>8981</v>
      </c>
      <c r="C1174" s="1" t="s">
        <v>75</v>
      </c>
      <c r="D1174" s="1" t="s">
        <v>8963</v>
      </c>
      <c r="F1174" s="1" t="s">
        <v>8982</v>
      </c>
      <c r="I1174" s="1" t="s">
        <v>8983</v>
      </c>
      <c r="J1174" s="1" t="s">
        <v>8984</v>
      </c>
      <c r="K1174" s="1" t="s">
        <v>8985</v>
      </c>
      <c r="L1174" s="1" t="s">
        <v>8986</v>
      </c>
      <c r="M1174" s="1" t="s">
        <v>8987</v>
      </c>
      <c r="N1174" s="1" t="s">
        <v>8988</v>
      </c>
      <c r="O1174" s="1" t="s">
        <v>8989</v>
      </c>
    </row>
    <row r="1175" s="1" customFormat="1" spans="1:18">
      <c r="A1175" s="1" t="s">
        <v>15</v>
      </c>
      <c r="B1175" s="1" t="s">
        <v>8990</v>
      </c>
      <c r="C1175" s="1" t="s">
        <v>8991</v>
      </c>
      <c r="J1175" s="1" t="s">
        <v>8992</v>
      </c>
      <c r="K1175" s="1" t="s">
        <v>8993</v>
      </c>
      <c r="L1175" s="1" t="s">
        <v>8994</v>
      </c>
      <c r="M1175" s="1" t="s">
        <v>8995</v>
      </c>
      <c r="N1175" s="1" t="s">
        <v>8996</v>
      </c>
      <c r="O1175" s="1" t="s">
        <v>8997</v>
      </c>
    </row>
    <row r="1176" s="1" customFormat="1" spans="1:18">
      <c r="A1176" s="1" t="s">
        <v>15</v>
      </c>
      <c r="B1176" s="1" t="s">
        <v>8998</v>
      </c>
      <c r="C1176" s="1" t="s">
        <v>27</v>
      </c>
      <c r="J1176" s="1" t="s">
        <v>8999</v>
      </c>
      <c r="K1176" s="1" t="s">
        <v>9000</v>
      </c>
      <c r="L1176" s="1" t="s">
        <v>9001</v>
      </c>
      <c r="M1176" s="1" t="s">
        <v>9002</v>
      </c>
      <c r="N1176" s="1" t="s">
        <v>9003</v>
      </c>
      <c r="O1176" s="1" t="s">
        <v>9004</v>
      </c>
    </row>
    <row r="1177" s="1" customFormat="1" spans="1:18">
      <c r="A1177" s="1" t="s">
        <v>15</v>
      </c>
      <c r="B1177" s="1" t="s">
        <v>9005</v>
      </c>
      <c r="C1177" s="1" t="s">
        <v>17</v>
      </c>
      <c r="J1177" s="1" t="s">
        <v>9006</v>
      </c>
      <c r="K1177" s="1" t="s">
        <v>9007</v>
      </c>
      <c r="L1177" s="1" t="s">
        <v>9008</v>
      </c>
      <c r="M1177" s="1" t="s">
        <v>9009</v>
      </c>
      <c r="N1177" s="1" t="s">
        <v>9010</v>
      </c>
      <c r="O1177" s="1" t="s">
        <v>9011</v>
      </c>
    </row>
    <row r="1178" s="1" customFormat="1" spans="1:18">
      <c r="A1178" s="1" t="s">
        <v>15</v>
      </c>
      <c r="B1178" s="1" t="s">
        <v>9012</v>
      </c>
      <c r="C1178" s="1" t="s">
        <v>17</v>
      </c>
      <c r="J1178" s="1" t="s">
        <v>9013</v>
      </c>
      <c r="K1178" s="1" t="s">
        <v>9014</v>
      </c>
      <c r="L1178" s="1" t="s">
        <v>9015</v>
      </c>
      <c r="M1178" s="1" t="s">
        <v>9016</v>
      </c>
      <c r="N1178" s="1" t="s">
        <v>9017</v>
      </c>
      <c r="O1178" s="1" t="s">
        <v>9018</v>
      </c>
    </row>
    <row r="1179" s="1" customFormat="1" spans="1:18">
      <c r="A1179" s="1" t="s">
        <v>15</v>
      </c>
      <c r="B1179" s="1" t="s">
        <v>9019</v>
      </c>
      <c r="C1179" s="1" t="s">
        <v>17</v>
      </c>
      <c r="J1179" s="1" t="s">
        <v>9020</v>
      </c>
      <c r="K1179" s="1" t="s">
        <v>9021</v>
      </c>
      <c r="L1179" s="1" t="s">
        <v>9022</v>
      </c>
      <c r="M1179" s="1" t="s">
        <v>9023</v>
      </c>
      <c r="N1179" s="1" t="s">
        <v>9024</v>
      </c>
      <c r="O1179" s="1" t="s">
        <v>9025</v>
      </c>
    </row>
    <row r="1180" s="1" customFormat="1" spans="1:18">
      <c r="A1180" s="1" t="s">
        <v>15</v>
      </c>
      <c r="B1180" s="1" t="s">
        <v>9019</v>
      </c>
      <c r="C1180" s="1" t="s">
        <v>27</v>
      </c>
      <c r="J1180" s="1" t="s">
        <v>9026</v>
      </c>
      <c r="K1180" s="1" t="s">
        <v>9021</v>
      </c>
      <c r="L1180" s="1" t="s">
        <v>9027</v>
      </c>
      <c r="M1180" s="1" t="s">
        <v>9028</v>
      </c>
      <c r="N1180" s="1" t="s">
        <v>9029</v>
      </c>
      <c r="O1180" s="1" t="s">
        <v>9030</v>
      </c>
    </row>
    <row r="1181" s="1" customFormat="1" spans="1:18">
      <c r="A1181" s="1" t="s">
        <v>15</v>
      </c>
      <c r="B1181" s="1" t="s">
        <v>9031</v>
      </c>
      <c r="C1181" s="1" t="s">
        <v>27</v>
      </c>
      <c r="I1181" s="1" t="s">
        <v>9032</v>
      </c>
      <c r="J1181" s="1" t="s">
        <v>9033</v>
      </c>
      <c r="K1181" s="1" t="s">
        <v>9034</v>
      </c>
      <c r="L1181" s="1" t="s">
        <v>9035</v>
      </c>
      <c r="M1181" s="1" t="s">
        <v>9036</v>
      </c>
      <c r="N1181" s="1" t="s">
        <v>9037</v>
      </c>
      <c r="O1181" s="1" t="s">
        <v>9038</v>
      </c>
    </row>
    <row r="1182" s="1" customFormat="1" spans="1:18">
      <c r="A1182" s="1" t="s">
        <v>15</v>
      </c>
      <c r="B1182" s="1" t="s">
        <v>9039</v>
      </c>
      <c r="C1182" s="1" t="s">
        <v>27</v>
      </c>
      <c r="F1182" s="1" t="s">
        <v>9019</v>
      </c>
      <c r="I1182" s="1" t="s">
        <v>9040</v>
      </c>
      <c r="J1182" s="1" t="s">
        <v>9041</v>
      </c>
      <c r="K1182" s="1" t="s">
        <v>9042</v>
      </c>
      <c r="L1182" s="1" t="s">
        <v>9043</v>
      </c>
      <c r="M1182" s="1" t="s">
        <v>9044</v>
      </c>
      <c r="N1182" s="1" t="s">
        <v>9045</v>
      </c>
      <c r="O1182" s="1" t="s">
        <v>9046</v>
      </c>
      <c r="R1182" s="1" t="s">
        <v>2419</v>
      </c>
    </row>
    <row r="1183" s="1" customFormat="1" spans="1:18">
      <c r="A1183" s="1" t="s">
        <v>15</v>
      </c>
      <c r="B1183" s="1" t="s">
        <v>9047</v>
      </c>
      <c r="C1183" s="1" t="s">
        <v>17</v>
      </c>
      <c r="J1183" s="1" t="s">
        <v>9048</v>
      </c>
      <c r="K1183" s="1" t="s">
        <v>9049</v>
      </c>
      <c r="L1183" s="1" t="s">
        <v>9050</v>
      </c>
      <c r="M1183" s="1" t="s">
        <v>9051</v>
      </c>
      <c r="N1183" s="1" t="s">
        <v>9052</v>
      </c>
      <c r="O1183" s="1" t="s">
        <v>9053</v>
      </c>
    </row>
    <row r="1184" s="1" customFormat="1" spans="1:18">
      <c r="A1184" s="1" t="s">
        <v>15</v>
      </c>
      <c r="B1184" s="1" t="s">
        <v>9047</v>
      </c>
      <c r="C1184" s="1" t="s">
        <v>27</v>
      </c>
      <c r="J1184" s="1" t="s">
        <v>9054</v>
      </c>
      <c r="K1184" s="1" t="s">
        <v>9049</v>
      </c>
      <c r="L1184" s="1" t="s">
        <v>9055</v>
      </c>
      <c r="M1184" s="1" t="s">
        <v>9056</v>
      </c>
      <c r="N1184" s="1" t="s">
        <v>9057</v>
      </c>
      <c r="O1184" s="1" t="s">
        <v>9058</v>
      </c>
    </row>
    <row r="1185" s="1" customFormat="1" spans="1:18">
      <c r="A1185" s="1" t="s">
        <v>15</v>
      </c>
      <c r="B1185" s="1" t="s">
        <v>620</v>
      </c>
      <c r="C1185" s="1" t="s">
        <v>17</v>
      </c>
      <c r="J1185" s="1" t="s">
        <v>9059</v>
      </c>
      <c r="K1185" s="1" t="s">
        <v>9060</v>
      </c>
      <c r="L1185" s="1" t="s">
        <v>9061</v>
      </c>
      <c r="M1185" s="1" t="s">
        <v>9062</v>
      </c>
      <c r="N1185" s="1" t="s">
        <v>9063</v>
      </c>
      <c r="O1185" s="1" t="s">
        <v>9064</v>
      </c>
    </row>
    <row r="1186" s="1" customFormat="1" spans="1:18">
      <c r="A1186" s="1" t="s">
        <v>15</v>
      </c>
      <c r="B1186" s="1" t="s">
        <v>620</v>
      </c>
      <c r="C1186" s="1" t="s">
        <v>27</v>
      </c>
      <c r="J1186" s="1" t="s">
        <v>9065</v>
      </c>
      <c r="K1186" s="1" t="s">
        <v>9060</v>
      </c>
      <c r="L1186" s="1" t="s">
        <v>9066</v>
      </c>
      <c r="M1186" s="1" t="s">
        <v>9067</v>
      </c>
      <c r="N1186" s="1" t="s">
        <v>9068</v>
      </c>
      <c r="O1186" s="1" t="s">
        <v>9069</v>
      </c>
    </row>
    <row r="1187" s="1" customFormat="1" spans="1:18">
      <c r="A1187" s="1" t="s">
        <v>15</v>
      </c>
      <c r="B1187" s="1" t="s">
        <v>9070</v>
      </c>
      <c r="C1187" s="1" t="s">
        <v>17</v>
      </c>
      <c r="J1187" s="1" t="s">
        <v>9071</v>
      </c>
      <c r="K1187" s="1" t="s">
        <v>9072</v>
      </c>
      <c r="L1187" s="1" t="s">
        <v>9073</v>
      </c>
      <c r="M1187" s="1" t="s">
        <v>9074</v>
      </c>
      <c r="N1187" s="1" t="s">
        <v>9075</v>
      </c>
      <c r="O1187" s="1" t="s">
        <v>9076</v>
      </c>
    </row>
    <row r="1188" s="1" customFormat="1" spans="1:18">
      <c r="A1188" s="1" t="s">
        <v>15</v>
      </c>
      <c r="B1188" s="1" t="s">
        <v>9070</v>
      </c>
      <c r="C1188" s="1" t="s">
        <v>27</v>
      </c>
      <c r="J1188" s="1" t="s">
        <v>9077</v>
      </c>
      <c r="K1188" s="1" t="s">
        <v>9072</v>
      </c>
      <c r="L1188" s="1" t="s">
        <v>9078</v>
      </c>
      <c r="M1188" s="1" t="s">
        <v>9079</v>
      </c>
      <c r="N1188" s="1" t="s">
        <v>9080</v>
      </c>
      <c r="O1188" s="1" t="s">
        <v>9081</v>
      </c>
    </row>
    <row r="1189" s="1" customFormat="1" spans="1:18">
      <c r="A1189" s="1" t="s">
        <v>15</v>
      </c>
      <c r="B1189" s="1" t="s">
        <v>9082</v>
      </c>
      <c r="C1189" s="1" t="s">
        <v>17</v>
      </c>
      <c r="J1189" s="1" t="s">
        <v>9083</v>
      </c>
      <c r="K1189" s="1" t="s">
        <v>9084</v>
      </c>
      <c r="L1189" s="1" t="s">
        <v>9085</v>
      </c>
      <c r="M1189" s="1" t="s">
        <v>9086</v>
      </c>
      <c r="N1189" s="1" t="s">
        <v>9087</v>
      </c>
      <c r="O1189" s="1" t="s">
        <v>9088</v>
      </c>
    </row>
    <row r="1190" s="1" customFormat="1" spans="1:18">
      <c r="A1190" s="1" t="s">
        <v>15</v>
      </c>
      <c r="B1190" s="1" t="s">
        <v>9082</v>
      </c>
      <c r="C1190" s="1" t="s">
        <v>27</v>
      </c>
      <c r="J1190" s="1" t="s">
        <v>9089</v>
      </c>
      <c r="K1190" s="1" t="s">
        <v>9084</v>
      </c>
      <c r="L1190" s="1" t="s">
        <v>9090</v>
      </c>
      <c r="M1190" s="1" t="s">
        <v>9091</v>
      </c>
      <c r="N1190" s="1" t="s">
        <v>9092</v>
      </c>
      <c r="O1190" s="1" t="s">
        <v>9093</v>
      </c>
    </row>
    <row r="1191" s="1" customFormat="1" spans="1:18">
      <c r="A1191" s="1" t="s">
        <v>15</v>
      </c>
      <c r="B1191" s="1" t="s">
        <v>9094</v>
      </c>
      <c r="C1191" s="1" t="s">
        <v>17</v>
      </c>
      <c r="J1191" s="1" t="s">
        <v>9095</v>
      </c>
      <c r="K1191" s="1" t="s">
        <v>9096</v>
      </c>
      <c r="L1191" s="1" t="s">
        <v>9097</v>
      </c>
      <c r="M1191" s="1" t="s">
        <v>9098</v>
      </c>
      <c r="N1191" s="1" t="s">
        <v>9099</v>
      </c>
      <c r="O1191" s="1" t="s">
        <v>9100</v>
      </c>
    </row>
    <row r="1192" s="1" customFormat="1" spans="1:18">
      <c r="A1192" s="1" t="s">
        <v>15</v>
      </c>
      <c r="B1192" s="1" t="s">
        <v>9094</v>
      </c>
      <c r="C1192" s="1" t="s">
        <v>27</v>
      </c>
      <c r="J1192" s="1" t="s">
        <v>9101</v>
      </c>
      <c r="K1192" s="1" t="s">
        <v>9096</v>
      </c>
      <c r="L1192" s="1" t="s">
        <v>9102</v>
      </c>
      <c r="M1192" s="1" t="s">
        <v>9103</v>
      </c>
      <c r="N1192" s="1" t="s">
        <v>9104</v>
      </c>
      <c r="O1192" s="1" t="s">
        <v>9105</v>
      </c>
    </row>
    <row r="1193" s="1" customFormat="1" spans="1:18">
      <c r="A1193" s="1" t="s">
        <v>15</v>
      </c>
      <c r="B1193" s="1" t="s">
        <v>9106</v>
      </c>
      <c r="C1193" s="1" t="s">
        <v>27</v>
      </c>
      <c r="F1193" s="1" t="s">
        <v>9094</v>
      </c>
      <c r="I1193" s="1" t="s">
        <v>9107</v>
      </c>
      <c r="J1193" s="1" t="s">
        <v>9108</v>
      </c>
      <c r="K1193" s="1" t="s">
        <v>9109</v>
      </c>
      <c r="L1193" s="1" t="s">
        <v>9110</v>
      </c>
      <c r="M1193" s="1" t="s">
        <v>9111</v>
      </c>
      <c r="N1193" s="1" t="s">
        <v>9112</v>
      </c>
      <c r="O1193" s="1" t="s">
        <v>9113</v>
      </c>
      <c r="R1193" s="1" t="e">
        <f>-er</f>
        <v>#NAME?</v>
      </c>
    </row>
    <row r="1194" s="1" customFormat="1" spans="1:18">
      <c r="A1194" s="1" t="s">
        <v>15</v>
      </c>
      <c r="B1194" s="1" t="s">
        <v>9114</v>
      </c>
      <c r="C1194" s="1" t="s">
        <v>17</v>
      </c>
      <c r="J1194" s="1" t="s">
        <v>9115</v>
      </c>
      <c r="K1194" s="1" t="s">
        <v>9116</v>
      </c>
      <c r="L1194" s="1" t="s">
        <v>9117</v>
      </c>
      <c r="M1194" s="1" t="s">
        <v>9118</v>
      </c>
      <c r="N1194" s="1" t="s">
        <v>9119</v>
      </c>
      <c r="O1194" s="1" t="s">
        <v>9120</v>
      </c>
    </row>
    <row r="1195" s="1" customFormat="1" spans="1:18">
      <c r="A1195" s="1" t="s">
        <v>15</v>
      </c>
      <c r="B1195" s="1" t="s">
        <v>9114</v>
      </c>
      <c r="C1195" s="1" t="s">
        <v>27</v>
      </c>
      <c r="J1195" s="1" t="s">
        <v>9121</v>
      </c>
      <c r="K1195" s="1" t="s">
        <v>9116</v>
      </c>
      <c r="L1195" s="1" t="s">
        <v>9122</v>
      </c>
      <c r="M1195" s="1" t="s">
        <v>9123</v>
      </c>
      <c r="N1195" s="1" t="s">
        <v>9124</v>
      </c>
      <c r="O1195" s="1" t="s">
        <v>9125</v>
      </c>
    </row>
    <row r="1196" s="1" customFormat="1" spans="1:18">
      <c r="A1196" s="1" t="s">
        <v>15</v>
      </c>
      <c r="B1196" s="1" t="s">
        <v>9126</v>
      </c>
      <c r="C1196" s="1" t="s">
        <v>27</v>
      </c>
      <c r="J1196" s="1" t="s">
        <v>9127</v>
      </c>
      <c r="K1196" s="1" t="s">
        <v>9128</v>
      </c>
      <c r="L1196" s="1" t="s">
        <v>9129</v>
      </c>
      <c r="M1196" s="1" t="s">
        <v>9130</v>
      </c>
      <c r="N1196" s="1" t="s">
        <v>9131</v>
      </c>
      <c r="O1196" s="1" t="s">
        <v>9132</v>
      </c>
    </row>
    <row r="1197" s="1" customFormat="1" spans="1:18">
      <c r="A1197" s="1" t="s">
        <v>15</v>
      </c>
      <c r="B1197" s="1" t="s">
        <v>9126</v>
      </c>
      <c r="C1197" s="1" t="s">
        <v>17</v>
      </c>
      <c r="J1197" s="1" t="s">
        <v>9133</v>
      </c>
      <c r="K1197" s="1" t="s">
        <v>9128</v>
      </c>
      <c r="L1197" s="1" t="s">
        <v>9134</v>
      </c>
      <c r="M1197" s="1" t="s">
        <v>9135</v>
      </c>
      <c r="N1197" s="1" t="s">
        <v>9136</v>
      </c>
      <c r="O1197" s="1" t="s">
        <v>9137</v>
      </c>
    </row>
    <row r="1198" s="1" customFormat="1" spans="1:18">
      <c r="A1198" s="1" t="s">
        <v>15</v>
      </c>
      <c r="B1198" s="1" t="s">
        <v>9138</v>
      </c>
      <c r="C1198" s="1" t="s">
        <v>27</v>
      </c>
      <c r="J1198" s="1" t="s">
        <v>9139</v>
      </c>
      <c r="K1198" s="1" t="s">
        <v>9140</v>
      </c>
      <c r="L1198" s="1" t="s">
        <v>9141</v>
      </c>
      <c r="M1198" s="1" t="s">
        <v>9142</v>
      </c>
      <c r="N1198" s="1" t="s">
        <v>9143</v>
      </c>
      <c r="O1198" s="1" t="s">
        <v>9144</v>
      </c>
    </row>
    <row r="1199" s="1" customFormat="1" spans="1:18">
      <c r="A1199" s="1" t="s">
        <v>15</v>
      </c>
      <c r="B1199" s="1" t="s">
        <v>9138</v>
      </c>
      <c r="C1199" s="1" t="s">
        <v>17</v>
      </c>
      <c r="J1199" s="1" t="s">
        <v>9145</v>
      </c>
      <c r="K1199" s="1" t="s">
        <v>9140</v>
      </c>
      <c r="L1199" s="1" t="s">
        <v>9146</v>
      </c>
      <c r="M1199" s="1" t="s">
        <v>9147</v>
      </c>
      <c r="N1199" s="1" t="s">
        <v>9148</v>
      </c>
      <c r="O1199" s="1" t="s">
        <v>9149</v>
      </c>
    </row>
    <row r="1200" s="1" customFormat="1" spans="1:18">
      <c r="A1200" s="1" t="s">
        <v>15</v>
      </c>
      <c r="B1200" s="1" t="s">
        <v>9150</v>
      </c>
      <c r="C1200" s="1" t="s">
        <v>45</v>
      </c>
      <c r="J1200" s="1" t="s">
        <v>9151</v>
      </c>
      <c r="K1200" s="1" t="s">
        <v>9152</v>
      </c>
      <c r="L1200" s="1" t="s">
        <v>9153</v>
      </c>
      <c r="M1200" s="1" t="s">
        <v>9154</v>
      </c>
      <c r="N1200" s="1" t="s">
        <v>9155</v>
      </c>
      <c r="O1200" s="1" t="s">
        <v>9156</v>
      </c>
    </row>
    <row r="1201" s="1" customFormat="1" spans="1:15">
      <c r="A1201" s="1" t="s">
        <v>15</v>
      </c>
      <c r="B1201" s="1" t="s">
        <v>9150</v>
      </c>
      <c r="C1201" s="1" t="s">
        <v>27</v>
      </c>
      <c r="J1201" s="1" t="s">
        <v>9157</v>
      </c>
      <c r="K1201" s="1" t="s">
        <v>9152</v>
      </c>
      <c r="L1201" s="1" t="s">
        <v>9158</v>
      </c>
      <c r="M1201" s="1" t="s">
        <v>9159</v>
      </c>
      <c r="N1201" s="1" t="s">
        <v>9160</v>
      </c>
      <c r="O1201" s="1" t="s">
        <v>9161</v>
      </c>
    </row>
    <row r="1202" s="1" customFormat="1" spans="1:15">
      <c r="A1202" s="1" t="s">
        <v>15</v>
      </c>
      <c r="B1202" s="1" t="s">
        <v>9162</v>
      </c>
      <c r="C1202" s="1" t="s">
        <v>45</v>
      </c>
      <c r="J1202" s="1" t="s">
        <v>9163</v>
      </c>
      <c r="K1202" s="1" t="s">
        <v>9164</v>
      </c>
      <c r="L1202" s="1" t="s">
        <v>9165</v>
      </c>
      <c r="M1202" s="1" t="s">
        <v>9166</v>
      </c>
      <c r="N1202" s="1" t="s">
        <v>9167</v>
      </c>
      <c r="O1202" s="1" t="s">
        <v>9168</v>
      </c>
    </row>
    <row r="1203" s="1" customFormat="1" spans="1:15">
      <c r="A1203" s="1" t="s">
        <v>15</v>
      </c>
      <c r="B1203" s="1" t="s">
        <v>9162</v>
      </c>
      <c r="C1203" s="1" t="s">
        <v>17</v>
      </c>
      <c r="J1203" s="1" t="s">
        <v>9169</v>
      </c>
      <c r="K1203" s="1" t="s">
        <v>9164</v>
      </c>
      <c r="L1203" s="1" t="s">
        <v>9170</v>
      </c>
      <c r="M1203" s="1" t="s">
        <v>9171</v>
      </c>
      <c r="N1203" s="1" t="s">
        <v>9172</v>
      </c>
      <c r="O1203" s="1" t="s">
        <v>9173</v>
      </c>
    </row>
    <row r="1204" s="1" customFormat="1" spans="1:15">
      <c r="A1204" s="1" t="s">
        <v>15</v>
      </c>
      <c r="B1204" s="1" t="s">
        <v>9174</v>
      </c>
      <c r="C1204" s="1" t="s">
        <v>27</v>
      </c>
      <c r="J1204" s="1" t="s">
        <v>9175</v>
      </c>
      <c r="K1204" s="1" t="s">
        <v>9176</v>
      </c>
      <c r="L1204" s="1" t="s">
        <v>9177</v>
      </c>
      <c r="M1204" s="1" t="s">
        <v>9178</v>
      </c>
      <c r="N1204" s="1" t="s">
        <v>9179</v>
      </c>
      <c r="O1204" s="1" t="s">
        <v>9180</v>
      </c>
    </row>
    <row r="1205" s="1" customFormat="1" spans="1:15">
      <c r="A1205" s="1" t="s">
        <v>15</v>
      </c>
      <c r="B1205" s="1" t="s">
        <v>9174</v>
      </c>
      <c r="C1205" s="1" t="s">
        <v>17</v>
      </c>
      <c r="J1205" s="1" t="s">
        <v>9181</v>
      </c>
      <c r="K1205" s="1" t="s">
        <v>9176</v>
      </c>
      <c r="L1205" s="1" t="s">
        <v>9182</v>
      </c>
      <c r="M1205" s="1" t="s">
        <v>9183</v>
      </c>
      <c r="N1205" s="1" t="s">
        <v>9184</v>
      </c>
      <c r="O1205" s="1" t="s">
        <v>9185</v>
      </c>
    </row>
    <row r="1206" s="1" customFormat="1" spans="1:15">
      <c r="A1206" s="1" t="s">
        <v>15</v>
      </c>
      <c r="B1206" s="1" t="s">
        <v>9186</v>
      </c>
      <c r="C1206" s="1" t="s">
        <v>45</v>
      </c>
      <c r="J1206" s="1" t="s">
        <v>9187</v>
      </c>
      <c r="K1206" s="1" t="s">
        <v>9188</v>
      </c>
      <c r="L1206" s="1" t="s">
        <v>9189</v>
      </c>
      <c r="M1206" s="1" t="s">
        <v>9190</v>
      </c>
      <c r="N1206" s="1" t="s">
        <v>9191</v>
      </c>
      <c r="O1206" s="1" t="s">
        <v>9192</v>
      </c>
    </row>
    <row r="1207" s="1" customFormat="1" spans="1:15">
      <c r="A1207" s="1" t="s">
        <v>15</v>
      </c>
      <c r="B1207" s="1" t="s">
        <v>9193</v>
      </c>
      <c r="C1207" s="1" t="s">
        <v>45</v>
      </c>
      <c r="J1207" s="1" t="s">
        <v>9194</v>
      </c>
      <c r="K1207" s="1" t="s">
        <v>9195</v>
      </c>
      <c r="L1207" s="1" t="s">
        <v>9196</v>
      </c>
      <c r="M1207" s="1" t="s">
        <v>9197</v>
      </c>
      <c r="N1207" s="1" t="s">
        <v>9198</v>
      </c>
      <c r="O1207" s="1" t="s">
        <v>9199</v>
      </c>
    </row>
    <row r="1208" s="1" customFormat="1" spans="1:15">
      <c r="A1208" s="1" t="s">
        <v>15</v>
      </c>
      <c r="B1208" s="1" t="s">
        <v>9200</v>
      </c>
      <c r="C1208" s="1" t="s">
        <v>27</v>
      </c>
      <c r="J1208" s="1" t="s">
        <v>9201</v>
      </c>
      <c r="K1208" s="1" t="s">
        <v>9202</v>
      </c>
      <c r="L1208" s="1" t="s">
        <v>9203</v>
      </c>
      <c r="M1208" s="1" t="s">
        <v>9204</v>
      </c>
      <c r="N1208" s="1" t="s">
        <v>9205</v>
      </c>
      <c r="O1208" s="1" t="s">
        <v>9206</v>
      </c>
    </row>
    <row r="1209" s="1" customFormat="1" spans="1:15">
      <c r="A1209" s="1" t="s">
        <v>15</v>
      </c>
      <c r="B1209" s="1" t="s">
        <v>9207</v>
      </c>
      <c r="C1209" s="1" t="s">
        <v>65</v>
      </c>
      <c r="F1209" s="1" t="s">
        <v>9208</v>
      </c>
      <c r="G1209" s="1" t="s">
        <v>3986</v>
      </c>
      <c r="I1209" s="1" t="s">
        <v>9209</v>
      </c>
      <c r="J1209" s="1" t="s">
        <v>9210</v>
      </c>
      <c r="K1209" s="1" t="s">
        <v>9211</v>
      </c>
      <c r="L1209" s="1" t="s">
        <v>9212</v>
      </c>
      <c r="M1209" s="1" t="s">
        <v>9213</v>
      </c>
      <c r="N1209" s="1" t="s">
        <v>9214</v>
      </c>
      <c r="O1209" s="1" t="s">
        <v>9215</v>
      </c>
    </row>
    <row r="1210" s="1" customFormat="1" spans="1:15">
      <c r="A1210" s="1" t="s">
        <v>15</v>
      </c>
      <c r="B1210" s="1" t="s">
        <v>9216</v>
      </c>
      <c r="C1210" s="1" t="s">
        <v>27</v>
      </c>
      <c r="J1210" s="1" t="s">
        <v>9217</v>
      </c>
      <c r="K1210" s="1" t="s">
        <v>9218</v>
      </c>
      <c r="L1210" s="1" t="s">
        <v>9219</v>
      </c>
      <c r="M1210" s="1" t="s">
        <v>9220</v>
      </c>
      <c r="N1210" s="1" t="s">
        <v>9221</v>
      </c>
      <c r="O1210" s="1" t="s">
        <v>9222</v>
      </c>
    </row>
    <row r="1211" s="1" customFormat="1" spans="1:15">
      <c r="A1211" s="1" t="s">
        <v>15</v>
      </c>
      <c r="B1211" s="1" t="s">
        <v>9223</v>
      </c>
      <c r="C1211" s="1" t="s">
        <v>27</v>
      </c>
      <c r="J1211" s="1" t="s">
        <v>9224</v>
      </c>
      <c r="K1211" s="1" t="s">
        <v>9225</v>
      </c>
      <c r="L1211" s="1" t="s">
        <v>9226</v>
      </c>
      <c r="M1211" s="1" t="s">
        <v>9227</v>
      </c>
      <c r="N1211" s="1" t="s">
        <v>9228</v>
      </c>
      <c r="O1211" s="1" t="s">
        <v>9229</v>
      </c>
    </row>
    <row r="1212" s="1" customFormat="1" spans="1:15">
      <c r="A1212" s="1" t="s">
        <v>15</v>
      </c>
      <c r="B1212" s="1" t="s">
        <v>9223</v>
      </c>
      <c r="C1212" s="1" t="s">
        <v>17</v>
      </c>
      <c r="J1212" s="1" t="s">
        <v>9230</v>
      </c>
      <c r="K1212" s="1" t="s">
        <v>9225</v>
      </c>
      <c r="L1212" s="1" t="s">
        <v>9231</v>
      </c>
      <c r="M1212" s="1" t="s">
        <v>9232</v>
      </c>
      <c r="N1212" s="1" t="s">
        <v>9233</v>
      </c>
      <c r="O1212" s="1" t="s">
        <v>9234</v>
      </c>
    </row>
    <row r="1213" s="1" customFormat="1" spans="1:15">
      <c r="A1213" s="1" t="s">
        <v>15</v>
      </c>
      <c r="B1213" s="1" t="s">
        <v>9235</v>
      </c>
      <c r="C1213" s="1" t="s">
        <v>27</v>
      </c>
      <c r="F1213" s="1" t="s">
        <v>9236</v>
      </c>
      <c r="I1213" s="1" t="s">
        <v>9237</v>
      </c>
      <c r="J1213" s="1" t="s">
        <v>9238</v>
      </c>
      <c r="K1213" s="1" t="s">
        <v>9239</v>
      </c>
      <c r="L1213" s="1" t="s">
        <v>9240</v>
      </c>
      <c r="M1213" s="1" t="s">
        <v>9241</v>
      </c>
      <c r="N1213" s="1" t="s">
        <v>9242</v>
      </c>
      <c r="O1213" s="1" t="s">
        <v>9243</v>
      </c>
    </row>
    <row r="1214" s="1" customFormat="1" spans="1:15">
      <c r="A1214" s="1" t="s">
        <v>15</v>
      </c>
      <c r="B1214" s="1" t="s">
        <v>9244</v>
      </c>
      <c r="C1214" s="1" t="s">
        <v>45</v>
      </c>
      <c r="F1214" s="1" t="s">
        <v>9223</v>
      </c>
      <c r="G1214" s="1" t="s">
        <v>2140</v>
      </c>
      <c r="I1214" s="1" t="s">
        <v>9245</v>
      </c>
      <c r="J1214" s="1" t="s">
        <v>9246</v>
      </c>
      <c r="K1214" s="1" t="s">
        <v>9247</v>
      </c>
      <c r="L1214" s="1" t="s">
        <v>9248</v>
      </c>
      <c r="M1214" s="1" t="s">
        <v>9249</v>
      </c>
      <c r="N1214" s="1" t="s">
        <v>9250</v>
      </c>
      <c r="O1214" s="1" t="s">
        <v>9251</v>
      </c>
    </row>
    <row r="1215" s="1" customFormat="1" spans="1:15">
      <c r="A1215" s="1" t="s">
        <v>15</v>
      </c>
      <c r="B1215" s="1" t="s">
        <v>9252</v>
      </c>
      <c r="C1215" s="1" t="s">
        <v>27</v>
      </c>
      <c r="J1215" s="1" t="s">
        <v>9253</v>
      </c>
      <c r="K1215" s="1" t="s">
        <v>9254</v>
      </c>
      <c r="L1215" s="1" t="s">
        <v>9255</v>
      </c>
      <c r="M1215" s="1" t="s">
        <v>9256</v>
      </c>
      <c r="N1215" s="1" t="s">
        <v>9257</v>
      </c>
      <c r="O1215" s="1" t="s">
        <v>9258</v>
      </c>
    </row>
    <row r="1216" s="1" customFormat="1" spans="1:15">
      <c r="A1216" s="1" t="s">
        <v>15</v>
      </c>
      <c r="B1216" s="1" t="s">
        <v>9259</v>
      </c>
      <c r="C1216" s="1" t="s">
        <v>27</v>
      </c>
      <c r="J1216" s="1" t="s">
        <v>9260</v>
      </c>
      <c r="K1216" s="1" t="s">
        <v>9261</v>
      </c>
      <c r="L1216" s="1" t="s">
        <v>9262</v>
      </c>
      <c r="M1216" s="1" t="s">
        <v>9263</v>
      </c>
      <c r="N1216" s="1" t="s">
        <v>9264</v>
      </c>
      <c r="O1216" s="1" t="s">
        <v>9265</v>
      </c>
    </row>
    <row r="1217" s="1" customFormat="1" spans="1:15">
      <c r="A1217" s="1" t="s">
        <v>15</v>
      </c>
      <c r="B1217" s="1" t="s">
        <v>9266</v>
      </c>
      <c r="C1217" s="1" t="s">
        <v>45</v>
      </c>
      <c r="F1217" s="1" t="s">
        <v>9267</v>
      </c>
      <c r="G1217" s="1" t="s">
        <v>1158</v>
      </c>
      <c r="I1217" s="1" t="s">
        <v>9268</v>
      </c>
      <c r="J1217" s="1" t="s">
        <v>9269</v>
      </c>
      <c r="K1217" s="1" t="s">
        <v>9270</v>
      </c>
      <c r="L1217" s="1" t="s">
        <v>9271</v>
      </c>
      <c r="M1217" s="1" t="s">
        <v>9272</v>
      </c>
      <c r="N1217" s="1" t="s">
        <v>9273</v>
      </c>
      <c r="O1217" s="1" t="s">
        <v>9274</v>
      </c>
    </row>
    <row r="1218" s="1" customFormat="1" spans="1:15">
      <c r="A1218" s="1" t="s">
        <v>15</v>
      </c>
      <c r="B1218" s="1" t="s">
        <v>9275</v>
      </c>
      <c r="C1218" s="1" t="s">
        <v>27</v>
      </c>
      <c r="F1218" s="1" t="s">
        <v>9276</v>
      </c>
      <c r="G1218" s="1" t="s">
        <v>2140</v>
      </c>
      <c r="I1218" s="1" t="s">
        <v>9277</v>
      </c>
      <c r="J1218" s="1" t="s">
        <v>9278</v>
      </c>
      <c r="K1218" s="1" t="s">
        <v>9279</v>
      </c>
      <c r="L1218" s="1" t="s">
        <v>9280</v>
      </c>
      <c r="M1218" s="1" t="s">
        <v>9281</v>
      </c>
      <c r="N1218" s="1" t="s">
        <v>9282</v>
      </c>
      <c r="O1218" s="1" t="s">
        <v>9283</v>
      </c>
    </row>
    <row r="1219" s="1" customFormat="1" spans="1:15">
      <c r="A1219" s="1" t="s">
        <v>15</v>
      </c>
      <c r="B1219" s="1" t="s">
        <v>9284</v>
      </c>
      <c r="C1219" s="1" t="s">
        <v>9285</v>
      </c>
      <c r="J1219" s="1" t="s">
        <v>9286</v>
      </c>
      <c r="K1219" s="1" t="s">
        <v>9287</v>
      </c>
      <c r="L1219" s="1" t="s">
        <v>9288</v>
      </c>
      <c r="M1219" s="1" t="s">
        <v>9289</v>
      </c>
      <c r="N1219" s="1" t="s">
        <v>9290</v>
      </c>
      <c r="O1219" s="1" t="s">
        <v>9291</v>
      </c>
    </row>
    <row r="1220" s="1" customFormat="1" spans="1:15">
      <c r="A1220" s="1" t="s">
        <v>15</v>
      </c>
      <c r="B1220" s="1" t="s">
        <v>9292</v>
      </c>
      <c r="C1220" s="1" t="s">
        <v>45</v>
      </c>
      <c r="J1220" s="1" t="s">
        <v>9293</v>
      </c>
      <c r="K1220" s="1" t="s">
        <v>9294</v>
      </c>
      <c r="L1220" s="1" t="s">
        <v>9295</v>
      </c>
      <c r="M1220" s="1" t="s">
        <v>9296</v>
      </c>
      <c r="N1220" s="1" t="s">
        <v>9297</v>
      </c>
      <c r="O1220" s="1" t="s">
        <v>9298</v>
      </c>
    </row>
    <row r="1221" s="1" customFormat="1" spans="1:15">
      <c r="A1221" s="1" t="s">
        <v>15</v>
      </c>
      <c r="B1221" s="1" t="s">
        <v>9299</v>
      </c>
      <c r="C1221" s="1" t="s">
        <v>27</v>
      </c>
      <c r="J1221" s="1" t="s">
        <v>9300</v>
      </c>
      <c r="K1221" s="1" t="s">
        <v>9301</v>
      </c>
      <c r="L1221" s="1" t="s">
        <v>9302</v>
      </c>
      <c r="M1221" s="1" t="s">
        <v>9303</v>
      </c>
      <c r="N1221" s="1" t="s">
        <v>9304</v>
      </c>
      <c r="O1221" s="1" t="s">
        <v>9305</v>
      </c>
    </row>
    <row r="1222" s="1" customFormat="1" spans="1:15">
      <c r="A1222" s="1" t="s">
        <v>15</v>
      </c>
      <c r="B1222" s="1" t="s">
        <v>9306</v>
      </c>
      <c r="C1222" s="1" t="s">
        <v>27</v>
      </c>
      <c r="J1222" s="1" t="s">
        <v>9307</v>
      </c>
      <c r="K1222" s="1" t="s">
        <v>9308</v>
      </c>
      <c r="L1222" s="1" t="s">
        <v>9309</v>
      </c>
      <c r="M1222" s="1" t="s">
        <v>9310</v>
      </c>
      <c r="N1222" s="1" t="s">
        <v>9311</v>
      </c>
      <c r="O1222" s="1" t="s">
        <v>9312</v>
      </c>
    </row>
    <row r="1223" s="1" customFormat="1" spans="1:15">
      <c r="A1223" s="1" t="s">
        <v>15</v>
      </c>
      <c r="B1223" s="1" t="s">
        <v>9313</v>
      </c>
      <c r="C1223" s="1" t="s">
        <v>45</v>
      </c>
      <c r="J1223" s="1" t="s">
        <v>9314</v>
      </c>
      <c r="K1223" s="1" t="s">
        <v>9315</v>
      </c>
      <c r="L1223" s="1" t="s">
        <v>9316</v>
      </c>
      <c r="M1223" s="1" t="s">
        <v>9317</v>
      </c>
      <c r="N1223" s="1" t="s">
        <v>9318</v>
      </c>
      <c r="O1223" s="1" t="s">
        <v>9319</v>
      </c>
    </row>
    <row r="1224" s="1" customFormat="1" spans="1:15">
      <c r="A1224" s="1" t="s">
        <v>15</v>
      </c>
      <c r="B1224" s="1" t="s">
        <v>9313</v>
      </c>
      <c r="C1224" s="1" t="s">
        <v>75</v>
      </c>
      <c r="J1224" s="1" t="s">
        <v>9320</v>
      </c>
      <c r="K1224" s="1" t="s">
        <v>9315</v>
      </c>
      <c r="L1224" s="1" t="s">
        <v>9321</v>
      </c>
      <c r="M1224" s="1" t="s">
        <v>9322</v>
      </c>
      <c r="N1224" s="1" t="s">
        <v>9323</v>
      </c>
      <c r="O1224" s="1" t="s">
        <v>9324</v>
      </c>
    </row>
    <row r="1225" s="1" customFormat="1" spans="1:15">
      <c r="A1225" s="1" t="s">
        <v>15</v>
      </c>
      <c r="B1225" s="1" t="s">
        <v>9325</v>
      </c>
      <c r="C1225" s="1" t="s">
        <v>17</v>
      </c>
      <c r="J1225" s="1" t="s">
        <v>9326</v>
      </c>
      <c r="K1225" s="1" t="s">
        <v>9327</v>
      </c>
      <c r="L1225" s="1" t="s">
        <v>9328</v>
      </c>
      <c r="M1225" s="1" t="s">
        <v>9329</v>
      </c>
      <c r="N1225" s="1" t="s">
        <v>9330</v>
      </c>
      <c r="O1225" s="1" t="s">
        <v>9331</v>
      </c>
    </row>
    <row r="1226" s="1" customFormat="1" spans="1:15">
      <c r="A1226" s="1" t="s">
        <v>15</v>
      </c>
      <c r="B1226" s="1" t="s">
        <v>9332</v>
      </c>
      <c r="C1226" s="1" t="s">
        <v>27</v>
      </c>
      <c r="J1226" s="1" t="s">
        <v>9333</v>
      </c>
      <c r="K1226" s="1" t="s">
        <v>9334</v>
      </c>
      <c r="L1226" s="1" t="s">
        <v>9335</v>
      </c>
      <c r="M1226" s="1" t="s">
        <v>9336</v>
      </c>
      <c r="N1226" s="1" t="s">
        <v>9337</v>
      </c>
      <c r="O1226" s="1" t="s">
        <v>9338</v>
      </c>
    </row>
    <row r="1227" s="1" customFormat="1" spans="1:15">
      <c r="A1227" s="1" t="s">
        <v>15</v>
      </c>
      <c r="B1227" s="1" t="s">
        <v>9339</v>
      </c>
      <c r="C1227" s="1" t="s">
        <v>27</v>
      </c>
      <c r="I1227" s="1" t="s">
        <v>9340</v>
      </c>
      <c r="J1227" s="1" t="s">
        <v>9341</v>
      </c>
      <c r="K1227" s="1" t="s">
        <v>9342</v>
      </c>
      <c r="L1227" s="1" t="s">
        <v>9343</v>
      </c>
      <c r="M1227" s="1" t="s">
        <v>9344</v>
      </c>
      <c r="N1227" s="1" t="s">
        <v>9345</v>
      </c>
      <c r="O1227" s="1" t="s">
        <v>9346</v>
      </c>
    </row>
    <row r="1228" s="1" customFormat="1" spans="1:15">
      <c r="A1228" s="1" t="s">
        <v>15</v>
      </c>
      <c r="B1228" s="1" t="s">
        <v>9347</v>
      </c>
      <c r="C1228" s="1" t="s">
        <v>27</v>
      </c>
      <c r="J1228" s="1" t="s">
        <v>9348</v>
      </c>
      <c r="K1228" s="1" t="s">
        <v>9349</v>
      </c>
      <c r="L1228" s="1" t="s">
        <v>9350</v>
      </c>
      <c r="M1228" s="1" t="s">
        <v>9351</v>
      </c>
      <c r="N1228" s="1" t="s">
        <v>9352</v>
      </c>
      <c r="O1228" s="1" t="s">
        <v>9353</v>
      </c>
    </row>
    <row r="1229" s="1" customFormat="1" spans="1:15">
      <c r="A1229" s="1" t="s">
        <v>15</v>
      </c>
      <c r="B1229" s="1" t="s">
        <v>9347</v>
      </c>
      <c r="C1229" s="1" t="s">
        <v>45</v>
      </c>
      <c r="J1229" s="1" t="s">
        <v>9354</v>
      </c>
      <c r="K1229" s="1" t="s">
        <v>9349</v>
      </c>
      <c r="L1229" s="1" t="s">
        <v>9355</v>
      </c>
      <c r="M1229" s="1" t="s">
        <v>9356</v>
      </c>
      <c r="N1229" s="1" t="s">
        <v>9357</v>
      </c>
      <c r="O1229" s="1" t="s">
        <v>9358</v>
      </c>
    </row>
    <row r="1230" s="1" customFormat="1" spans="1:15">
      <c r="A1230" s="1" t="s">
        <v>15</v>
      </c>
      <c r="B1230" s="1" t="s">
        <v>9347</v>
      </c>
      <c r="C1230" s="1" t="s">
        <v>75</v>
      </c>
      <c r="J1230" s="1" t="s">
        <v>9359</v>
      </c>
      <c r="K1230" s="1" t="s">
        <v>9349</v>
      </c>
      <c r="L1230" s="1" t="s">
        <v>9360</v>
      </c>
      <c r="M1230" s="1" t="s">
        <v>9361</v>
      </c>
      <c r="N1230" s="1" t="s">
        <v>9362</v>
      </c>
      <c r="O1230" s="1" t="s">
        <v>9363</v>
      </c>
    </row>
    <row r="1231" s="1" customFormat="1" spans="1:15">
      <c r="A1231" s="1" t="s">
        <v>15</v>
      </c>
      <c r="B1231" s="1" t="s">
        <v>9364</v>
      </c>
      <c r="C1231" s="1" t="s">
        <v>27</v>
      </c>
      <c r="J1231" s="1" t="s">
        <v>9365</v>
      </c>
      <c r="K1231" s="1" t="s">
        <v>9366</v>
      </c>
      <c r="L1231" s="1" t="s">
        <v>9367</v>
      </c>
      <c r="M1231" s="1" t="s">
        <v>9368</v>
      </c>
      <c r="N1231" s="1" t="s">
        <v>9369</v>
      </c>
      <c r="O1231" s="1" t="s">
        <v>9370</v>
      </c>
    </row>
    <row r="1232" s="1" customFormat="1" spans="1:15">
      <c r="A1232" s="1" t="s">
        <v>15</v>
      </c>
      <c r="B1232" s="1" t="s">
        <v>9371</v>
      </c>
      <c r="C1232" s="1" t="s">
        <v>45</v>
      </c>
      <c r="F1232" s="1" t="s">
        <v>9347</v>
      </c>
      <c r="G1232" s="1" t="e">
        <f>-ern</f>
        <v>#NAME?</v>
      </c>
      <c r="I1232" s="1" t="s">
        <v>9372</v>
      </c>
      <c r="J1232" s="1" t="s">
        <v>9354</v>
      </c>
      <c r="K1232" s="1" t="s">
        <v>9373</v>
      </c>
      <c r="L1232" s="1" t="s">
        <v>9374</v>
      </c>
      <c r="M1232" s="1" t="s">
        <v>9375</v>
      </c>
      <c r="N1232" s="1" t="s">
        <v>9376</v>
      </c>
      <c r="O1232" s="1" t="s">
        <v>9377</v>
      </c>
    </row>
    <row r="1233" s="1" customFormat="1" spans="1:19">
      <c r="A1233" s="1" t="s">
        <v>15</v>
      </c>
      <c r="B1233" s="1" t="s">
        <v>9378</v>
      </c>
      <c r="C1233" s="1" t="s">
        <v>45</v>
      </c>
      <c r="J1233" s="1" t="s">
        <v>9379</v>
      </c>
      <c r="K1233" s="1" t="s">
        <v>9380</v>
      </c>
      <c r="L1233" s="1" t="s">
        <v>9381</v>
      </c>
      <c r="M1233" s="1" t="s">
        <v>9382</v>
      </c>
      <c r="N1233" s="1" t="s">
        <v>9383</v>
      </c>
      <c r="O1233" s="1" t="s">
        <v>9384</v>
      </c>
    </row>
    <row r="1234" s="1" customFormat="1" spans="1:19">
      <c r="A1234" s="1" t="s">
        <v>15</v>
      </c>
      <c r="B1234" s="1" t="s">
        <v>9385</v>
      </c>
      <c r="C1234" s="1" t="s">
        <v>17</v>
      </c>
      <c r="J1234" s="1" t="s">
        <v>9386</v>
      </c>
      <c r="K1234" s="1" t="s">
        <v>9387</v>
      </c>
      <c r="L1234" s="1" t="s">
        <v>9388</v>
      </c>
      <c r="M1234" s="1" t="s">
        <v>9389</v>
      </c>
      <c r="N1234" s="1" t="s">
        <v>9390</v>
      </c>
      <c r="O1234" s="1" t="s">
        <v>9391</v>
      </c>
    </row>
    <row r="1235" s="1" customFormat="1" spans="1:19">
      <c r="A1235" s="1" t="s">
        <v>15</v>
      </c>
      <c r="B1235" s="1" t="s">
        <v>9392</v>
      </c>
      <c r="C1235" s="1" t="s">
        <v>27</v>
      </c>
      <c r="D1235" s="1" t="s">
        <v>9393</v>
      </c>
      <c r="F1235" s="1" t="s">
        <v>9394</v>
      </c>
      <c r="I1235" s="1" t="s">
        <v>9395</v>
      </c>
      <c r="J1235" s="1" t="s">
        <v>9396</v>
      </c>
      <c r="K1235" s="1" t="s">
        <v>9397</v>
      </c>
      <c r="L1235" s="1" t="s">
        <v>9398</v>
      </c>
      <c r="M1235" s="1" t="s">
        <v>9399</v>
      </c>
      <c r="N1235" s="1" t="s">
        <v>9400</v>
      </c>
      <c r="O1235" s="1" t="s">
        <v>9401</v>
      </c>
    </row>
    <row r="1236" s="1" customFormat="1" spans="1:19">
      <c r="A1236" s="1" t="s">
        <v>15</v>
      </c>
      <c r="B1236" s="1" t="s">
        <v>9402</v>
      </c>
      <c r="C1236" s="1" t="s">
        <v>27</v>
      </c>
      <c r="J1236" s="1" t="s">
        <v>9403</v>
      </c>
      <c r="K1236" s="1" t="s">
        <v>9404</v>
      </c>
      <c r="L1236" s="1" t="s">
        <v>9405</v>
      </c>
      <c r="M1236" s="1" t="s">
        <v>9406</v>
      </c>
      <c r="N1236" s="1" t="s">
        <v>9407</v>
      </c>
      <c r="O1236" s="1" t="s">
        <v>9408</v>
      </c>
    </row>
    <row r="1237" s="1" customFormat="1" spans="1:19">
      <c r="A1237" s="1" t="s">
        <v>15</v>
      </c>
      <c r="B1237" s="1" t="s">
        <v>9409</v>
      </c>
      <c r="C1237" s="1" t="s">
        <v>27</v>
      </c>
      <c r="F1237" s="1" t="s">
        <v>9410</v>
      </c>
      <c r="G1237" s="1" t="s">
        <v>611</v>
      </c>
      <c r="I1237" s="1" t="s">
        <v>9411</v>
      </c>
      <c r="J1237" s="1" t="s">
        <v>9412</v>
      </c>
      <c r="K1237" s="1" t="s">
        <v>9413</v>
      </c>
      <c r="L1237" s="1" t="s">
        <v>9414</v>
      </c>
      <c r="M1237" s="1" t="s">
        <v>9415</v>
      </c>
      <c r="N1237" s="1" t="s">
        <v>9416</v>
      </c>
      <c r="O1237" s="1" t="s">
        <v>9417</v>
      </c>
    </row>
    <row r="1238" s="1" customFormat="1" spans="1:19">
      <c r="A1238" s="1" t="s">
        <v>15</v>
      </c>
      <c r="B1238" s="1" t="s">
        <v>9418</v>
      </c>
      <c r="C1238" s="1" t="s">
        <v>27</v>
      </c>
      <c r="F1238" s="1" t="s">
        <v>9410</v>
      </c>
      <c r="G1238" s="1" t="s">
        <v>532</v>
      </c>
      <c r="I1238" s="1" t="s">
        <v>9419</v>
      </c>
      <c r="J1238" s="1" t="s">
        <v>9420</v>
      </c>
      <c r="K1238" s="1" t="s">
        <v>9421</v>
      </c>
      <c r="L1238" s="1" t="s">
        <v>9422</v>
      </c>
      <c r="M1238" s="1" t="s">
        <v>9423</v>
      </c>
      <c r="N1238" s="1" t="s">
        <v>9424</v>
      </c>
      <c r="O1238" s="1" t="s">
        <v>9425</v>
      </c>
    </row>
    <row r="1239" s="1" customFormat="1" spans="1:19">
      <c r="A1239" s="1" t="s">
        <v>15</v>
      </c>
      <c r="B1239" s="1" t="s">
        <v>9426</v>
      </c>
      <c r="C1239" s="1" t="s">
        <v>17</v>
      </c>
      <c r="D1239" s="1" t="s">
        <v>9427</v>
      </c>
      <c r="F1239" s="1" t="s">
        <v>9428</v>
      </c>
      <c r="G1239" s="1" t="s">
        <v>356</v>
      </c>
      <c r="I1239" s="1" t="s">
        <v>9429</v>
      </c>
      <c r="J1239" s="1" t="s">
        <v>9430</v>
      </c>
      <c r="K1239" s="1" t="s">
        <v>9431</v>
      </c>
      <c r="L1239" s="1" t="s">
        <v>9432</v>
      </c>
      <c r="M1239" s="1" t="s">
        <v>9433</v>
      </c>
      <c r="N1239" s="1" t="s">
        <v>9434</v>
      </c>
      <c r="O1239" s="1" t="s">
        <v>9435</v>
      </c>
    </row>
    <row r="1240" s="1" customFormat="1" spans="1:19">
      <c r="A1240" s="1" t="s">
        <v>15</v>
      </c>
      <c r="B1240" s="1" t="s">
        <v>9436</v>
      </c>
      <c r="C1240" s="1" t="s">
        <v>27</v>
      </c>
      <c r="F1240" s="1" t="s">
        <v>9428</v>
      </c>
      <c r="I1240" s="1" t="s">
        <v>9437</v>
      </c>
      <c r="J1240" s="1" t="s">
        <v>9438</v>
      </c>
      <c r="K1240" s="1" t="s">
        <v>9439</v>
      </c>
      <c r="L1240" s="1" t="s">
        <v>9440</v>
      </c>
      <c r="M1240" s="1" t="s">
        <v>9441</v>
      </c>
      <c r="N1240" s="1" t="s">
        <v>9442</v>
      </c>
      <c r="O1240" s="1" t="s">
        <v>9443</v>
      </c>
      <c r="P1240" s="1" t="s">
        <v>9427</v>
      </c>
      <c r="R1240" s="1" t="s">
        <v>356</v>
      </c>
      <c r="S1240" s="1" t="s">
        <v>532</v>
      </c>
    </row>
    <row r="1241" s="1" customFormat="1" spans="1:19">
      <c r="A1241" s="1" t="s">
        <v>15</v>
      </c>
      <c r="B1241" s="1" t="s">
        <v>9444</v>
      </c>
      <c r="C1241" s="1" t="s">
        <v>27</v>
      </c>
      <c r="F1241" s="1" t="s">
        <v>9428</v>
      </c>
      <c r="I1241" s="1" t="s">
        <v>9445</v>
      </c>
      <c r="J1241" s="1" t="s">
        <v>9446</v>
      </c>
      <c r="K1241" s="1" t="s">
        <v>9447</v>
      </c>
      <c r="L1241" s="1" t="s">
        <v>9448</v>
      </c>
      <c r="M1241" s="1" t="s">
        <v>9449</v>
      </c>
      <c r="N1241" s="1" t="s">
        <v>9450</v>
      </c>
      <c r="O1241" s="1" t="s">
        <v>9451</v>
      </c>
      <c r="P1241" s="1" t="s">
        <v>9427</v>
      </c>
      <c r="R1241" s="1" t="s">
        <v>304</v>
      </c>
    </row>
    <row r="1242" s="1" customFormat="1" spans="1:19">
      <c r="A1242" s="1" t="s">
        <v>15</v>
      </c>
      <c r="B1242" s="1" t="s">
        <v>9452</v>
      </c>
      <c r="C1242" s="1" t="s">
        <v>27</v>
      </c>
      <c r="F1242" s="1" t="s">
        <v>859</v>
      </c>
      <c r="I1242" s="1" t="s">
        <v>9453</v>
      </c>
      <c r="J1242" s="1" t="s">
        <v>9454</v>
      </c>
      <c r="K1242" s="1" t="s">
        <v>9455</v>
      </c>
      <c r="L1242" s="1" t="s">
        <v>9456</v>
      </c>
      <c r="M1242" s="1" t="s">
        <v>9457</v>
      </c>
      <c r="N1242" s="1" t="s">
        <v>9458</v>
      </c>
      <c r="O1242" s="1" t="s">
        <v>9459</v>
      </c>
      <c r="P1242" s="1" t="s">
        <v>9460</v>
      </c>
    </row>
    <row r="1243" s="1" customFormat="1" spans="1:19">
      <c r="A1243" s="1" t="s">
        <v>15</v>
      </c>
      <c r="B1243" s="1" t="s">
        <v>9461</v>
      </c>
      <c r="C1243" s="1" t="s">
        <v>27</v>
      </c>
      <c r="F1243" s="1" t="s">
        <v>6223</v>
      </c>
      <c r="I1243" s="1" t="s">
        <v>9462</v>
      </c>
      <c r="J1243" s="1" t="s">
        <v>9463</v>
      </c>
      <c r="K1243" s="1" t="s">
        <v>9464</v>
      </c>
      <c r="L1243" s="1" t="s">
        <v>9465</v>
      </c>
      <c r="M1243" s="1" t="s">
        <v>9466</v>
      </c>
      <c r="N1243" s="1" t="s">
        <v>9467</v>
      </c>
      <c r="O1243" s="1" t="s">
        <v>9468</v>
      </c>
      <c r="P1243" s="1" t="s">
        <v>9460</v>
      </c>
    </row>
    <row r="1244" s="1" customFormat="1" spans="1:19">
      <c r="A1244" s="1" t="s">
        <v>15</v>
      </c>
      <c r="B1244" s="1" t="s">
        <v>9469</v>
      </c>
      <c r="C1244" s="1" t="s">
        <v>27</v>
      </c>
      <c r="J1244" s="1" t="s">
        <v>9470</v>
      </c>
      <c r="K1244" s="1" t="s">
        <v>9471</v>
      </c>
      <c r="L1244" s="1" t="s">
        <v>9472</v>
      </c>
      <c r="M1244" s="1" t="s">
        <v>9473</v>
      </c>
      <c r="N1244" s="1" t="s">
        <v>9474</v>
      </c>
      <c r="O1244" s="1" t="s">
        <v>9475</v>
      </c>
    </row>
    <row r="1245" s="1" customFormat="1" spans="1:19">
      <c r="A1245" s="1" t="s">
        <v>15</v>
      </c>
      <c r="B1245" s="1" t="s">
        <v>9476</v>
      </c>
      <c r="C1245" s="1" t="s">
        <v>27</v>
      </c>
      <c r="I1245" s="1" t="s">
        <v>9477</v>
      </c>
      <c r="J1245" s="1" t="s">
        <v>9478</v>
      </c>
      <c r="K1245" s="1" t="s">
        <v>9479</v>
      </c>
      <c r="L1245" s="1" t="s">
        <v>9480</v>
      </c>
      <c r="M1245" s="1" t="s">
        <v>9481</v>
      </c>
      <c r="N1245" s="1" t="s">
        <v>9482</v>
      </c>
      <c r="O1245" s="1" t="s">
        <v>9483</v>
      </c>
    </row>
    <row r="1246" s="1" customFormat="1" spans="1:19">
      <c r="A1246" s="1" t="s">
        <v>15</v>
      </c>
      <c r="B1246" s="1" t="s">
        <v>9484</v>
      </c>
      <c r="C1246" s="1" t="s">
        <v>1210</v>
      </c>
      <c r="J1246" s="1" t="s">
        <v>9485</v>
      </c>
      <c r="K1246" s="1" t="s">
        <v>9486</v>
      </c>
      <c r="L1246" s="1" t="s">
        <v>9487</v>
      </c>
      <c r="M1246" s="1" t="s">
        <v>9488</v>
      </c>
      <c r="N1246" s="1" t="s">
        <v>9489</v>
      </c>
      <c r="O1246" s="1" t="s">
        <v>9490</v>
      </c>
    </row>
    <row r="1247" s="1" customFormat="1" spans="1:19">
      <c r="A1247" s="1" t="s">
        <v>15</v>
      </c>
      <c r="B1247" s="1" t="s">
        <v>9491</v>
      </c>
      <c r="C1247" s="1" t="s">
        <v>45</v>
      </c>
      <c r="J1247" s="1" t="s">
        <v>9492</v>
      </c>
      <c r="K1247" s="1" t="s">
        <v>9493</v>
      </c>
      <c r="L1247" s="1" t="s">
        <v>9494</v>
      </c>
      <c r="M1247" s="1" t="s">
        <v>9495</v>
      </c>
      <c r="N1247" s="1" t="s">
        <v>9496</v>
      </c>
      <c r="O1247" s="1" t="s">
        <v>9497</v>
      </c>
    </row>
    <row r="1248" s="1" customFormat="1" spans="1:19">
      <c r="A1248" s="1" t="s">
        <v>15</v>
      </c>
      <c r="B1248" s="1" t="s">
        <v>9498</v>
      </c>
      <c r="C1248" s="1" t="s">
        <v>17</v>
      </c>
      <c r="D1248" s="1" t="s">
        <v>9427</v>
      </c>
      <c r="F1248" s="1" t="s">
        <v>6127</v>
      </c>
      <c r="I1248" s="1" t="s">
        <v>9499</v>
      </c>
      <c r="J1248" s="1" t="s">
        <v>9500</v>
      </c>
      <c r="K1248" s="1" t="s">
        <v>9501</v>
      </c>
      <c r="L1248" s="1" t="s">
        <v>9502</v>
      </c>
      <c r="M1248" s="1" t="s">
        <v>9503</v>
      </c>
      <c r="N1248" s="1" t="s">
        <v>9504</v>
      </c>
      <c r="O1248" s="1" t="s">
        <v>9505</v>
      </c>
    </row>
    <row r="1249" s="1" customFormat="1" spans="1:15">
      <c r="A1249" s="1" t="s">
        <v>15</v>
      </c>
      <c r="B1249" s="1" t="s">
        <v>9506</v>
      </c>
      <c r="C1249" s="1" t="s">
        <v>45</v>
      </c>
      <c r="F1249" s="1" t="s">
        <v>9507</v>
      </c>
      <c r="G1249" s="1" t="e">
        <f>-ic</f>
        <v>#NAME?</v>
      </c>
      <c r="I1249" s="1" t="s">
        <v>9508</v>
      </c>
      <c r="J1249" s="1" t="s">
        <v>9509</v>
      </c>
      <c r="K1249" s="1" t="s">
        <v>9510</v>
      </c>
      <c r="L1249" s="1" t="s">
        <v>9511</v>
      </c>
      <c r="M1249" s="1" t="s">
        <v>9512</v>
      </c>
      <c r="N1249" s="1" t="s">
        <v>9513</v>
      </c>
      <c r="O1249" s="1" t="s">
        <v>9514</v>
      </c>
    </row>
    <row r="1250" s="1" customFormat="1" spans="1:15">
      <c r="A1250" s="1" t="s">
        <v>15</v>
      </c>
      <c r="B1250" s="1" t="s">
        <v>9515</v>
      </c>
      <c r="C1250" s="1" t="s">
        <v>45</v>
      </c>
      <c r="F1250" s="1" t="s">
        <v>9507</v>
      </c>
      <c r="G1250" s="1" t="e">
        <f>-ical</f>
        <v>#NAME?</v>
      </c>
      <c r="I1250" s="1" t="s">
        <v>9516</v>
      </c>
      <c r="J1250" s="1" t="s">
        <v>9517</v>
      </c>
      <c r="K1250" s="1" t="s">
        <v>9518</v>
      </c>
      <c r="L1250" s="1" t="s">
        <v>9519</v>
      </c>
      <c r="M1250" s="1" t="s">
        <v>9520</v>
      </c>
      <c r="N1250" s="1" t="s">
        <v>9521</v>
      </c>
      <c r="O1250" s="1" t="s">
        <v>9522</v>
      </c>
    </row>
    <row r="1251" s="1" customFormat="1" spans="1:15">
      <c r="A1251" s="1" t="s">
        <v>15</v>
      </c>
      <c r="B1251" s="1" t="s">
        <v>9523</v>
      </c>
      <c r="C1251" s="1" t="s">
        <v>27</v>
      </c>
      <c r="F1251" s="1" t="s">
        <v>9507</v>
      </c>
      <c r="G1251" s="1" t="e">
        <f>-icity</f>
        <v>#NAME?</v>
      </c>
      <c r="I1251" s="1" t="s">
        <v>9524</v>
      </c>
      <c r="J1251" s="1" t="s">
        <v>9525</v>
      </c>
      <c r="K1251" s="1" t="s">
        <v>9526</v>
      </c>
      <c r="L1251" s="1" t="s">
        <v>9527</v>
      </c>
      <c r="M1251" s="1" t="s">
        <v>9528</v>
      </c>
      <c r="N1251" s="1" t="s">
        <v>9529</v>
      </c>
      <c r="O1251" s="1" t="s">
        <v>9530</v>
      </c>
    </row>
    <row r="1252" s="1" customFormat="1" spans="1:15">
      <c r="A1252" s="1" t="s">
        <v>15</v>
      </c>
      <c r="B1252" s="1" t="s">
        <v>9531</v>
      </c>
      <c r="C1252" s="1" t="s">
        <v>45</v>
      </c>
      <c r="F1252" s="1" t="s">
        <v>9532</v>
      </c>
      <c r="G1252" s="1" t="e">
        <f>-ic</f>
        <v>#NAME?</v>
      </c>
      <c r="I1252" s="1" t="s">
        <v>9533</v>
      </c>
      <c r="J1252" s="1" t="s">
        <v>9534</v>
      </c>
      <c r="K1252" s="1" t="s">
        <v>9535</v>
      </c>
      <c r="L1252" s="1" t="s">
        <v>9536</v>
      </c>
      <c r="M1252" s="1" t="s">
        <v>9537</v>
      </c>
      <c r="N1252" s="1" t="s">
        <v>9538</v>
      </c>
      <c r="O1252" s="1" t="s">
        <v>9539</v>
      </c>
    </row>
    <row r="1253" s="1" customFormat="1" spans="1:15">
      <c r="A1253" s="1" t="s">
        <v>15</v>
      </c>
      <c r="B1253" s="1" t="s">
        <v>9540</v>
      </c>
      <c r="C1253" s="1" t="s">
        <v>45</v>
      </c>
      <c r="J1253" s="1" t="s">
        <v>9541</v>
      </c>
      <c r="K1253" s="1" t="s">
        <v>9542</v>
      </c>
      <c r="L1253" s="1" t="s">
        <v>9543</v>
      </c>
      <c r="M1253" s="1" t="s">
        <v>9544</v>
      </c>
      <c r="N1253" s="1" t="s">
        <v>9545</v>
      </c>
      <c r="O1253" s="1" t="s">
        <v>9546</v>
      </c>
    </row>
    <row r="1254" s="1" customFormat="1" spans="1:15">
      <c r="A1254" s="1" t="s">
        <v>15</v>
      </c>
      <c r="B1254" s="1" t="s">
        <v>9547</v>
      </c>
      <c r="C1254" s="1" t="s">
        <v>27</v>
      </c>
      <c r="J1254" s="1" t="s">
        <v>9548</v>
      </c>
      <c r="K1254" s="1" t="s">
        <v>9549</v>
      </c>
      <c r="L1254" s="1" t="s">
        <v>9550</v>
      </c>
      <c r="M1254" s="1" t="s">
        <v>9551</v>
      </c>
      <c r="N1254" s="1" t="s">
        <v>9552</v>
      </c>
      <c r="O1254" s="1" t="s">
        <v>9553</v>
      </c>
    </row>
    <row r="1255" s="1" customFormat="1" spans="1:15">
      <c r="A1255" s="1" t="s">
        <v>15</v>
      </c>
      <c r="B1255" s="1" t="s">
        <v>9554</v>
      </c>
      <c r="C1255" s="1" t="s">
        <v>75</v>
      </c>
      <c r="J1255" s="1" t="s">
        <v>9555</v>
      </c>
      <c r="K1255" s="1" t="s">
        <v>9556</v>
      </c>
      <c r="L1255" s="1" t="s">
        <v>9557</v>
      </c>
      <c r="M1255" s="1" t="s">
        <v>9558</v>
      </c>
      <c r="N1255" s="1" t="s">
        <v>9559</v>
      </c>
      <c r="O1255" s="1" t="s">
        <v>9560</v>
      </c>
    </row>
    <row r="1256" s="1" customFormat="1" spans="1:15">
      <c r="A1256" s="1" t="s">
        <v>15</v>
      </c>
      <c r="B1256" s="1" t="s">
        <v>1092</v>
      </c>
      <c r="C1256" s="1" t="s">
        <v>27</v>
      </c>
      <c r="J1256" s="1" t="s">
        <v>9561</v>
      </c>
      <c r="K1256" s="1" t="s">
        <v>9562</v>
      </c>
      <c r="L1256" s="1" t="s">
        <v>9563</v>
      </c>
      <c r="M1256" s="1" t="s">
        <v>9564</v>
      </c>
      <c r="N1256" s="1" t="s">
        <v>9565</v>
      </c>
      <c r="O1256" s="1" t="s">
        <v>9566</v>
      </c>
    </row>
    <row r="1257" s="1" customFormat="1" spans="1:15">
      <c r="A1257" s="1" t="s">
        <v>15</v>
      </c>
      <c r="B1257" s="1" t="s">
        <v>9567</v>
      </c>
      <c r="C1257" s="1" t="s">
        <v>17</v>
      </c>
      <c r="D1257" s="1" t="s">
        <v>9568</v>
      </c>
      <c r="F1257" s="1" t="s">
        <v>9569</v>
      </c>
      <c r="I1257" s="1" t="s">
        <v>9570</v>
      </c>
      <c r="J1257" s="1" t="s">
        <v>9571</v>
      </c>
      <c r="K1257" s="1" t="s">
        <v>9572</v>
      </c>
      <c r="L1257" s="1" t="s">
        <v>9573</v>
      </c>
      <c r="M1257" s="1" t="s">
        <v>9574</v>
      </c>
      <c r="N1257" s="1" t="s">
        <v>9575</v>
      </c>
      <c r="O1257" s="1" t="s">
        <v>9576</v>
      </c>
    </row>
    <row r="1258" s="1" customFormat="1" spans="1:15">
      <c r="A1258" s="1" t="s">
        <v>15</v>
      </c>
      <c r="B1258" s="1" t="s">
        <v>9577</v>
      </c>
      <c r="C1258" s="1" t="s">
        <v>27</v>
      </c>
      <c r="J1258" s="1" t="s">
        <v>9578</v>
      </c>
      <c r="K1258" s="1" t="s">
        <v>9579</v>
      </c>
      <c r="L1258" s="1" t="s">
        <v>9580</v>
      </c>
      <c r="M1258" s="1" t="s">
        <v>9581</v>
      </c>
      <c r="N1258" s="1" t="s">
        <v>9582</v>
      </c>
      <c r="O1258" s="1" t="s">
        <v>9583</v>
      </c>
    </row>
    <row r="1259" s="1" customFormat="1" spans="1:15">
      <c r="A1259" s="1" t="s">
        <v>15</v>
      </c>
      <c r="B1259" s="1" t="s">
        <v>9584</v>
      </c>
      <c r="C1259" s="1" t="s">
        <v>27</v>
      </c>
      <c r="D1259" s="1" t="s">
        <v>9427</v>
      </c>
      <c r="F1259" s="1" t="s">
        <v>9585</v>
      </c>
      <c r="G1259" s="1" t="s">
        <v>7506</v>
      </c>
      <c r="I1259" s="1" t="s">
        <v>9586</v>
      </c>
      <c r="J1259" s="1" t="s">
        <v>9587</v>
      </c>
      <c r="K1259" s="1" t="s">
        <v>9588</v>
      </c>
      <c r="L1259" s="1" t="s">
        <v>9589</v>
      </c>
      <c r="M1259" s="1" t="s">
        <v>9590</v>
      </c>
      <c r="N1259" s="1" t="s">
        <v>9591</v>
      </c>
      <c r="O1259" s="1" t="s">
        <v>9592</v>
      </c>
    </row>
    <row r="1260" s="1" customFormat="1" spans="1:15">
      <c r="A1260" s="1" t="s">
        <v>15</v>
      </c>
      <c r="B1260" s="1" t="s">
        <v>9593</v>
      </c>
      <c r="C1260" s="1" t="s">
        <v>27</v>
      </c>
      <c r="J1260" s="1" t="s">
        <v>9594</v>
      </c>
      <c r="K1260" s="1" t="s">
        <v>9595</v>
      </c>
      <c r="L1260" s="1" t="s">
        <v>9596</v>
      </c>
      <c r="M1260" s="1" t="s">
        <v>9597</v>
      </c>
      <c r="N1260" s="1" t="s">
        <v>9598</v>
      </c>
      <c r="O1260" s="1" t="s">
        <v>9599</v>
      </c>
    </row>
    <row r="1261" s="1" customFormat="1" spans="1:15">
      <c r="A1261" s="1" t="s">
        <v>15</v>
      </c>
      <c r="B1261" s="1" t="s">
        <v>9600</v>
      </c>
      <c r="C1261" s="1" t="s">
        <v>17</v>
      </c>
      <c r="D1261" s="1" t="s">
        <v>9568</v>
      </c>
      <c r="F1261" s="1" t="s">
        <v>9601</v>
      </c>
      <c r="I1261" s="1" t="s">
        <v>9602</v>
      </c>
      <c r="J1261" s="1" t="s">
        <v>9603</v>
      </c>
      <c r="K1261" s="1" t="s">
        <v>9604</v>
      </c>
      <c r="L1261" s="1" t="s">
        <v>9605</v>
      </c>
      <c r="M1261" s="1" t="s">
        <v>9606</v>
      </c>
      <c r="N1261" s="1" t="s">
        <v>9607</v>
      </c>
      <c r="O1261" s="1" t="s">
        <v>9608</v>
      </c>
    </row>
    <row r="1262" s="1" customFormat="1" spans="1:15">
      <c r="A1262" s="1" t="s">
        <v>15</v>
      </c>
      <c r="B1262" s="1" t="s">
        <v>9609</v>
      </c>
      <c r="C1262" s="1" t="s">
        <v>45</v>
      </c>
      <c r="J1262" s="1" t="s">
        <v>9610</v>
      </c>
      <c r="K1262" s="1" t="s">
        <v>9611</v>
      </c>
      <c r="L1262" s="1" t="s">
        <v>9612</v>
      </c>
      <c r="M1262" s="1" t="s">
        <v>9613</v>
      </c>
      <c r="N1262" s="1" t="s">
        <v>9614</v>
      </c>
      <c r="O1262" s="1" t="s">
        <v>9615</v>
      </c>
    </row>
    <row r="1263" s="1" customFormat="1" spans="1:15">
      <c r="A1263" s="1" t="s">
        <v>15</v>
      </c>
      <c r="B1263" s="1" t="s">
        <v>9616</v>
      </c>
      <c r="C1263" s="1" t="s">
        <v>17</v>
      </c>
      <c r="D1263" s="1" t="s">
        <v>9617</v>
      </c>
      <c r="F1263" s="1" t="s">
        <v>7209</v>
      </c>
      <c r="I1263" s="1" t="s">
        <v>9618</v>
      </c>
      <c r="J1263" s="1" t="s">
        <v>9619</v>
      </c>
      <c r="K1263" s="1" t="s">
        <v>9620</v>
      </c>
      <c r="L1263" s="1" t="s">
        <v>9621</v>
      </c>
      <c r="M1263" s="1" t="s">
        <v>9622</v>
      </c>
      <c r="N1263" s="1" t="s">
        <v>9623</v>
      </c>
      <c r="O1263" s="1" t="s">
        <v>9624</v>
      </c>
    </row>
    <row r="1264" s="1" customFormat="1" spans="1:15">
      <c r="A1264" s="1" t="s">
        <v>15</v>
      </c>
      <c r="B1264" s="1" t="s">
        <v>9625</v>
      </c>
      <c r="C1264" s="1" t="s">
        <v>27</v>
      </c>
      <c r="D1264" s="1" t="s">
        <v>9617</v>
      </c>
      <c r="F1264" s="1" t="s">
        <v>7209</v>
      </c>
      <c r="G1264" s="1" t="s">
        <v>422</v>
      </c>
      <c r="I1264" s="1" t="s">
        <v>9626</v>
      </c>
      <c r="J1264" s="1" t="s">
        <v>9627</v>
      </c>
      <c r="K1264" s="1" t="s">
        <v>9628</v>
      </c>
      <c r="L1264" s="1" t="s">
        <v>9629</v>
      </c>
      <c r="M1264" s="1" t="s">
        <v>9630</v>
      </c>
      <c r="N1264" s="1" t="s">
        <v>9631</v>
      </c>
      <c r="O1264" s="1" t="s">
        <v>9632</v>
      </c>
    </row>
    <row r="1265" s="1" customFormat="1" spans="1:15">
      <c r="A1265" s="1" t="s">
        <v>15</v>
      </c>
      <c r="B1265" s="1" t="s">
        <v>9633</v>
      </c>
      <c r="C1265" s="1" t="s">
        <v>27</v>
      </c>
      <c r="J1265" s="1" t="s">
        <v>9634</v>
      </c>
      <c r="K1265" s="1" t="s">
        <v>9635</v>
      </c>
      <c r="L1265" s="1" t="s">
        <v>9636</v>
      </c>
      <c r="M1265" s="1" t="s">
        <v>9637</v>
      </c>
      <c r="N1265" s="1" t="s">
        <v>9638</v>
      </c>
      <c r="O1265" s="1" t="s">
        <v>9639</v>
      </c>
    </row>
    <row r="1266" s="1" customFormat="1" spans="1:15">
      <c r="A1266" s="1" t="s">
        <v>15</v>
      </c>
      <c r="B1266" s="1" t="s">
        <v>9633</v>
      </c>
      <c r="C1266" s="1" t="s">
        <v>17</v>
      </c>
      <c r="J1266" s="1" t="s">
        <v>9640</v>
      </c>
      <c r="K1266" s="1" t="s">
        <v>9635</v>
      </c>
      <c r="L1266" s="1" t="s">
        <v>9641</v>
      </c>
      <c r="M1266" s="1" t="s">
        <v>9642</v>
      </c>
      <c r="N1266" s="1" t="s">
        <v>9643</v>
      </c>
      <c r="O1266" s="1" t="s">
        <v>9644</v>
      </c>
    </row>
    <row r="1267" s="1" customFormat="1" spans="1:15">
      <c r="A1267" s="1" t="s">
        <v>15</v>
      </c>
      <c r="B1267" s="1" t="s">
        <v>9645</v>
      </c>
      <c r="C1267" s="1" t="s">
        <v>27</v>
      </c>
      <c r="F1267" s="1" t="s">
        <v>9633</v>
      </c>
      <c r="G1267" s="1" t="e">
        <f>-ing</f>
        <v>#NAME?</v>
      </c>
      <c r="I1267" s="1" t="s">
        <v>9646</v>
      </c>
      <c r="J1267" s="1" t="s">
        <v>9647</v>
      </c>
      <c r="K1267" s="1" t="s">
        <v>9648</v>
      </c>
      <c r="L1267" s="1" t="s">
        <v>9649</v>
      </c>
      <c r="M1267" s="1" t="s">
        <v>9650</v>
      </c>
      <c r="N1267" s="1" t="s">
        <v>9651</v>
      </c>
      <c r="O1267" s="1" t="s">
        <v>9652</v>
      </c>
    </row>
    <row r="1268" s="1" customFormat="1" spans="1:15">
      <c r="A1268" s="1" t="s">
        <v>15</v>
      </c>
      <c r="B1268" s="1" t="s">
        <v>9653</v>
      </c>
      <c r="C1268" s="1" t="s">
        <v>45</v>
      </c>
      <c r="F1268" s="1" t="s">
        <v>9633</v>
      </c>
      <c r="G1268" s="1" t="e">
        <f>-less</f>
        <v>#NAME?</v>
      </c>
      <c r="I1268" s="1" t="s">
        <v>9654</v>
      </c>
      <c r="J1268" s="1" t="s">
        <v>9655</v>
      </c>
      <c r="K1268" s="1" t="s">
        <v>9656</v>
      </c>
      <c r="L1268" s="1" t="s">
        <v>9657</v>
      </c>
      <c r="M1268" s="1" t="s">
        <v>9658</v>
      </c>
      <c r="N1268" s="1" t="s">
        <v>9659</v>
      </c>
      <c r="O1268" s="1" t="s">
        <v>9660</v>
      </c>
    </row>
    <row r="1269" s="1" customFormat="1" spans="1:15">
      <c r="A1269" s="1" t="s">
        <v>15</v>
      </c>
      <c r="B1269" s="1" t="s">
        <v>9661</v>
      </c>
      <c r="C1269" s="1" t="s">
        <v>27</v>
      </c>
      <c r="J1269" s="1" t="s">
        <v>9662</v>
      </c>
      <c r="K1269" s="1" t="s">
        <v>9663</v>
      </c>
      <c r="L1269" s="1" t="s">
        <v>9664</v>
      </c>
      <c r="M1269" s="1" t="s">
        <v>9665</v>
      </c>
      <c r="N1269" s="1" t="s">
        <v>9666</v>
      </c>
      <c r="O1269" s="1" t="s">
        <v>9667</v>
      </c>
    </row>
    <row r="1270" s="1" customFormat="1" spans="1:15">
      <c r="A1270" s="1" t="s">
        <v>15</v>
      </c>
      <c r="B1270" s="1" t="s">
        <v>9668</v>
      </c>
      <c r="C1270" s="1" t="s">
        <v>45</v>
      </c>
      <c r="F1270" s="1" t="s">
        <v>9669</v>
      </c>
      <c r="G1270" s="1" t="e">
        <f>-ic</f>
        <v>#NAME?</v>
      </c>
      <c r="I1270" s="1" t="s">
        <v>9670</v>
      </c>
      <c r="J1270" s="1" t="s">
        <v>9671</v>
      </c>
      <c r="K1270" s="1" t="s">
        <v>9672</v>
      </c>
      <c r="L1270" s="1" t="s">
        <v>9673</v>
      </c>
      <c r="M1270" s="1" t="s">
        <v>9674</v>
      </c>
      <c r="N1270" s="1" t="s">
        <v>9675</v>
      </c>
      <c r="O1270" s="1" t="s">
        <v>9676</v>
      </c>
    </row>
    <row r="1271" s="1" customFormat="1" spans="1:15">
      <c r="A1271" s="1" t="s">
        <v>15</v>
      </c>
      <c r="B1271" s="1" t="s">
        <v>9669</v>
      </c>
      <c r="C1271" s="1" t="s">
        <v>27</v>
      </c>
      <c r="D1271" s="1" t="s">
        <v>9617</v>
      </c>
      <c r="F1271" s="1" t="s">
        <v>1223</v>
      </c>
      <c r="G1271" s="1" t="s">
        <v>2140</v>
      </c>
      <c r="I1271" s="1" t="s">
        <v>9677</v>
      </c>
      <c r="J1271" s="1" t="s">
        <v>9678</v>
      </c>
      <c r="K1271" s="1" t="s">
        <v>9679</v>
      </c>
      <c r="L1271" s="1" t="s">
        <v>9680</v>
      </c>
      <c r="M1271" s="1" t="s">
        <v>9681</v>
      </c>
      <c r="N1271" s="1" t="s">
        <v>9682</v>
      </c>
      <c r="O1271" s="1" t="s">
        <v>9683</v>
      </c>
    </row>
    <row r="1272" s="1" customFormat="1" spans="1:15">
      <c r="A1272" s="1" t="s">
        <v>15</v>
      </c>
      <c r="B1272" s="1" t="s">
        <v>9684</v>
      </c>
      <c r="C1272" s="1" t="s">
        <v>27</v>
      </c>
      <c r="D1272" s="1" t="s">
        <v>9617</v>
      </c>
      <c r="F1272" s="1" t="s">
        <v>9685</v>
      </c>
      <c r="I1272" s="1" t="s">
        <v>9686</v>
      </c>
      <c r="J1272" s="1" t="s">
        <v>9687</v>
      </c>
      <c r="K1272" s="1" t="s">
        <v>9688</v>
      </c>
      <c r="L1272" s="1" t="s">
        <v>9689</v>
      </c>
      <c r="M1272" s="1" t="s">
        <v>9690</v>
      </c>
      <c r="N1272" s="1" t="s">
        <v>9691</v>
      </c>
      <c r="O1272" s="1" t="s">
        <v>9692</v>
      </c>
    </row>
    <row r="1273" s="1" customFormat="1" spans="1:15">
      <c r="A1273" s="1" t="s">
        <v>15</v>
      </c>
      <c r="B1273" s="1" t="s">
        <v>9693</v>
      </c>
      <c r="C1273" s="1" t="s">
        <v>27</v>
      </c>
      <c r="F1273" s="1" t="s">
        <v>9684</v>
      </c>
      <c r="G1273" s="1" t="s">
        <v>2419</v>
      </c>
      <c r="I1273" s="1" t="s">
        <v>9694</v>
      </c>
      <c r="J1273" s="1" t="s">
        <v>9695</v>
      </c>
      <c r="K1273" s="1" t="s">
        <v>9696</v>
      </c>
      <c r="L1273" s="1" t="s">
        <v>9697</v>
      </c>
      <c r="M1273" s="1" t="s">
        <v>9698</v>
      </c>
      <c r="N1273" s="1" t="s">
        <v>9699</v>
      </c>
      <c r="O1273" s="1" t="s">
        <v>9700</v>
      </c>
    </row>
    <row r="1274" s="1" customFormat="1" spans="1:15">
      <c r="A1274" s="1" t="s">
        <v>15</v>
      </c>
      <c r="B1274" s="1" t="s">
        <v>9701</v>
      </c>
      <c r="C1274" s="1" t="s">
        <v>17</v>
      </c>
      <c r="D1274" s="1" t="s">
        <v>9617</v>
      </c>
      <c r="F1274" s="1" t="s">
        <v>9702</v>
      </c>
      <c r="I1274" s="1" t="s">
        <v>9703</v>
      </c>
      <c r="J1274" s="1" t="s">
        <v>9704</v>
      </c>
      <c r="K1274" s="1" t="s">
        <v>9705</v>
      </c>
      <c r="L1274" s="1" t="s">
        <v>9706</v>
      </c>
      <c r="M1274" s="1" t="s">
        <v>9707</v>
      </c>
      <c r="N1274" s="1" t="s">
        <v>9708</v>
      </c>
      <c r="O1274" s="1" t="s">
        <v>9709</v>
      </c>
    </row>
    <row r="1275" s="1" customFormat="1" spans="1:15">
      <c r="A1275" s="1" t="s">
        <v>15</v>
      </c>
      <c r="B1275" s="1" t="s">
        <v>9710</v>
      </c>
      <c r="C1275" s="1" t="s">
        <v>45</v>
      </c>
      <c r="F1275" s="1" t="s">
        <v>9701</v>
      </c>
      <c r="G1275" s="1" t="s">
        <v>44</v>
      </c>
      <c r="I1275" s="1" t="s">
        <v>9711</v>
      </c>
      <c r="J1275" s="1" t="s">
        <v>9712</v>
      </c>
      <c r="K1275" s="1" t="s">
        <v>9713</v>
      </c>
      <c r="L1275" s="1" t="s">
        <v>9714</v>
      </c>
      <c r="M1275" s="1" t="s">
        <v>9715</v>
      </c>
      <c r="N1275" s="1" t="s">
        <v>9716</v>
      </c>
      <c r="O1275" s="1" t="s">
        <v>9717</v>
      </c>
    </row>
    <row r="1276" s="1" customFormat="1" spans="1:15">
      <c r="A1276" s="1" t="s">
        <v>15</v>
      </c>
      <c r="B1276" s="1" t="s">
        <v>9718</v>
      </c>
      <c r="C1276" s="1" t="s">
        <v>17</v>
      </c>
      <c r="D1276" s="1" t="s">
        <v>9617</v>
      </c>
      <c r="F1276" s="1" t="s">
        <v>9719</v>
      </c>
      <c r="I1276" s="1" t="s">
        <v>9720</v>
      </c>
      <c r="J1276" s="1" t="s">
        <v>9721</v>
      </c>
      <c r="K1276" s="1" t="s">
        <v>9722</v>
      </c>
      <c r="L1276" s="1" t="s">
        <v>9723</v>
      </c>
      <c r="M1276" s="1" t="s">
        <v>9724</v>
      </c>
      <c r="N1276" s="1" t="s">
        <v>9725</v>
      </c>
      <c r="O1276" s="1" t="s">
        <v>9726</v>
      </c>
    </row>
    <row r="1277" s="1" customFormat="1" spans="1:15">
      <c r="A1277" s="1" t="s">
        <v>15</v>
      </c>
      <c r="B1277" s="1" t="s">
        <v>9727</v>
      </c>
      <c r="C1277" s="1" t="s">
        <v>45</v>
      </c>
      <c r="J1277" s="1" t="s">
        <v>9728</v>
      </c>
      <c r="K1277" s="1" t="s">
        <v>9729</v>
      </c>
      <c r="L1277" s="1" t="s">
        <v>9730</v>
      </c>
      <c r="M1277" s="1" t="s">
        <v>9731</v>
      </c>
      <c r="N1277" s="1" t="s">
        <v>9732</v>
      </c>
      <c r="O1277" s="1" t="s">
        <v>9733</v>
      </c>
    </row>
    <row r="1278" s="1" customFormat="1" spans="1:15">
      <c r="A1278" s="1" t="s">
        <v>15</v>
      </c>
      <c r="B1278" s="1" t="s">
        <v>9727</v>
      </c>
      <c r="C1278" s="1" t="s">
        <v>75</v>
      </c>
      <c r="J1278" s="1" t="s">
        <v>9734</v>
      </c>
      <c r="K1278" s="1" t="s">
        <v>9729</v>
      </c>
      <c r="L1278" s="1" t="s">
        <v>9735</v>
      </c>
      <c r="M1278" s="1" t="s">
        <v>9736</v>
      </c>
      <c r="N1278" s="1" t="s">
        <v>9737</v>
      </c>
      <c r="O1278" s="1" t="s">
        <v>9738</v>
      </c>
    </row>
    <row r="1279" s="1" customFormat="1" spans="1:15">
      <c r="A1279" s="1" t="s">
        <v>15</v>
      </c>
      <c r="B1279" s="1" t="s">
        <v>9727</v>
      </c>
      <c r="C1279" s="1" t="s">
        <v>1210</v>
      </c>
      <c r="J1279" s="1" t="s">
        <v>9739</v>
      </c>
      <c r="K1279" s="1" t="s">
        <v>9729</v>
      </c>
      <c r="L1279" s="1" t="s">
        <v>9740</v>
      </c>
      <c r="M1279" s="1" t="s">
        <v>9741</v>
      </c>
      <c r="N1279" s="1" t="s">
        <v>9742</v>
      </c>
      <c r="O1279" s="1" t="s">
        <v>9743</v>
      </c>
    </row>
    <row r="1280" s="1" customFormat="1" spans="1:15">
      <c r="A1280" s="1" t="s">
        <v>15</v>
      </c>
      <c r="B1280" s="1" t="s">
        <v>9744</v>
      </c>
      <c r="C1280" s="1" t="s">
        <v>27</v>
      </c>
      <c r="D1280" s="1" t="s">
        <v>9617</v>
      </c>
      <c r="F1280" s="1" t="s">
        <v>461</v>
      </c>
      <c r="G1280" s="1" t="e">
        <f>-y</f>
        <v>#NAME?</v>
      </c>
      <c r="I1280" s="1" t="s">
        <v>9745</v>
      </c>
      <c r="J1280" s="1" t="s">
        <v>9746</v>
      </c>
      <c r="K1280" s="1" t="s">
        <v>9747</v>
      </c>
      <c r="L1280" s="1" t="s">
        <v>9748</v>
      </c>
      <c r="M1280" s="1" t="s">
        <v>9749</v>
      </c>
      <c r="N1280" s="1" t="s">
        <v>9750</v>
      </c>
      <c r="O1280" s="1" t="s">
        <v>9751</v>
      </c>
    </row>
    <row r="1281" s="1" customFormat="1" spans="1:15">
      <c r="A1281" s="1" t="s">
        <v>15</v>
      </c>
      <c r="B1281" s="1" t="s">
        <v>9752</v>
      </c>
      <c r="C1281" s="1" t="s">
        <v>17</v>
      </c>
      <c r="D1281" s="1" t="s">
        <v>9617</v>
      </c>
      <c r="F1281" s="1" t="s">
        <v>9753</v>
      </c>
      <c r="I1281" s="1" t="s">
        <v>9754</v>
      </c>
      <c r="J1281" s="1" t="s">
        <v>9755</v>
      </c>
      <c r="K1281" s="1" t="s">
        <v>9756</v>
      </c>
      <c r="L1281" s="1" t="s">
        <v>9757</v>
      </c>
      <c r="M1281" s="1" t="s">
        <v>9758</v>
      </c>
      <c r="N1281" s="1" t="s">
        <v>9759</v>
      </c>
      <c r="O1281" s="1" t="s">
        <v>9760</v>
      </c>
    </row>
    <row r="1282" s="1" customFormat="1" spans="1:15">
      <c r="A1282" s="1" t="s">
        <v>15</v>
      </c>
      <c r="B1282" s="1" t="s">
        <v>9761</v>
      </c>
      <c r="C1282" s="1" t="s">
        <v>27</v>
      </c>
      <c r="D1282" s="1" t="s">
        <v>9762</v>
      </c>
      <c r="F1282" s="1" t="s">
        <v>9763</v>
      </c>
      <c r="I1282" s="1" t="s">
        <v>9764</v>
      </c>
      <c r="J1282" s="1" t="s">
        <v>9765</v>
      </c>
      <c r="K1282" s="1" t="s">
        <v>9766</v>
      </c>
      <c r="L1282" s="1" t="s">
        <v>9767</v>
      </c>
      <c r="M1282" s="1" t="s">
        <v>9768</v>
      </c>
      <c r="N1282" s="1" t="s">
        <v>9769</v>
      </c>
      <c r="O1282" s="1" t="s">
        <v>9770</v>
      </c>
    </row>
    <row r="1283" s="1" customFormat="1" spans="1:15">
      <c r="A1283" s="1" t="s">
        <v>15</v>
      </c>
      <c r="B1283" s="1" t="s">
        <v>9771</v>
      </c>
      <c r="C1283" s="1" t="s">
        <v>27</v>
      </c>
      <c r="D1283" s="1" t="s">
        <v>9762</v>
      </c>
      <c r="F1283" s="1" t="s">
        <v>2514</v>
      </c>
      <c r="G1283" s="1" t="e">
        <f>-ment</f>
        <v>#NAME?</v>
      </c>
      <c r="I1283" s="1" t="s">
        <v>9772</v>
      </c>
      <c r="J1283" s="1" t="s">
        <v>9773</v>
      </c>
      <c r="K1283" s="1" t="s">
        <v>9774</v>
      </c>
      <c r="L1283" s="1" t="s">
        <v>9775</v>
      </c>
      <c r="M1283" s="1" t="s">
        <v>9776</v>
      </c>
      <c r="N1283" s="1" t="s">
        <v>9777</v>
      </c>
      <c r="O1283" s="1" t="s">
        <v>9778</v>
      </c>
    </row>
    <row r="1284" s="1" customFormat="1" spans="1:15">
      <c r="A1284" s="1" t="s">
        <v>15</v>
      </c>
      <c r="B1284" s="1" t="s">
        <v>9779</v>
      </c>
      <c r="C1284" s="1" t="s">
        <v>45</v>
      </c>
      <c r="D1284" s="1" t="s">
        <v>9617</v>
      </c>
      <c r="F1284" s="1" t="s">
        <v>9780</v>
      </c>
      <c r="G1284" s="1" t="e">
        <f>-iastic</f>
        <v>#NAME?</v>
      </c>
      <c r="I1284" s="1" t="s">
        <v>9781</v>
      </c>
      <c r="J1284" s="1" t="s">
        <v>9782</v>
      </c>
      <c r="K1284" s="1" t="s">
        <v>9783</v>
      </c>
      <c r="L1284" s="1" t="s">
        <v>9784</v>
      </c>
      <c r="M1284" s="1" t="s">
        <v>9785</v>
      </c>
      <c r="N1284" s="1" t="s">
        <v>9786</v>
      </c>
      <c r="O1284" s="1" t="s">
        <v>9787</v>
      </c>
    </row>
    <row r="1285" s="1" customFormat="1" spans="1:15">
      <c r="A1285" s="1" t="s">
        <v>15</v>
      </c>
      <c r="B1285" s="1" t="s">
        <v>9788</v>
      </c>
      <c r="C1285" s="1" t="s">
        <v>45</v>
      </c>
      <c r="D1285" s="1" t="s">
        <v>9617</v>
      </c>
      <c r="F1285" s="1" t="s">
        <v>9789</v>
      </c>
      <c r="I1285" s="1" t="s">
        <v>9790</v>
      </c>
      <c r="J1285" s="1" t="s">
        <v>9791</v>
      </c>
      <c r="K1285" s="1" t="s">
        <v>9792</v>
      </c>
      <c r="L1285" s="1" t="s">
        <v>9793</v>
      </c>
      <c r="M1285" s="1" t="s">
        <v>9794</v>
      </c>
      <c r="N1285" s="1" t="s">
        <v>9795</v>
      </c>
      <c r="O1285" s="1" t="s">
        <v>9796</v>
      </c>
    </row>
    <row r="1286" s="1" customFormat="1" spans="1:15">
      <c r="A1286" s="1" t="s">
        <v>15</v>
      </c>
      <c r="B1286" s="1" t="s">
        <v>9797</v>
      </c>
      <c r="C1286" s="1" t="s">
        <v>27</v>
      </c>
      <c r="F1286" s="1" t="s">
        <v>9752</v>
      </c>
      <c r="G1286" s="1" t="e">
        <f>-ance</f>
        <v>#NAME?</v>
      </c>
      <c r="I1286" s="1" t="s">
        <v>9798</v>
      </c>
      <c r="J1286" s="1" t="s">
        <v>9799</v>
      </c>
      <c r="K1286" s="1" t="s">
        <v>9800</v>
      </c>
      <c r="L1286" s="1" t="s">
        <v>9801</v>
      </c>
      <c r="M1286" s="1" t="s">
        <v>9802</v>
      </c>
      <c r="N1286" s="1" t="s">
        <v>9803</v>
      </c>
      <c r="O1286" s="1" t="s">
        <v>9804</v>
      </c>
    </row>
    <row r="1287" s="1" customFormat="1" spans="1:15">
      <c r="A1287" s="1" t="s">
        <v>15</v>
      </c>
      <c r="B1287" s="1" t="s">
        <v>9805</v>
      </c>
      <c r="C1287" s="1" t="s">
        <v>27</v>
      </c>
      <c r="F1287" s="1" t="s">
        <v>9752</v>
      </c>
      <c r="G1287" s="1" t="e">
        <f>-y</f>
        <v>#NAME?</v>
      </c>
      <c r="I1287" s="1" t="s">
        <v>9806</v>
      </c>
      <c r="J1287" s="1" t="s">
        <v>9807</v>
      </c>
      <c r="K1287" s="1" t="s">
        <v>9808</v>
      </c>
      <c r="L1287" s="1" t="s">
        <v>9809</v>
      </c>
      <c r="M1287" s="1" t="s">
        <v>9810</v>
      </c>
      <c r="N1287" s="1" t="s">
        <v>9811</v>
      </c>
      <c r="O1287" s="1" t="s">
        <v>9812</v>
      </c>
    </row>
    <row r="1288" s="1" customFormat="1" spans="1:15">
      <c r="A1288" s="1" t="s">
        <v>15</v>
      </c>
      <c r="B1288" s="1" t="s">
        <v>9813</v>
      </c>
      <c r="C1288" s="1" t="s">
        <v>27</v>
      </c>
      <c r="D1288" s="1" t="s">
        <v>9617</v>
      </c>
      <c r="F1288" s="1" t="s">
        <v>8249</v>
      </c>
      <c r="G1288" s="1" t="s">
        <v>171</v>
      </c>
      <c r="I1288" s="1" t="s">
        <v>9814</v>
      </c>
      <c r="J1288" s="1" t="s">
        <v>9815</v>
      </c>
      <c r="K1288" s="1" t="s">
        <v>9816</v>
      </c>
      <c r="L1288" s="1" t="s">
        <v>9817</v>
      </c>
      <c r="M1288" s="1" t="s">
        <v>9818</v>
      </c>
      <c r="N1288" s="1" t="s">
        <v>9819</v>
      </c>
      <c r="O1288" s="1" t="s">
        <v>9820</v>
      </c>
    </row>
    <row r="1289" s="1" customFormat="1" spans="1:15">
      <c r="A1289" s="1" t="s">
        <v>15</v>
      </c>
      <c r="B1289" s="1" t="s">
        <v>9821</v>
      </c>
      <c r="C1289" s="1" t="s">
        <v>27</v>
      </c>
      <c r="D1289" s="1" t="s">
        <v>9617</v>
      </c>
      <c r="F1289" s="1" t="s">
        <v>9822</v>
      </c>
      <c r="G1289" s="1" t="s">
        <v>422</v>
      </c>
      <c r="I1289" s="1" t="s">
        <v>9823</v>
      </c>
      <c r="J1289" s="1" t="s">
        <v>9824</v>
      </c>
      <c r="K1289" s="1" t="s">
        <v>9825</v>
      </c>
      <c r="L1289" s="1" t="s">
        <v>9826</v>
      </c>
      <c r="M1289" s="1" t="s">
        <v>9827</v>
      </c>
      <c r="N1289" s="1" t="s">
        <v>9828</v>
      </c>
      <c r="O1289" s="1" t="s">
        <v>9829</v>
      </c>
    </row>
    <row r="1290" s="1" customFormat="1" spans="1:15">
      <c r="A1290" s="1" t="s">
        <v>15</v>
      </c>
      <c r="B1290" s="1" t="s">
        <v>9830</v>
      </c>
      <c r="C1290" s="1" t="s">
        <v>17</v>
      </c>
      <c r="J1290" s="1" t="s">
        <v>9831</v>
      </c>
      <c r="K1290" s="1" t="s">
        <v>9832</v>
      </c>
      <c r="L1290" s="1" t="s">
        <v>9833</v>
      </c>
      <c r="M1290" s="1" t="s">
        <v>9834</v>
      </c>
      <c r="N1290" s="1" t="s">
        <v>9835</v>
      </c>
      <c r="O1290" s="1" t="s">
        <v>9836</v>
      </c>
    </row>
    <row r="1291" s="1" customFormat="1" spans="1:15">
      <c r="A1291" s="1" t="s">
        <v>15</v>
      </c>
      <c r="B1291" s="1" t="s">
        <v>9830</v>
      </c>
      <c r="C1291" s="1" t="s">
        <v>27</v>
      </c>
      <c r="J1291" s="1" t="s">
        <v>9831</v>
      </c>
      <c r="K1291" s="1" t="s">
        <v>9832</v>
      </c>
      <c r="L1291" s="1" t="s">
        <v>9837</v>
      </c>
      <c r="M1291" s="1" t="s">
        <v>9838</v>
      </c>
      <c r="N1291" s="1" t="s">
        <v>9839</v>
      </c>
      <c r="O1291" s="1" t="s">
        <v>9840</v>
      </c>
    </row>
    <row r="1292" s="1" customFormat="1" spans="1:15">
      <c r="A1292" s="1" t="s">
        <v>15</v>
      </c>
      <c r="B1292" s="1" t="s">
        <v>9841</v>
      </c>
      <c r="C1292" s="1" t="s">
        <v>45</v>
      </c>
      <c r="F1292" s="1" t="s">
        <v>636</v>
      </c>
      <c r="G1292" s="1" t="s">
        <v>1972</v>
      </c>
      <c r="I1292" s="1" t="s">
        <v>9842</v>
      </c>
      <c r="J1292" s="1" t="s">
        <v>9843</v>
      </c>
      <c r="K1292" s="1" t="s">
        <v>9844</v>
      </c>
      <c r="L1292" s="1" t="s">
        <v>9845</v>
      </c>
      <c r="M1292" s="1" t="s">
        <v>9846</v>
      </c>
      <c r="N1292" s="1" t="s">
        <v>9847</v>
      </c>
      <c r="O1292" s="1" t="s">
        <v>9848</v>
      </c>
    </row>
    <row r="1293" s="1" customFormat="1" spans="1:15">
      <c r="A1293" s="1" t="s">
        <v>15</v>
      </c>
      <c r="B1293" s="1" t="s">
        <v>9841</v>
      </c>
      <c r="C1293" s="1" t="s">
        <v>17</v>
      </c>
      <c r="F1293" s="1" t="s">
        <v>636</v>
      </c>
      <c r="G1293" s="1" t="s">
        <v>1972</v>
      </c>
      <c r="I1293" s="1" t="s">
        <v>9849</v>
      </c>
      <c r="J1293" s="1" t="s">
        <v>9850</v>
      </c>
      <c r="K1293" s="1" t="s">
        <v>9844</v>
      </c>
      <c r="L1293" s="1" t="s">
        <v>9851</v>
      </c>
      <c r="M1293" s="1" t="s">
        <v>9852</v>
      </c>
      <c r="N1293" s="1" t="s">
        <v>9853</v>
      </c>
      <c r="O1293" s="1" t="s">
        <v>9854</v>
      </c>
    </row>
    <row r="1294" s="1" customFormat="1" spans="1:15">
      <c r="A1294" s="1" t="s">
        <v>15</v>
      </c>
      <c r="B1294" s="1" t="s">
        <v>9855</v>
      </c>
      <c r="C1294" s="1" t="s">
        <v>27</v>
      </c>
      <c r="F1294" s="1" t="s">
        <v>636</v>
      </c>
      <c r="G1294" s="1" t="s">
        <v>1972</v>
      </c>
      <c r="H1294" s="1" t="s">
        <v>8436</v>
      </c>
      <c r="I1294" s="1" t="s">
        <v>9856</v>
      </c>
      <c r="J1294" s="1" t="s">
        <v>9857</v>
      </c>
      <c r="K1294" s="1" t="s">
        <v>9858</v>
      </c>
      <c r="L1294" s="1" t="s">
        <v>9859</v>
      </c>
      <c r="M1294" s="1" t="s">
        <v>9860</v>
      </c>
      <c r="N1294" s="1" t="s">
        <v>9861</v>
      </c>
      <c r="O1294" s="1" t="s">
        <v>9862</v>
      </c>
    </row>
    <row r="1295" s="1" customFormat="1" spans="1:15">
      <c r="A1295" s="1" t="s">
        <v>15</v>
      </c>
      <c r="B1295" s="1" t="s">
        <v>9863</v>
      </c>
      <c r="C1295" s="1" t="s">
        <v>17</v>
      </c>
      <c r="J1295" s="1" t="s">
        <v>9864</v>
      </c>
      <c r="K1295" s="1" t="s">
        <v>9865</v>
      </c>
      <c r="L1295" s="1" t="s">
        <v>9866</v>
      </c>
      <c r="M1295" s="1" t="s">
        <v>9867</v>
      </c>
      <c r="N1295" s="1" t="s">
        <v>9868</v>
      </c>
      <c r="O1295" s="1" t="s">
        <v>9869</v>
      </c>
    </row>
    <row r="1296" s="1" customFormat="1" spans="1:15">
      <c r="A1296" s="1" t="s">
        <v>15</v>
      </c>
      <c r="B1296" s="1" t="s">
        <v>9870</v>
      </c>
      <c r="C1296" s="1" t="s">
        <v>27</v>
      </c>
      <c r="F1296" s="1" t="s">
        <v>9863</v>
      </c>
      <c r="G1296" s="1" t="e">
        <f>-ment</f>
        <v>#NAME?</v>
      </c>
      <c r="I1296" s="1" t="s">
        <v>9871</v>
      </c>
      <c r="J1296" s="1" t="s">
        <v>9872</v>
      </c>
      <c r="K1296" s="1" t="s">
        <v>9873</v>
      </c>
      <c r="L1296" s="1" t="s">
        <v>9874</v>
      </c>
      <c r="M1296" s="1" t="s">
        <v>9875</v>
      </c>
      <c r="N1296" s="1" t="s">
        <v>9876</v>
      </c>
      <c r="O1296" s="1" t="s">
        <v>9877</v>
      </c>
    </row>
    <row r="1297" s="1" customFormat="1" spans="1:15">
      <c r="A1297" s="1" t="s">
        <v>15</v>
      </c>
      <c r="B1297" s="1" t="s">
        <v>9878</v>
      </c>
      <c r="C1297" s="1" t="s">
        <v>27</v>
      </c>
      <c r="D1297" s="1" t="s">
        <v>9427</v>
      </c>
      <c r="F1297" s="1" t="s">
        <v>9879</v>
      </c>
      <c r="G1297" s="1" t="e">
        <f>-er</f>
        <v>#NAME?</v>
      </c>
      <c r="I1297" s="1" t="s">
        <v>9880</v>
      </c>
      <c r="J1297" s="1" t="s">
        <v>9881</v>
      </c>
      <c r="K1297" s="1" t="s">
        <v>9882</v>
      </c>
      <c r="L1297" s="1" t="s">
        <v>9883</v>
      </c>
      <c r="M1297" s="1" t="s">
        <v>9884</v>
      </c>
      <c r="N1297" s="1" t="s">
        <v>9885</v>
      </c>
      <c r="O1297" s="1" t="s">
        <v>9886</v>
      </c>
    </row>
    <row r="1298" s="1" customFormat="1" spans="1:15">
      <c r="A1298" s="1" t="s">
        <v>15</v>
      </c>
      <c r="B1298" s="1" t="s">
        <v>9887</v>
      </c>
      <c r="C1298" s="1" t="s">
        <v>27</v>
      </c>
      <c r="F1298" s="1" t="s">
        <v>9888</v>
      </c>
      <c r="G1298" s="1" t="e">
        <f>-_xleta.or</f>
        <v>#VALUE!</v>
      </c>
      <c r="I1298" s="1" t="s">
        <v>9889</v>
      </c>
      <c r="J1298" s="1" t="s">
        <v>9890</v>
      </c>
      <c r="K1298" s="1" t="s">
        <v>9891</v>
      </c>
      <c r="L1298" s="1" t="s">
        <v>9892</v>
      </c>
      <c r="M1298" s="1" t="s">
        <v>9893</v>
      </c>
      <c r="N1298" s="1" t="s">
        <v>9894</v>
      </c>
      <c r="O1298" s="1" t="s">
        <v>9895</v>
      </c>
    </row>
    <row r="1299" s="1" customFormat="1" spans="1:15">
      <c r="A1299" s="1" t="s">
        <v>15</v>
      </c>
      <c r="B1299" s="1" t="s">
        <v>9896</v>
      </c>
      <c r="C1299" s="1" t="s">
        <v>17</v>
      </c>
      <c r="D1299" s="1" t="s">
        <v>9427</v>
      </c>
      <c r="F1299" s="1" t="s">
        <v>143</v>
      </c>
      <c r="I1299" s="1" t="s">
        <v>9897</v>
      </c>
      <c r="J1299" s="1" t="s">
        <v>9898</v>
      </c>
      <c r="K1299" s="1" t="s">
        <v>9899</v>
      </c>
      <c r="L1299" s="1" t="s">
        <v>9900</v>
      </c>
      <c r="M1299" s="1" t="s">
        <v>9901</v>
      </c>
      <c r="N1299" s="1" t="s">
        <v>9902</v>
      </c>
      <c r="O1299" s="1" t="s">
        <v>9903</v>
      </c>
    </row>
    <row r="1300" s="1" customFormat="1" spans="1:15">
      <c r="A1300" s="1" t="s">
        <v>15</v>
      </c>
      <c r="B1300" s="1" t="s">
        <v>9904</v>
      </c>
      <c r="C1300" s="1" t="s">
        <v>17</v>
      </c>
      <c r="D1300" s="1" t="s">
        <v>9905</v>
      </c>
      <c r="F1300" s="1" t="s">
        <v>9906</v>
      </c>
      <c r="I1300" s="1" t="s">
        <v>9907</v>
      </c>
      <c r="J1300" s="1" t="s">
        <v>9908</v>
      </c>
      <c r="K1300" s="1" t="s">
        <v>9909</v>
      </c>
      <c r="L1300" s="1" t="s">
        <v>9910</v>
      </c>
      <c r="M1300" s="1" t="s">
        <v>9911</v>
      </c>
      <c r="N1300" s="1" t="s">
        <v>9912</v>
      </c>
      <c r="O1300" s="1" t="s">
        <v>9913</v>
      </c>
    </row>
    <row r="1301" s="1" customFormat="1" spans="1:15">
      <c r="A1301" s="1" t="s">
        <v>15</v>
      </c>
      <c r="B1301" s="1" t="s">
        <v>9904</v>
      </c>
      <c r="C1301" s="1" t="s">
        <v>27</v>
      </c>
      <c r="D1301" s="1" t="s">
        <v>9905</v>
      </c>
      <c r="F1301" s="1" t="s">
        <v>9906</v>
      </c>
      <c r="I1301" s="1" t="s">
        <v>9914</v>
      </c>
      <c r="J1301" s="1" t="s">
        <v>9915</v>
      </c>
      <c r="K1301" s="1" t="s">
        <v>9909</v>
      </c>
      <c r="L1301" s="1" t="s">
        <v>9916</v>
      </c>
      <c r="M1301" s="1" t="s">
        <v>9917</v>
      </c>
      <c r="N1301" s="1" t="s">
        <v>9918</v>
      </c>
      <c r="O1301" s="1" t="s">
        <v>9919</v>
      </c>
    </row>
    <row r="1302" s="1" customFormat="1" spans="1:15">
      <c r="A1302" s="1" t="s">
        <v>15</v>
      </c>
      <c r="B1302" s="1" t="s">
        <v>9920</v>
      </c>
      <c r="C1302" s="1" t="s">
        <v>75</v>
      </c>
      <c r="D1302" s="1" t="s">
        <v>9921</v>
      </c>
      <c r="F1302" s="1" t="s">
        <v>9922</v>
      </c>
      <c r="G1302" s="1" t="s">
        <v>1990</v>
      </c>
      <c r="I1302" s="1" t="s">
        <v>9923</v>
      </c>
      <c r="J1302" s="1" t="s">
        <v>9924</v>
      </c>
      <c r="K1302" s="1" t="s">
        <v>9925</v>
      </c>
      <c r="L1302" s="1" t="s">
        <v>9926</v>
      </c>
      <c r="M1302" s="1" t="s">
        <v>9927</v>
      </c>
      <c r="N1302" s="1" t="s">
        <v>9928</v>
      </c>
      <c r="O1302" s="1" t="s">
        <v>9929</v>
      </c>
    </row>
    <row r="1303" s="1" customFormat="1" spans="1:15">
      <c r="A1303" s="1" t="s">
        <v>15</v>
      </c>
      <c r="B1303" s="1" t="s">
        <v>9930</v>
      </c>
      <c r="C1303" s="1" t="s">
        <v>27</v>
      </c>
      <c r="J1303" s="1" t="s">
        <v>9931</v>
      </c>
      <c r="K1303" s="1" t="s">
        <v>9932</v>
      </c>
      <c r="L1303" s="1" t="s">
        <v>9933</v>
      </c>
      <c r="M1303" s="1" t="s">
        <v>9934</v>
      </c>
      <c r="N1303" s="1" t="s">
        <v>9935</v>
      </c>
      <c r="O1303" s="1" t="s">
        <v>9936</v>
      </c>
    </row>
    <row r="1304" s="1" customFormat="1" spans="1:15">
      <c r="A1304" s="1" t="s">
        <v>15</v>
      </c>
      <c r="B1304" s="1" t="s">
        <v>9937</v>
      </c>
      <c r="C1304" s="1" t="s">
        <v>27</v>
      </c>
      <c r="J1304" s="1" t="s">
        <v>9938</v>
      </c>
      <c r="K1304" s="1" t="s">
        <v>9939</v>
      </c>
      <c r="L1304" s="1" t="s">
        <v>9940</v>
      </c>
      <c r="M1304" s="1" t="s">
        <v>9941</v>
      </c>
      <c r="N1304" s="1" t="s">
        <v>9942</v>
      </c>
      <c r="O1304" s="1" t="s">
        <v>9943</v>
      </c>
    </row>
    <row r="1305" s="1" customFormat="1" spans="1:15">
      <c r="A1305" s="1" t="s">
        <v>15</v>
      </c>
      <c r="B1305" s="1" t="s">
        <v>9944</v>
      </c>
      <c r="C1305" s="1" t="s">
        <v>45</v>
      </c>
      <c r="F1305" s="1" t="s">
        <v>9937</v>
      </c>
      <c r="G1305" s="1" t="s">
        <v>9945</v>
      </c>
      <c r="I1305" s="1" t="s">
        <v>9946</v>
      </c>
      <c r="J1305" s="1" t="s">
        <v>9947</v>
      </c>
      <c r="K1305" s="1" t="s">
        <v>9948</v>
      </c>
      <c r="L1305" s="1" t="s">
        <v>9949</v>
      </c>
      <c r="M1305" s="1" t="s">
        <v>9950</v>
      </c>
      <c r="N1305" s="1" t="s">
        <v>9951</v>
      </c>
      <c r="O1305" s="1" t="s">
        <v>9952</v>
      </c>
    </row>
    <row r="1306" s="1" customFormat="1" spans="1:15">
      <c r="A1306" s="1" t="s">
        <v>15</v>
      </c>
      <c r="B1306" s="1" t="s">
        <v>9944</v>
      </c>
      <c r="C1306" s="1" t="s">
        <v>27</v>
      </c>
      <c r="F1306" s="1" t="s">
        <v>9937</v>
      </c>
      <c r="G1306" s="1" t="s">
        <v>9945</v>
      </c>
      <c r="I1306" s="1" t="s">
        <v>9953</v>
      </c>
      <c r="J1306" s="1" t="s">
        <v>9954</v>
      </c>
      <c r="K1306" s="1" t="s">
        <v>9948</v>
      </c>
      <c r="L1306" s="1" t="s">
        <v>9955</v>
      </c>
      <c r="M1306" s="1" t="s">
        <v>9956</v>
      </c>
      <c r="N1306" s="1" t="s">
        <v>9957</v>
      </c>
      <c r="O1306" s="1" t="s">
        <v>9958</v>
      </c>
    </row>
    <row r="1307" s="1" customFormat="1" spans="1:15">
      <c r="A1307" s="1" t="s">
        <v>15</v>
      </c>
      <c r="B1307" s="1" t="s">
        <v>9959</v>
      </c>
      <c r="C1307" s="1" t="s">
        <v>45</v>
      </c>
      <c r="J1307" s="1" t="s">
        <v>9960</v>
      </c>
      <c r="K1307" s="1" t="s">
        <v>9961</v>
      </c>
      <c r="L1307" s="1" t="s">
        <v>9962</v>
      </c>
      <c r="M1307" s="1" t="s">
        <v>9963</v>
      </c>
      <c r="N1307" s="1" t="s">
        <v>9964</v>
      </c>
      <c r="O1307" s="1" t="s">
        <v>9965</v>
      </c>
    </row>
    <row r="1308" s="1" customFormat="1" spans="1:15">
      <c r="A1308" s="1" t="s">
        <v>15</v>
      </c>
      <c r="B1308" s="1" t="s">
        <v>9959</v>
      </c>
      <c r="C1308" s="1" t="s">
        <v>75</v>
      </c>
      <c r="J1308" s="1" t="s">
        <v>9966</v>
      </c>
      <c r="K1308" s="1" t="s">
        <v>9961</v>
      </c>
      <c r="L1308" s="1" t="s">
        <v>9967</v>
      </c>
      <c r="M1308" s="1" t="s">
        <v>9968</v>
      </c>
      <c r="N1308" s="1" t="s">
        <v>9969</v>
      </c>
      <c r="O1308" s="1" t="s">
        <v>9970</v>
      </c>
    </row>
    <row r="1309" s="1" customFormat="1" spans="1:15">
      <c r="A1309" s="1" t="s">
        <v>15</v>
      </c>
      <c r="B1309" s="1" t="s">
        <v>9971</v>
      </c>
      <c r="C1309" s="1" t="s">
        <v>27</v>
      </c>
      <c r="F1309" s="1" t="s">
        <v>9959</v>
      </c>
      <c r="G1309" s="1" t="e">
        <f>-ing</f>
        <v>#NAME?</v>
      </c>
      <c r="I1309" s="1" t="s">
        <v>9972</v>
      </c>
      <c r="J1309" s="1" t="s">
        <v>9973</v>
      </c>
      <c r="K1309" s="1" t="s">
        <v>9974</v>
      </c>
      <c r="L1309" s="1" t="s">
        <v>9975</v>
      </c>
      <c r="M1309" s="1" t="s">
        <v>9976</v>
      </c>
      <c r="N1309" s="1" t="s">
        <v>9977</v>
      </c>
      <c r="O1309" s="1" t="s">
        <v>9978</v>
      </c>
    </row>
    <row r="1310" s="1" customFormat="1" spans="1:15">
      <c r="A1310" s="1" t="s">
        <v>15</v>
      </c>
      <c r="B1310" s="1" t="s">
        <v>9979</v>
      </c>
      <c r="C1310" s="1" t="s">
        <v>27</v>
      </c>
      <c r="D1310" s="1" t="s">
        <v>9427</v>
      </c>
      <c r="F1310" s="1" t="s">
        <v>789</v>
      </c>
      <c r="I1310" s="1" t="s">
        <v>9980</v>
      </c>
      <c r="J1310" s="1" t="s">
        <v>9981</v>
      </c>
      <c r="K1310" s="1" t="s">
        <v>9982</v>
      </c>
      <c r="L1310" s="1" t="s">
        <v>9983</v>
      </c>
      <c r="M1310" s="1" t="s">
        <v>9984</v>
      </c>
      <c r="N1310" s="1" t="s">
        <v>9985</v>
      </c>
      <c r="O1310" s="1" t="s">
        <v>9986</v>
      </c>
    </row>
    <row r="1311" s="1" customFormat="1" spans="1:15">
      <c r="A1311" s="1" t="s">
        <v>15</v>
      </c>
      <c r="B1311" s="1" t="s">
        <v>9987</v>
      </c>
      <c r="C1311" s="1" t="s">
        <v>75</v>
      </c>
      <c r="F1311" s="1" t="s">
        <v>9979</v>
      </c>
      <c r="G1311" s="1" t="e">
        <f>-ual</f>
        <v>#NAME?</v>
      </c>
      <c r="H1311" s="1" t="e">
        <f>-ly</f>
        <v>#NAME?</v>
      </c>
      <c r="I1311" s="1" t="s">
        <v>9988</v>
      </c>
      <c r="J1311" s="1" t="s">
        <v>9989</v>
      </c>
      <c r="K1311" s="1" t="s">
        <v>9990</v>
      </c>
      <c r="L1311" s="1" t="s">
        <v>9991</v>
      </c>
      <c r="M1311" s="1" t="s">
        <v>9992</v>
      </c>
      <c r="N1311" s="1" t="s">
        <v>9993</v>
      </c>
      <c r="O1311" s="1" t="s">
        <v>9994</v>
      </c>
    </row>
    <row r="1312" s="1" customFormat="1" spans="1:15">
      <c r="A1312" s="1" t="s">
        <v>15</v>
      </c>
      <c r="B1312" s="1" t="s">
        <v>9995</v>
      </c>
      <c r="C1312" s="1" t="s">
        <v>75</v>
      </c>
      <c r="J1312" s="1" t="s">
        <v>9996</v>
      </c>
      <c r="K1312" s="1" t="s">
        <v>9997</v>
      </c>
      <c r="L1312" s="1" t="s">
        <v>9998</v>
      </c>
      <c r="M1312" s="1" t="s">
        <v>9999</v>
      </c>
      <c r="N1312" s="1" t="s">
        <v>10000</v>
      </c>
      <c r="O1312" s="1" t="s">
        <v>10001</v>
      </c>
    </row>
    <row r="1313" s="1" customFormat="1" spans="1:15">
      <c r="A1313" s="1" t="s">
        <v>15</v>
      </c>
      <c r="B1313" s="1" t="s">
        <v>10002</v>
      </c>
      <c r="C1313" s="1" t="s">
        <v>45</v>
      </c>
      <c r="J1313" s="1" t="s">
        <v>10003</v>
      </c>
      <c r="K1313" s="1" t="s">
        <v>10004</v>
      </c>
      <c r="L1313" s="1" t="s">
        <v>10005</v>
      </c>
      <c r="M1313" s="1" t="s">
        <v>10006</v>
      </c>
      <c r="N1313" s="1" t="s">
        <v>10007</v>
      </c>
      <c r="O1313" s="1" t="s">
        <v>10008</v>
      </c>
    </row>
    <row r="1314" s="1" customFormat="1" spans="1:15">
      <c r="A1314" s="1" t="s">
        <v>15</v>
      </c>
      <c r="B1314" s="1" t="s">
        <v>10009</v>
      </c>
      <c r="C1314" s="1" t="s">
        <v>1210</v>
      </c>
      <c r="F1314" s="1" t="s">
        <v>10010</v>
      </c>
      <c r="I1314" s="1" t="s">
        <v>10011</v>
      </c>
      <c r="J1314" s="1" t="s">
        <v>10012</v>
      </c>
      <c r="K1314" s="1" t="s">
        <v>10013</v>
      </c>
      <c r="L1314" s="1" t="s">
        <v>10014</v>
      </c>
      <c r="M1314" s="1" t="s">
        <v>10015</v>
      </c>
      <c r="N1314" s="1" t="s">
        <v>10016</v>
      </c>
      <c r="O1314" s="1" t="s">
        <v>10017</v>
      </c>
    </row>
    <row r="1315" s="1" customFormat="1" spans="1:15">
      <c r="A1315" s="1" t="s">
        <v>15</v>
      </c>
      <c r="B1315" s="1" t="s">
        <v>10018</v>
      </c>
      <c r="C1315" s="1" t="s">
        <v>45</v>
      </c>
      <c r="F1315" s="1" t="s">
        <v>10019</v>
      </c>
      <c r="I1315" s="1" t="s">
        <v>10020</v>
      </c>
      <c r="J1315" s="1" t="s">
        <v>10021</v>
      </c>
      <c r="K1315" s="1" t="s">
        <v>10022</v>
      </c>
      <c r="L1315" s="1" t="s">
        <v>10023</v>
      </c>
      <c r="M1315" s="1" t="s">
        <v>10024</v>
      </c>
      <c r="N1315" s="1" t="s">
        <v>10025</v>
      </c>
      <c r="O1315" s="1" t="s">
        <v>10026</v>
      </c>
    </row>
    <row r="1316" s="1" customFormat="1" spans="1:15">
      <c r="A1316" s="1" t="s">
        <v>15</v>
      </c>
      <c r="B1316" s="1" t="s">
        <v>10027</v>
      </c>
      <c r="C1316" s="1" t="s">
        <v>1210</v>
      </c>
      <c r="F1316" s="1" t="s">
        <v>10028</v>
      </c>
      <c r="I1316" s="1" t="s">
        <v>10029</v>
      </c>
      <c r="J1316" s="1" t="s">
        <v>10012</v>
      </c>
      <c r="K1316" s="1" t="s">
        <v>10030</v>
      </c>
      <c r="L1316" s="1" t="s">
        <v>10031</v>
      </c>
      <c r="M1316" s="1" t="s">
        <v>10032</v>
      </c>
      <c r="N1316" s="1" t="s">
        <v>10033</v>
      </c>
      <c r="O1316" s="1" t="s">
        <v>10034</v>
      </c>
    </row>
    <row r="1317" s="1" customFormat="1" spans="1:15">
      <c r="A1317" s="1" t="s">
        <v>15</v>
      </c>
      <c r="B1317" s="1" t="s">
        <v>10035</v>
      </c>
      <c r="C1317" s="1" t="s">
        <v>1210</v>
      </c>
      <c r="J1317" s="1" t="s">
        <v>10036</v>
      </c>
      <c r="K1317" s="1" t="s">
        <v>10037</v>
      </c>
      <c r="L1317" s="1" t="s">
        <v>10038</v>
      </c>
      <c r="M1317" s="1" t="s">
        <v>10039</v>
      </c>
      <c r="N1317" s="1" t="s">
        <v>10040</v>
      </c>
      <c r="O1317" s="1" t="s">
        <v>10041</v>
      </c>
    </row>
    <row r="1318" s="1" customFormat="1" spans="1:15">
      <c r="A1318" s="1" t="s">
        <v>15</v>
      </c>
      <c r="B1318" s="1" t="s">
        <v>10042</v>
      </c>
      <c r="C1318" s="1" t="s">
        <v>75</v>
      </c>
      <c r="J1318" s="1" t="s">
        <v>10043</v>
      </c>
      <c r="K1318" s="1" t="s">
        <v>10044</v>
      </c>
      <c r="L1318" s="1" t="s">
        <v>10045</v>
      </c>
      <c r="M1318" s="1" t="s">
        <v>10046</v>
      </c>
      <c r="N1318" s="1" t="s">
        <v>10047</v>
      </c>
      <c r="O1318" s="1" t="s">
        <v>10048</v>
      </c>
    </row>
    <row r="1319" s="1" customFormat="1" spans="1:15">
      <c r="A1319" s="1" t="s">
        <v>15</v>
      </c>
      <c r="B1319" s="1" t="s">
        <v>10049</v>
      </c>
      <c r="C1319" s="1" t="s">
        <v>27</v>
      </c>
      <c r="D1319" s="1" t="s">
        <v>9427</v>
      </c>
      <c r="F1319" s="1" t="s">
        <v>8819</v>
      </c>
      <c r="G1319" s="1" t="s">
        <v>707</v>
      </c>
      <c r="I1319" s="1" t="s">
        <v>10050</v>
      </c>
      <c r="J1319" s="1" t="s">
        <v>10051</v>
      </c>
      <c r="K1319" s="1" t="s">
        <v>10052</v>
      </c>
      <c r="L1319" s="1" t="s">
        <v>10053</v>
      </c>
      <c r="M1319" s="1" t="s">
        <v>10054</v>
      </c>
      <c r="N1319" s="1" t="s">
        <v>10055</v>
      </c>
      <c r="O1319" s="1" t="s">
        <v>10056</v>
      </c>
    </row>
    <row r="1320" s="1" customFormat="1" spans="1:15">
      <c r="A1320" s="1" t="s">
        <v>15</v>
      </c>
      <c r="B1320" s="1" t="s">
        <v>10057</v>
      </c>
      <c r="C1320" s="1" t="s">
        <v>45</v>
      </c>
      <c r="D1320" s="1" t="s">
        <v>9427</v>
      </c>
      <c r="F1320" s="1" t="s">
        <v>8819</v>
      </c>
      <c r="G1320" s="1" t="s">
        <v>294</v>
      </c>
      <c r="I1320" s="1" t="s">
        <v>10058</v>
      </c>
      <c r="J1320" s="1" t="s">
        <v>10059</v>
      </c>
      <c r="K1320" s="1" t="s">
        <v>10060</v>
      </c>
      <c r="L1320" s="1" t="s">
        <v>10061</v>
      </c>
      <c r="M1320" s="1" t="s">
        <v>10062</v>
      </c>
      <c r="N1320" s="1" t="s">
        <v>10063</v>
      </c>
      <c r="O1320" s="1" t="s">
        <v>10064</v>
      </c>
    </row>
    <row r="1321" s="1" customFormat="1" spans="1:15">
      <c r="A1321" s="1" t="s">
        <v>15</v>
      </c>
      <c r="B1321" s="1" t="s">
        <v>10065</v>
      </c>
      <c r="C1321" s="1" t="s">
        <v>27</v>
      </c>
      <c r="D1321" s="1" t="s">
        <v>9427</v>
      </c>
      <c r="F1321" s="1" t="s">
        <v>10066</v>
      </c>
      <c r="G1321" s="1" t="s">
        <v>6316</v>
      </c>
      <c r="I1321" s="1" t="s">
        <v>10067</v>
      </c>
      <c r="J1321" s="1" t="s">
        <v>10068</v>
      </c>
      <c r="K1321" s="1" t="s">
        <v>10069</v>
      </c>
      <c r="L1321" s="1" t="s">
        <v>10070</v>
      </c>
      <c r="M1321" s="1" t="s">
        <v>10071</v>
      </c>
      <c r="N1321" s="1" t="s">
        <v>10072</v>
      </c>
      <c r="O1321" s="1" t="s">
        <v>10073</v>
      </c>
    </row>
    <row r="1322" s="1" customFormat="1" spans="1:15">
      <c r="A1322" s="1" t="s">
        <v>15</v>
      </c>
      <c r="B1322" s="1" t="s">
        <v>10074</v>
      </c>
      <c r="C1322" s="1" t="s">
        <v>45</v>
      </c>
      <c r="D1322" s="1" t="s">
        <v>9905</v>
      </c>
      <c r="F1322" s="1" t="s">
        <v>494</v>
      </c>
      <c r="I1322" s="1" t="s">
        <v>10075</v>
      </c>
      <c r="J1322" s="1" t="s">
        <v>10076</v>
      </c>
      <c r="K1322" s="1" t="s">
        <v>10077</v>
      </c>
      <c r="L1322" s="1" t="s">
        <v>10078</v>
      </c>
      <c r="M1322" s="1" t="s">
        <v>10079</v>
      </c>
      <c r="N1322" s="1" t="s">
        <v>10080</v>
      </c>
      <c r="O1322" s="1" t="s">
        <v>10081</v>
      </c>
    </row>
    <row r="1323" s="1" customFormat="1" spans="1:15">
      <c r="A1323" s="1" t="s">
        <v>15</v>
      </c>
      <c r="B1323" s="1" t="s">
        <v>10074</v>
      </c>
      <c r="C1323" s="1" t="s">
        <v>17</v>
      </c>
      <c r="D1323" s="1" t="s">
        <v>9905</v>
      </c>
      <c r="F1323" s="1" t="s">
        <v>494</v>
      </c>
      <c r="I1323" s="1" t="s">
        <v>10082</v>
      </c>
      <c r="J1323" s="1" t="s">
        <v>10083</v>
      </c>
      <c r="K1323" s="1" t="s">
        <v>10077</v>
      </c>
      <c r="L1323" s="1" t="s">
        <v>10084</v>
      </c>
      <c r="M1323" s="1" t="s">
        <v>10085</v>
      </c>
      <c r="N1323" s="1" t="s">
        <v>10086</v>
      </c>
      <c r="O1323" s="1" t="s">
        <v>10087</v>
      </c>
    </row>
    <row r="1324" s="1" customFormat="1" spans="1:15">
      <c r="A1324" s="1" t="s">
        <v>15</v>
      </c>
      <c r="B1324" s="1" t="s">
        <v>10088</v>
      </c>
      <c r="C1324" s="1" t="s">
        <v>27</v>
      </c>
      <c r="D1324" s="1" t="s">
        <v>9905</v>
      </c>
      <c r="F1324" s="1" t="s">
        <v>1390</v>
      </c>
      <c r="I1324" s="1" t="s">
        <v>10089</v>
      </c>
      <c r="J1324" s="1" t="s">
        <v>10090</v>
      </c>
      <c r="K1324" s="1" t="s">
        <v>10091</v>
      </c>
      <c r="L1324" s="1" t="s">
        <v>10092</v>
      </c>
      <c r="M1324" s="1" t="s">
        <v>10093</v>
      </c>
      <c r="N1324" s="1" t="s">
        <v>10094</v>
      </c>
      <c r="O1324" s="1" t="s">
        <v>10095</v>
      </c>
    </row>
    <row r="1325" s="1" customFormat="1" spans="1:15">
      <c r="A1325" s="1" t="s">
        <v>15</v>
      </c>
      <c r="B1325" s="1" t="s">
        <v>10096</v>
      </c>
      <c r="C1325" s="1" t="s">
        <v>17</v>
      </c>
      <c r="D1325" s="1" t="s">
        <v>9905</v>
      </c>
      <c r="F1325" s="1" t="s">
        <v>10097</v>
      </c>
      <c r="I1325" s="1" t="s">
        <v>10098</v>
      </c>
      <c r="J1325" s="1" t="s">
        <v>10099</v>
      </c>
      <c r="K1325" s="1" t="s">
        <v>10100</v>
      </c>
      <c r="L1325" s="1" t="s">
        <v>10101</v>
      </c>
      <c r="M1325" s="1" t="s">
        <v>10102</v>
      </c>
      <c r="N1325" s="1" t="s">
        <v>10103</v>
      </c>
      <c r="O1325" s="1" t="s">
        <v>10104</v>
      </c>
    </row>
    <row r="1326" s="1" customFormat="1" spans="1:15">
      <c r="A1326" s="1" t="s">
        <v>15</v>
      </c>
      <c r="B1326" s="1" t="s">
        <v>10105</v>
      </c>
      <c r="C1326" s="1" t="s">
        <v>27</v>
      </c>
      <c r="D1326" s="1" t="s">
        <v>9905</v>
      </c>
      <c r="F1326" s="1" t="s">
        <v>10106</v>
      </c>
      <c r="G1326" s="1" t="s">
        <v>171</v>
      </c>
      <c r="I1326" s="1" t="s">
        <v>10107</v>
      </c>
      <c r="J1326" s="1" t="s">
        <v>10108</v>
      </c>
      <c r="K1326" s="1" t="s">
        <v>10109</v>
      </c>
      <c r="L1326" s="1" t="s">
        <v>10110</v>
      </c>
      <c r="M1326" s="1" t="s">
        <v>10111</v>
      </c>
      <c r="N1326" s="1" t="s">
        <v>10112</v>
      </c>
      <c r="O1326" s="1" t="s">
        <v>10113</v>
      </c>
    </row>
    <row r="1327" s="1" customFormat="1" spans="1:15">
      <c r="A1327" s="1" t="s">
        <v>15</v>
      </c>
      <c r="B1327" s="1" t="s">
        <v>10114</v>
      </c>
      <c r="C1327" s="1" t="s">
        <v>45</v>
      </c>
      <c r="D1327" s="1" t="s">
        <v>9905</v>
      </c>
      <c r="F1327" s="1" t="s">
        <v>5139</v>
      </c>
      <c r="G1327" s="1" t="s">
        <v>294</v>
      </c>
      <c r="I1327" s="1" t="s">
        <v>10115</v>
      </c>
      <c r="J1327" s="1" t="s">
        <v>10116</v>
      </c>
      <c r="K1327" s="1" t="s">
        <v>10117</v>
      </c>
      <c r="L1327" s="1" t="s">
        <v>10118</v>
      </c>
      <c r="M1327" s="1" t="s">
        <v>10119</v>
      </c>
      <c r="N1327" s="1" t="s">
        <v>10120</v>
      </c>
      <c r="O1327" s="1" t="s">
        <v>10121</v>
      </c>
    </row>
    <row r="1328" s="1" customFormat="1" spans="1:15">
      <c r="A1328" s="1" t="s">
        <v>15</v>
      </c>
      <c r="B1328" s="1" t="s">
        <v>10122</v>
      </c>
      <c r="C1328" s="1" t="s">
        <v>65</v>
      </c>
      <c r="D1328" s="1" t="s">
        <v>9905</v>
      </c>
      <c r="F1328" s="1" t="s">
        <v>275</v>
      </c>
      <c r="I1328" s="1" t="s">
        <v>10123</v>
      </c>
      <c r="J1328" s="1" t="s">
        <v>10124</v>
      </c>
      <c r="K1328" s="1" t="s">
        <v>10125</v>
      </c>
      <c r="L1328" s="1" t="s">
        <v>10126</v>
      </c>
      <c r="M1328" s="1" t="s">
        <v>10127</v>
      </c>
      <c r="N1328" s="1" t="s">
        <v>10128</v>
      </c>
      <c r="O1328" s="1" t="s">
        <v>10129</v>
      </c>
    </row>
    <row r="1329" s="1" customFormat="1" spans="1:15">
      <c r="A1329" s="1" t="s">
        <v>15</v>
      </c>
      <c r="B1329" s="1" t="s">
        <v>10122</v>
      </c>
      <c r="C1329" s="1" t="s">
        <v>1351</v>
      </c>
      <c r="D1329" s="1" t="s">
        <v>9905</v>
      </c>
      <c r="F1329" s="1" t="s">
        <v>275</v>
      </c>
      <c r="I1329" s="1" t="s">
        <v>10130</v>
      </c>
      <c r="J1329" s="1" t="s">
        <v>10131</v>
      </c>
      <c r="K1329" s="1" t="s">
        <v>10125</v>
      </c>
      <c r="L1329" s="1" t="s">
        <v>10132</v>
      </c>
      <c r="M1329" s="1" t="s">
        <v>10133</v>
      </c>
      <c r="N1329" s="1" t="s">
        <v>10134</v>
      </c>
      <c r="O1329" s="1" t="s">
        <v>10135</v>
      </c>
    </row>
    <row r="1330" s="1" customFormat="1" spans="1:15">
      <c r="A1330" s="1" t="s">
        <v>15</v>
      </c>
      <c r="B1330" s="1" t="s">
        <v>10136</v>
      </c>
      <c r="C1330" s="1" t="s">
        <v>17</v>
      </c>
      <c r="D1330" s="1" t="s">
        <v>9905</v>
      </c>
      <c r="F1330" s="1" t="s">
        <v>5298</v>
      </c>
      <c r="I1330" s="1" t="s">
        <v>10137</v>
      </c>
      <c r="J1330" s="1" t="s">
        <v>10138</v>
      </c>
      <c r="K1330" s="1" t="s">
        <v>10139</v>
      </c>
      <c r="L1330" s="1" t="s">
        <v>10140</v>
      </c>
      <c r="M1330" s="1" t="s">
        <v>10141</v>
      </c>
      <c r="N1330" s="1" t="s">
        <v>10142</v>
      </c>
      <c r="O1330" s="1" t="s">
        <v>10143</v>
      </c>
    </row>
    <row r="1331" s="1" customFormat="1" spans="1:15">
      <c r="A1331" s="1" t="s">
        <v>15</v>
      </c>
      <c r="B1331" s="1" t="s">
        <v>10136</v>
      </c>
      <c r="C1331" s="1" t="s">
        <v>27</v>
      </c>
      <c r="D1331" s="1" t="s">
        <v>9905</v>
      </c>
      <c r="F1331" s="1" t="s">
        <v>5298</v>
      </c>
      <c r="I1331" s="1" t="s">
        <v>10144</v>
      </c>
      <c r="J1331" s="1" t="s">
        <v>10145</v>
      </c>
      <c r="K1331" s="1" t="s">
        <v>10139</v>
      </c>
      <c r="L1331" s="1" t="s">
        <v>10146</v>
      </c>
      <c r="M1331" s="1" t="s">
        <v>10147</v>
      </c>
      <c r="N1331" s="1" t="s">
        <v>10148</v>
      </c>
      <c r="O1331" s="1" t="s">
        <v>10149</v>
      </c>
    </row>
    <row r="1332" s="1" customFormat="1" spans="1:15">
      <c r="A1332" s="1" t="s">
        <v>15</v>
      </c>
      <c r="B1332" s="1" t="s">
        <v>10150</v>
      </c>
      <c r="C1332" s="1" t="s">
        <v>17</v>
      </c>
      <c r="D1332" s="1" t="s">
        <v>9905</v>
      </c>
      <c r="F1332" s="1" t="s">
        <v>10151</v>
      </c>
      <c r="I1332" s="1" t="s">
        <v>10152</v>
      </c>
      <c r="J1332" s="1" t="s">
        <v>10153</v>
      </c>
      <c r="K1332" s="1" t="s">
        <v>10154</v>
      </c>
      <c r="L1332" s="1" t="s">
        <v>10155</v>
      </c>
      <c r="M1332" s="1" t="s">
        <v>10156</v>
      </c>
      <c r="N1332" s="1" t="s">
        <v>10157</v>
      </c>
      <c r="O1332" s="1" t="s">
        <v>10158</v>
      </c>
    </row>
    <row r="1333" s="1" customFormat="1" spans="1:15">
      <c r="A1333" s="1" t="s">
        <v>15</v>
      </c>
      <c r="B1333" s="1" t="s">
        <v>10159</v>
      </c>
      <c r="C1333" s="1" t="s">
        <v>17</v>
      </c>
      <c r="D1333" s="1" t="s">
        <v>9905</v>
      </c>
      <c r="F1333" s="1" t="s">
        <v>383</v>
      </c>
      <c r="I1333" s="1" t="s">
        <v>10160</v>
      </c>
      <c r="J1333" s="1" t="s">
        <v>10161</v>
      </c>
      <c r="K1333" s="1" t="s">
        <v>10162</v>
      </c>
      <c r="L1333" s="1" t="s">
        <v>10163</v>
      </c>
      <c r="M1333" s="1" t="s">
        <v>10164</v>
      </c>
      <c r="N1333" s="1" t="s">
        <v>10165</v>
      </c>
      <c r="O1333" s="1" t="s">
        <v>10166</v>
      </c>
    </row>
    <row r="1334" s="1" customFormat="1" spans="1:15">
      <c r="A1334" s="1" t="s">
        <v>15</v>
      </c>
      <c r="B1334" s="1" t="s">
        <v>10159</v>
      </c>
      <c r="C1334" s="1" t="s">
        <v>27</v>
      </c>
      <c r="D1334" s="1" t="s">
        <v>9905</v>
      </c>
      <c r="F1334" s="1" t="s">
        <v>383</v>
      </c>
      <c r="I1334" s="1" t="s">
        <v>10167</v>
      </c>
      <c r="J1334" s="1" t="s">
        <v>10168</v>
      </c>
      <c r="K1334" s="1" t="s">
        <v>10162</v>
      </c>
      <c r="L1334" s="1" t="s">
        <v>10169</v>
      </c>
      <c r="M1334" s="1" t="s">
        <v>10170</v>
      </c>
      <c r="N1334" s="1" t="s">
        <v>10171</v>
      </c>
      <c r="O1334" s="1" t="s">
        <v>10172</v>
      </c>
    </row>
    <row r="1335" s="1" customFormat="1" spans="1:15">
      <c r="A1335" s="1" t="s">
        <v>15</v>
      </c>
      <c r="B1335" s="1" t="s">
        <v>10173</v>
      </c>
      <c r="C1335" s="1" t="s">
        <v>27</v>
      </c>
      <c r="D1335" s="1" t="s">
        <v>9905</v>
      </c>
      <c r="F1335" s="1" t="s">
        <v>10174</v>
      </c>
      <c r="G1335" s="1" t="s">
        <v>800</v>
      </c>
      <c r="I1335" s="1" t="s">
        <v>10175</v>
      </c>
      <c r="J1335" s="1" t="s">
        <v>10176</v>
      </c>
      <c r="K1335" s="1" t="s">
        <v>10177</v>
      </c>
      <c r="L1335" s="1" t="s">
        <v>10178</v>
      </c>
      <c r="M1335" s="1" t="s">
        <v>10179</v>
      </c>
      <c r="N1335" s="1" t="s">
        <v>10180</v>
      </c>
      <c r="O1335" s="1" t="s">
        <v>10181</v>
      </c>
    </row>
    <row r="1336" s="1" customFormat="1" spans="1:15">
      <c r="A1336" s="1" t="s">
        <v>15</v>
      </c>
      <c r="B1336" s="1" t="s">
        <v>10173</v>
      </c>
      <c r="C1336" s="1" t="s">
        <v>17</v>
      </c>
      <c r="D1336" s="1" t="s">
        <v>9905</v>
      </c>
      <c r="F1336" s="1" t="s">
        <v>10174</v>
      </c>
      <c r="G1336" s="1" t="s">
        <v>800</v>
      </c>
      <c r="I1336" s="1" t="s">
        <v>10175</v>
      </c>
      <c r="J1336" s="1" t="s">
        <v>10182</v>
      </c>
      <c r="K1336" s="1" t="s">
        <v>10177</v>
      </c>
      <c r="L1336" s="1" t="s">
        <v>10183</v>
      </c>
      <c r="M1336" s="1" t="s">
        <v>10184</v>
      </c>
      <c r="N1336" s="1" t="s">
        <v>10185</v>
      </c>
      <c r="O1336" s="1" t="s">
        <v>10186</v>
      </c>
    </row>
    <row r="1337" s="1" customFormat="1" spans="1:15">
      <c r="A1337" s="1" t="s">
        <v>15</v>
      </c>
      <c r="B1337" s="1" t="s">
        <v>10187</v>
      </c>
      <c r="C1337" s="1" t="s">
        <v>27</v>
      </c>
      <c r="D1337" s="1" t="s">
        <v>9905</v>
      </c>
      <c r="F1337" s="1" t="s">
        <v>10188</v>
      </c>
      <c r="G1337" s="1" t="s">
        <v>611</v>
      </c>
      <c r="I1337" s="1" t="s">
        <v>10189</v>
      </c>
      <c r="J1337" s="1" t="s">
        <v>10190</v>
      </c>
      <c r="K1337" s="1" t="s">
        <v>10191</v>
      </c>
      <c r="L1337" s="1" t="s">
        <v>10192</v>
      </c>
      <c r="M1337" s="1" t="s">
        <v>10193</v>
      </c>
      <c r="N1337" s="1" t="s">
        <v>10194</v>
      </c>
      <c r="O1337" s="1" t="s">
        <v>10195</v>
      </c>
    </row>
    <row r="1338" s="1" customFormat="1" spans="1:15">
      <c r="A1338" s="1" t="s">
        <v>15</v>
      </c>
      <c r="B1338" s="1" t="s">
        <v>10196</v>
      </c>
      <c r="C1338" s="1" t="s">
        <v>17</v>
      </c>
      <c r="D1338" s="1" t="s">
        <v>9905</v>
      </c>
      <c r="F1338" s="1" t="s">
        <v>2340</v>
      </c>
      <c r="I1338" s="1" t="s">
        <v>10197</v>
      </c>
      <c r="J1338" s="1" t="s">
        <v>10198</v>
      </c>
      <c r="K1338" s="1" t="s">
        <v>10199</v>
      </c>
      <c r="L1338" s="1" t="s">
        <v>10200</v>
      </c>
      <c r="M1338" s="1" t="s">
        <v>10201</v>
      </c>
      <c r="N1338" s="1" t="s">
        <v>10202</v>
      </c>
      <c r="O1338" s="1" t="s">
        <v>10203</v>
      </c>
    </row>
    <row r="1339" s="1" customFormat="1" spans="1:15">
      <c r="A1339" s="1" t="s">
        <v>15</v>
      </c>
      <c r="B1339" s="1" t="s">
        <v>10204</v>
      </c>
      <c r="C1339" s="1" t="s">
        <v>27</v>
      </c>
      <c r="D1339" s="1" t="s">
        <v>9905</v>
      </c>
      <c r="F1339" s="1" t="s">
        <v>2340</v>
      </c>
      <c r="G1339" s="1" t="s">
        <v>707</v>
      </c>
      <c r="I1339" s="1" t="s">
        <v>10205</v>
      </c>
      <c r="J1339" s="1" t="s">
        <v>10198</v>
      </c>
      <c r="K1339" s="1" t="s">
        <v>10206</v>
      </c>
      <c r="L1339" s="1" t="s">
        <v>10207</v>
      </c>
      <c r="M1339" s="1" t="s">
        <v>10208</v>
      </c>
      <c r="N1339" s="1" t="s">
        <v>10209</v>
      </c>
      <c r="O1339" s="1" t="s">
        <v>10210</v>
      </c>
    </row>
    <row r="1340" s="1" customFormat="1" spans="1:15">
      <c r="A1340" s="1" t="s">
        <v>15</v>
      </c>
      <c r="B1340" s="1" t="s">
        <v>10211</v>
      </c>
      <c r="C1340" s="1" t="s">
        <v>27</v>
      </c>
      <c r="D1340" s="1" t="s">
        <v>9905</v>
      </c>
      <c r="F1340" s="1" t="s">
        <v>1454</v>
      </c>
      <c r="I1340" s="1" t="s">
        <v>10212</v>
      </c>
      <c r="J1340" s="1" t="s">
        <v>10213</v>
      </c>
      <c r="K1340" s="1" t="s">
        <v>10214</v>
      </c>
      <c r="L1340" s="1" t="s">
        <v>10215</v>
      </c>
      <c r="M1340" s="1" t="s">
        <v>10216</v>
      </c>
      <c r="N1340" s="1" t="s">
        <v>10217</v>
      </c>
      <c r="O1340" s="1" t="s">
        <v>10218</v>
      </c>
    </row>
    <row r="1341" s="1" customFormat="1" spans="1:15">
      <c r="A1341" s="1" t="s">
        <v>15</v>
      </c>
      <c r="B1341" s="1" t="s">
        <v>10211</v>
      </c>
      <c r="C1341" s="1" t="s">
        <v>17</v>
      </c>
      <c r="D1341" s="1" t="s">
        <v>9905</v>
      </c>
      <c r="F1341" s="1" t="s">
        <v>1454</v>
      </c>
      <c r="I1341" s="1" t="s">
        <v>10219</v>
      </c>
      <c r="J1341" s="1" t="s">
        <v>10220</v>
      </c>
      <c r="K1341" s="1" t="s">
        <v>10221</v>
      </c>
      <c r="L1341" s="1" t="s">
        <v>10222</v>
      </c>
      <c r="M1341" s="1" t="s">
        <v>10223</v>
      </c>
      <c r="N1341" s="1" t="s">
        <v>10224</v>
      </c>
      <c r="O1341" s="1" t="s">
        <v>10225</v>
      </c>
    </row>
    <row r="1342" s="1" customFormat="1" spans="1:15">
      <c r="A1342" s="1" t="s">
        <v>15</v>
      </c>
      <c r="B1342" s="1" t="s">
        <v>10226</v>
      </c>
      <c r="C1342" s="1" t="s">
        <v>17</v>
      </c>
      <c r="D1342" s="1" t="s">
        <v>9905</v>
      </c>
      <c r="F1342" s="1" t="s">
        <v>10227</v>
      </c>
      <c r="I1342" s="1" t="s">
        <v>10228</v>
      </c>
      <c r="J1342" s="1" t="s">
        <v>10229</v>
      </c>
      <c r="K1342" s="1" t="s">
        <v>10230</v>
      </c>
      <c r="L1342" s="1" t="s">
        <v>10231</v>
      </c>
      <c r="M1342" s="1" t="s">
        <v>10232</v>
      </c>
      <c r="N1342" s="1" t="s">
        <v>10233</v>
      </c>
      <c r="O1342" s="1" t="s">
        <v>10234</v>
      </c>
    </row>
    <row r="1343" s="1" customFormat="1" spans="1:15">
      <c r="A1343" s="1" t="s">
        <v>15</v>
      </c>
      <c r="B1343" s="1" t="s">
        <v>10235</v>
      </c>
      <c r="C1343" s="1" t="s">
        <v>17</v>
      </c>
      <c r="D1343" s="1" t="s">
        <v>9905</v>
      </c>
      <c r="F1343" s="1" t="s">
        <v>2314</v>
      </c>
      <c r="I1343" s="1" t="s">
        <v>10236</v>
      </c>
      <c r="J1343" s="1" t="s">
        <v>10237</v>
      </c>
      <c r="K1343" s="1" t="s">
        <v>10238</v>
      </c>
      <c r="L1343" s="1" t="s">
        <v>10239</v>
      </c>
      <c r="M1343" s="1" t="s">
        <v>10240</v>
      </c>
      <c r="N1343" s="1" t="s">
        <v>10241</v>
      </c>
      <c r="O1343" s="1" t="s">
        <v>10242</v>
      </c>
    </row>
    <row r="1344" s="1" customFormat="1" spans="1:15">
      <c r="A1344" s="1" t="s">
        <v>15</v>
      </c>
      <c r="B1344" s="1" t="s">
        <v>10243</v>
      </c>
      <c r="C1344" s="1" t="s">
        <v>27</v>
      </c>
      <c r="D1344" s="1" t="s">
        <v>9905</v>
      </c>
      <c r="F1344" s="1" t="s">
        <v>2314</v>
      </c>
      <c r="G1344" s="1" t="s">
        <v>304</v>
      </c>
      <c r="I1344" s="1" t="s">
        <v>10244</v>
      </c>
      <c r="J1344" s="1" t="s">
        <v>10245</v>
      </c>
      <c r="K1344" s="1" t="s">
        <v>10246</v>
      </c>
      <c r="L1344" s="1" t="s">
        <v>10247</v>
      </c>
      <c r="M1344" s="1" t="s">
        <v>10248</v>
      </c>
      <c r="N1344" s="1" t="s">
        <v>10249</v>
      </c>
      <c r="O1344" s="1" t="s">
        <v>10250</v>
      </c>
    </row>
    <row r="1345" s="1" customFormat="1" spans="1:16">
      <c r="A1345" s="1" t="s">
        <v>15</v>
      </c>
      <c r="B1345" s="1" t="s">
        <v>10251</v>
      </c>
      <c r="C1345" s="1" t="s">
        <v>27</v>
      </c>
      <c r="D1345" s="1" t="s">
        <v>9905</v>
      </c>
      <c r="F1345" s="1" t="s">
        <v>6381</v>
      </c>
      <c r="G1345" s="1" t="s">
        <v>171</v>
      </c>
      <c r="I1345" s="1" t="s">
        <v>10252</v>
      </c>
      <c r="J1345" s="1" t="s">
        <v>10253</v>
      </c>
      <c r="K1345" s="1" t="s">
        <v>10254</v>
      </c>
      <c r="L1345" s="1" t="s">
        <v>10255</v>
      </c>
      <c r="M1345" s="1" t="s">
        <v>10256</v>
      </c>
      <c r="N1345" s="1" t="s">
        <v>10257</v>
      </c>
      <c r="O1345" s="1" t="s">
        <v>10258</v>
      </c>
    </row>
    <row r="1346" s="1" customFormat="1" spans="1:16">
      <c r="A1346" s="1" t="s">
        <v>15</v>
      </c>
      <c r="B1346" s="1" t="s">
        <v>10259</v>
      </c>
      <c r="C1346" s="1" t="s">
        <v>45</v>
      </c>
      <c r="D1346" s="1" t="s">
        <v>9905</v>
      </c>
      <c r="F1346" s="1" t="s">
        <v>6381</v>
      </c>
      <c r="G1346" s="1" t="s">
        <v>2587</v>
      </c>
      <c r="I1346" s="1" t="s">
        <v>10260</v>
      </c>
      <c r="J1346" s="1" t="s">
        <v>10261</v>
      </c>
      <c r="K1346" s="1" t="s">
        <v>10262</v>
      </c>
      <c r="L1346" s="1" t="s">
        <v>10263</v>
      </c>
      <c r="M1346" s="1" t="s">
        <v>10264</v>
      </c>
      <c r="N1346" s="1" t="s">
        <v>10265</v>
      </c>
      <c r="O1346" s="1" t="s">
        <v>10266</v>
      </c>
    </row>
    <row r="1347" s="1" customFormat="1" spans="1:16">
      <c r="A1347" s="1" t="s">
        <v>15</v>
      </c>
      <c r="B1347" s="1" t="s">
        <v>10267</v>
      </c>
      <c r="C1347" s="1" t="s">
        <v>27</v>
      </c>
      <c r="D1347" s="1" t="s">
        <v>9905</v>
      </c>
      <c r="F1347" s="1" t="s">
        <v>10268</v>
      </c>
      <c r="G1347" s="1" t="s">
        <v>707</v>
      </c>
      <c r="I1347" s="1" t="s">
        <v>10269</v>
      </c>
      <c r="J1347" s="1" t="s">
        <v>10270</v>
      </c>
      <c r="K1347" s="1" t="s">
        <v>10271</v>
      </c>
      <c r="L1347" s="1" t="s">
        <v>10272</v>
      </c>
      <c r="M1347" s="1" t="s">
        <v>10273</v>
      </c>
      <c r="N1347" s="1" t="s">
        <v>10274</v>
      </c>
      <c r="O1347" s="1" t="s">
        <v>10275</v>
      </c>
    </row>
    <row r="1348" s="1" customFormat="1" spans="1:16">
      <c r="A1348" s="1" t="s">
        <v>15</v>
      </c>
      <c r="B1348" s="1" t="s">
        <v>10267</v>
      </c>
      <c r="C1348" s="1" t="s">
        <v>17</v>
      </c>
      <c r="D1348" s="1" t="s">
        <v>9905</v>
      </c>
      <c r="F1348" s="1" t="s">
        <v>10268</v>
      </c>
      <c r="G1348" s="1" t="s">
        <v>707</v>
      </c>
      <c r="I1348" s="1" t="s">
        <v>10276</v>
      </c>
      <c r="J1348" s="1" t="s">
        <v>10277</v>
      </c>
      <c r="K1348" s="1" t="s">
        <v>10271</v>
      </c>
      <c r="L1348" s="1" t="s">
        <v>10278</v>
      </c>
      <c r="M1348" s="1" t="s">
        <v>10279</v>
      </c>
      <c r="N1348" s="1" t="s">
        <v>10280</v>
      </c>
      <c r="O1348" s="1" t="s">
        <v>10281</v>
      </c>
    </row>
    <row r="1349" s="1" customFormat="1" spans="1:16">
      <c r="A1349" s="1" t="s">
        <v>15</v>
      </c>
      <c r="B1349" s="1" t="s">
        <v>10282</v>
      </c>
      <c r="C1349" s="1" t="s">
        <v>27</v>
      </c>
      <c r="D1349" s="1" t="s">
        <v>9905</v>
      </c>
      <c r="F1349" s="1" t="s">
        <v>10268</v>
      </c>
      <c r="G1349" s="1" t="s">
        <v>422</v>
      </c>
      <c r="I1349" s="1" t="s">
        <v>10283</v>
      </c>
      <c r="J1349" s="1" t="s">
        <v>10284</v>
      </c>
      <c r="K1349" s="1" t="s">
        <v>10285</v>
      </c>
      <c r="L1349" s="1" t="s">
        <v>10286</v>
      </c>
      <c r="M1349" s="1" t="s">
        <v>10287</v>
      </c>
      <c r="N1349" s="1" t="s">
        <v>10288</v>
      </c>
      <c r="O1349" s="1" t="s">
        <v>10289</v>
      </c>
    </row>
    <row r="1350" s="1" customFormat="1" spans="1:16">
      <c r="A1350" s="1" t="s">
        <v>15</v>
      </c>
      <c r="B1350" s="1" t="s">
        <v>10282</v>
      </c>
      <c r="C1350" s="1" t="s">
        <v>17</v>
      </c>
      <c r="D1350" s="1" t="s">
        <v>9905</v>
      </c>
      <c r="F1350" s="1" t="s">
        <v>10268</v>
      </c>
      <c r="I1350" s="1" t="s">
        <v>10290</v>
      </c>
      <c r="J1350" s="1" t="s">
        <v>10291</v>
      </c>
      <c r="K1350" s="1" t="s">
        <v>10285</v>
      </c>
      <c r="L1350" s="1" t="s">
        <v>10292</v>
      </c>
      <c r="M1350" s="1" t="s">
        <v>10293</v>
      </c>
      <c r="N1350" s="1" t="s">
        <v>10294</v>
      </c>
      <c r="O1350" s="1" t="s">
        <v>10295</v>
      </c>
    </row>
    <row r="1351" s="1" customFormat="1" spans="1:16">
      <c r="A1351" s="1" t="s">
        <v>15</v>
      </c>
      <c r="B1351" s="1" t="s">
        <v>10296</v>
      </c>
      <c r="C1351" s="1" t="s">
        <v>27</v>
      </c>
      <c r="D1351" s="1" t="s">
        <v>9905</v>
      </c>
      <c r="F1351" s="1" t="s">
        <v>10297</v>
      </c>
      <c r="I1351" s="1" t="s">
        <v>10298</v>
      </c>
      <c r="J1351" s="1" t="s">
        <v>10299</v>
      </c>
      <c r="K1351" s="1" t="s">
        <v>10300</v>
      </c>
      <c r="L1351" s="1" t="s">
        <v>10301</v>
      </c>
      <c r="M1351" s="1" t="s">
        <v>10302</v>
      </c>
      <c r="N1351" s="1" t="s">
        <v>10303</v>
      </c>
      <c r="O1351" s="1" t="s">
        <v>10304</v>
      </c>
    </row>
    <row r="1352" s="1" customFormat="1" spans="1:16">
      <c r="A1352" s="1" t="s">
        <v>15</v>
      </c>
      <c r="B1352" s="1" t="s">
        <v>10296</v>
      </c>
      <c r="C1352" s="1" t="s">
        <v>45</v>
      </c>
      <c r="D1352" s="1" t="s">
        <v>9905</v>
      </c>
      <c r="F1352" s="1" t="s">
        <v>10297</v>
      </c>
      <c r="I1352" s="1" t="s">
        <v>10305</v>
      </c>
      <c r="J1352" s="1" t="s">
        <v>10306</v>
      </c>
      <c r="K1352" s="1" t="s">
        <v>10300</v>
      </c>
      <c r="L1352" s="1" t="s">
        <v>10307</v>
      </c>
      <c r="M1352" s="1" t="s">
        <v>10308</v>
      </c>
      <c r="N1352" s="1" t="s">
        <v>10309</v>
      </c>
      <c r="O1352" s="1" t="s">
        <v>10310</v>
      </c>
    </row>
    <row r="1353" s="1" customFormat="1" spans="1:16">
      <c r="A1353" s="1" t="s">
        <v>15</v>
      </c>
      <c r="B1353" s="1" t="s">
        <v>10311</v>
      </c>
      <c r="C1353" s="1" t="s">
        <v>17</v>
      </c>
      <c r="D1353" s="1" t="s">
        <v>9905</v>
      </c>
      <c r="F1353" s="1" t="s">
        <v>10312</v>
      </c>
      <c r="I1353" s="1" t="s">
        <v>10313</v>
      </c>
      <c r="J1353" s="1" t="s">
        <v>10314</v>
      </c>
      <c r="K1353" s="1" t="s">
        <v>10315</v>
      </c>
      <c r="L1353" s="1" t="s">
        <v>10316</v>
      </c>
      <c r="M1353" s="1" t="s">
        <v>10317</v>
      </c>
      <c r="N1353" s="1" t="s">
        <v>10318</v>
      </c>
      <c r="O1353" s="1" t="s">
        <v>10319</v>
      </c>
    </row>
    <row r="1354" s="1" customFormat="1" spans="1:16">
      <c r="A1354" s="1" t="s">
        <v>15</v>
      </c>
      <c r="B1354" s="1" t="s">
        <v>10320</v>
      </c>
      <c r="C1354" s="1" t="s">
        <v>27</v>
      </c>
      <c r="D1354" s="1" t="s">
        <v>9905</v>
      </c>
      <c r="F1354" s="1" t="s">
        <v>10312</v>
      </c>
      <c r="G1354" s="1" t="s">
        <v>304</v>
      </c>
      <c r="I1354" s="1" t="s">
        <v>10321</v>
      </c>
      <c r="J1354" s="1" t="s">
        <v>10314</v>
      </c>
      <c r="K1354" s="1" t="s">
        <v>10322</v>
      </c>
      <c r="L1354" s="1" t="s">
        <v>10323</v>
      </c>
      <c r="M1354" s="1" t="s">
        <v>10324</v>
      </c>
      <c r="N1354" s="1" t="s">
        <v>10325</v>
      </c>
      <c r="O1354" s="1" t="s">
        <v>10326</v>
      </c>
    </row>
    <row r="1355" s="1" customFormat="1" spans="1:16">
      <c r="A1355" s="1" t="s">
        <v>15</v>
      </c>
      <c r="B1355" s="1" t="s">
        <v>10327</v>
      </c>
      <c r="C1355" s="1" t="s">
        <v>45</v>
      </c>
      <c r="D1355" s="1" t="s">
        <v>9905</v>
      </c>
      <c r="F1355" s="1" t="s">
        <v>10328</v>
      </c>
      <c r="G1355" s="1" t="s">
        <v>1454</v>
      </c>
      <c r="I1355" s="1" t="s">
        <v>10329</v>
      </c>
      <c r="J1355" s="1" t="s">
        <v>10330</v>
      </c>
      <c r="K1355" s="1" t="s">
        <v>10331</v>
      </c>
      <c r="L1355" s="1" t="s">
        <v>10332</v>
      </c>
      <c r="M1355" s="1" t="s">
        <v>10333</v>
      </c>
      <c r="N1355" s="1" t="s">
        <v>10334</v>
      </c>
      <c r="O1355" s="1" t="s">
        <v>10335</v>
      </c>
    </row>
    <row r="1356" s="1" customFormat="1" spans="1:16">
      <c r="A1356" s="1" t="s">
        <v>15</v>
      </c>
      <c r="B1356" s="1" t="s">
        <v>10336</v>
      </c>
      <c r="C1356" s="1" t="s">
        <v>17</v>
      </c>
      <c r="F1356" s="1" t="s">
        <v>10337</v>
      </c>
      <c r="I1356" s="1" t="s">
        <v>10338</v>
      </c>
      <c r="J1356" s="1" t="s">
        <v>10339</v>
      </c>
      <c r="K1356" s="1" t="s">
        <v>10340</v>
      </c>
      <c r="L1356" s="1" t="s">
        <v>10341</v>
      </c>
      <c r="M1356" s="1" t="s">
        <v>10342</v>
      </c>
      <c r="N1356" s="1" t="s">
        <v>10343</v>
      </c>
      <c r="O1356" s="1" t="s">
        <v>10344</v>
      </c>
      <c r="P1356" s="1" t="s">
        <v>9905</v>
      </c>
    </row>
    <row r="1357" s="1" customFormat="1" spans="1:16">
      <c r="A1357" s="1" t="s">
        <v>15</v>
      </c>
      <c r="B1357" s="1" t="s">
        <v>10345</v>
      </c>
      <c r="C1357" s="1" t="s">
        <v>17</v>
      </c>
      <c r="F1357" s="1" t="s">
        <v>10346</v>
      </c>
      <c r="I1357" s="1" t="s">
        <v>10347</v>
      </c>
      <c r="J1357" s="1" t="s">
        <v>10348</v>
      </c>
      <c r="K1357" s="1" t="s">
        <v>10349</v>
      </c>
      <c r="L1357" s="1" t="s">
        <v>10350</v>
      </c>
      <c r="M1357" s="1" t="s">
        <v>10351</v>
      </c>
      <c r="N1357" s="1" t="s">
        <v>10352</v>
      </c>
      <c r="O1357" s="1" t="s">
        <v>10353</v>
      </c>
      <c r="P1357" s="1" t="s">
        <v>9905</v>
      </c>
    </row>
    <row r="1358" s="1" customFormat="1" spans="1:16">
      <c r="A1358" s="1" t="s">
        <v>15</v>
      </c>
      <c r="B1358" s="1" t="s">
        <v>10354</v>
      </c>
      <c r="C1358" s="1" t="s">
        <v>17</v>
      </c>
      <c r="F1358" s="1" t="s">
        <v>1110</v>
      </c>
      <c r="I1358" s="1" t="s">
        <v>10355</v>
      </c>
      <c r="J1358" s="1" t="s">
        <v>10356</v>
      </c>
      <c r="K1358" s="1" t="s">
        <v>10357</v>
      </c>
      <c r="L1358" s="1" t="s">
        <v>10358</v>
      </c>
      <c r="M1358" s="1" t="s">
        <v>10359</v>
      </c>
      <c r="N1358" s="1" t="s">
        <v>10360</v>
      </c>
      <c r="O1358" s="1" t="s">
        <v>10361</v>
      </c>
      <c r="P1358" s="1" t="s">
        <v>9905</v>
      </c>
    </row>
    <row r="1359" s="1" customFormat="1" spans="1:16">
      <c r="A1359" s="1" t="s">
        <v>15</v>
      </c>
      <c r="B1359" s="1" t="s">
        <v>10362</v>
      </c>
      <c r="C1359" s="1" t="s">
        <v>17</v>
      </c>
      <c r="F1359" s="1" t="s">
        <v>8095</v>
      </c>
      <c r="I1359" s="1" t="s">
        <v>10363</v>
      </c>
      <c r="J1359" s="1" t="s">
        <v>10364</v>
      </c>
      <c r="K1359" s="1" t="s">
        <v>10365</v>
      </c>
      <c r="L1359" s="1" t="s">
        <v>10366</v>
      </c>
      <c r="M1359" s="1" t="s">
        <v>10367</v>
      </c>
      <c r="N1359" s="1" t="s">
        <v>10368</v>
      </c>
      <c r="O1359" s="1" t="s">
        <v>10369</v>
      </c>
      <c r="P1359" s="1" t="s">
        <v>9905</v>
      </c>
    </row>
    <row r="1360" s="1" customFormat="1" spans="1:16">
      <c r="A1360" s="1" t="s">
        <v>15</v>
      </c>
      <c r="B1360" s="1" t="s">
        <v>10370</v>
      </c>
      <c r="C1360" s="1" t="s">
        <v>17</v>
      </c>
      <c r="F1360" s="1" t="s">
        <v>10371</v>
      </c>
      <c r="I1360" s="1" t="s">
        <v>10372</v>
      </c>
      <c r="J1360" s="1" t="s">
        <v>10373</v>
      </c>
      <c r="K1360" s="1" t="s">
        <v>10374</v>
      </c>
      <c r="L1360" s="1" t="s">
        <v>10375</v>
      </c>
      <c r="M1360" s="1" t="s">
        <v>10376</v>
      </c>
      <c r="N1360" s="1" t="s">
        <v>10377</v>
      </c>
      <c r="O1360" s="1" t="s">
        <v>10378</v>
      </c>
      <c r="P1360" s="1" t="s">
        <v>9905</v>
      </c>
    </row>
    <row r="1361" s="1" customFormat="1" ht="127.5" spans="1:15">
      <c r="A1361" s="1" t="s">
        <v>15</v>
      </c>
      <c r="B1361" s="3" t="s">
        <v>10379</v>
      </c>
      <c r="C1361" s="3" t="s">
        <v>27</v>
      </c>
      <c r="D1361" s="3" t="s">
        <v>9905</v>
      </c>
      <c r="E1361" s="4"/>
      <c r="F1361" s="3" t="s">
        <v>10371</v>
      </c>
      <c r="G1361" s="3" t="s">
        <v>611</v>
      </c>
      <c r="H1361" s="4"/>
      <c r="I1361" s="3" t="s">
        <v>10380</v>
      </c>
      <c r="J1361" s="3" t="s">
        <v>10381</v>
      </c>
      <c r="K1361" s="3" t="s">
        <v>10382</v>
      </c>
      <c r="L1361" s="3" t="s">
        <v>10383</v>
      </c>
      <c r="M1361" s="3" t="s">
        <v>10384</v>
      </c>
      <c r="N1361" s="3" t="s">
        <v>10385</v>
      </c>
      <c r="O1361" s="3" t="s">
        <v>10386</v>
      </c>
    </row>
    <row r="1362" s="1" customFormat="1" ht="127.5" spans="1:15">
      <c r="A1362" s="1" t="s">
        <v>15</v>
      </c>
      <c r="B1362" s="3" t="s">
        <v>10387</v>
      </c>
      <c r="C1362" s="3" t="s">
        <v>27</v>
      </c>
      <c r="D1362" s="3" t="s">
        <v>9905</v>
      </c>
      <c r="E1362" s="4"/>
      <c r="F1362" s="3" t="s">
        <v>2537</v>
      </c>
      <c r="G1362" s="3" t="s">
        <v>611</v>
      </c>
      <c r="H1362" s="4"/>
      <c r="I1362" s="3" t="s">
        <v>10388</v>
      </c>
      <c r="J1362" s="3" t="s">
        <v>10389</v>
      </c>
      <c r="K1362" s="3" t="s">
        <v>10390</v>
      </c>
      <c r="L1362" s="3" t="s">
        <v>10391</v>
      </c>
      <c r="M1362" s="3" t="s">
        <v>10392</v>
      </c>
      <c r="N1362" s="3" t="s">
        <v>10393</v>
      </c>
      <c r="O1362" s="3" t="s">
        <v>10394</v>
      </c>
    </row>
    <row r="1363" s="1" customFormat="1" ht="102" spans="1:15">
      <c r="A1363" s="1" t="s">
        <v>15</v>
      </c>
      <c r="B1363" s="3" t="s">
        <v>10395</v>
      </c>
      <c r="C1363" s="3" t="s">
        <v>45</v>
      </c>
      <c r="D1363" s="4"/>
      <c r="E1363" s="4"/>
      <c r="F1363" s="4"/>
      <c r="G1363" s="4"/>
      <c r="H1363" s="4"/>
      <c r="I1363" s="4"/>
      <c r="J1363" s="3" t="s">
        <v>10396</v>
      </c>
      <c r="K1363" s="3" t="s">
        <v>10397</v>
      </c>
      <c r="L1363" s="3" t="s">
        <v>10398</v>
      </c>
      <c r="M1363" s="3" t="s">
        <v>10399</v>
      </c>
      <c r="N1363" s="3" t="s">
        <v>10400</v>
      </c>
      <c r="O1363" s="3" t="s">
        <v>10401</v>
      </c>
    </row>
    <row r="1364" s="1" customFormat="1" ht="140.25" spans="1:15">
      <c r="A1364" s="1" t="s">
        <v>15</v>
      </c>
      <c r="B1364" s="3" t="s">
        <v>10395</v>
      </c>
      <c r="C1364" s="3" t="s">
        <v>75</v>
      </c>
      <c r="D1364" s="4"/>
      <c r="E1364" s="4"/>
      <c r="F1364" s="4"/>
      <c r="G1364" s="4"/>
      <c r="H1364" s="4"/>
      <c r="I1364" s="4"/>
      <c r="J1364" s="3" t="s">
        <v>10402</v>
      </c>
      <c r="K1364" s="3" t="s">
        <v>10397</v>
      </c>
      <c r="L1364" s="3" t="s">
        <v>10403</v>
      </c>
      <c r="M1364" s="3" t="s">
        <v>10404</v>
      </c>
      <c r="N1364" s="3" t="s">
        <v>10405</v>
      </c>
      <c r="O1364" s="3" t="s">
        <v>10406</v>
      </c>
    </row>
    <row r="1365" s="1" customFormat="1" ht="153" spans="1:15">
      <c r="A1365" s="1" t="s">
        <v>15</v>
      </c>
      <c r="B1365" s="3" t="s">
        <v>10407</v>
      </c>
      <c r="C1365" s="3" t="s">
        <v>45</v>
      </c>
      <c r="D1365" s="3" t="s">
        <v>10408</v>
      </c>
      <c r="E1365" s="4"/>
      <c r="F1365" s="3" t="s">
        <v>10409</v>
      </c>
      <c r="G1365" s="4"/>
      <c r="H1365" s="4"/>
      <c r="I1365" s="3" t="s">
        <v>10410</v>
      </c>
      <c r="J1365" s="3" t="s">
        <v>10411</v>
      </c>
      <c r="K1365" s="3" t="s">
        <v>10412</v>
      </c>
      <c r="L1365" s="3" t="s">
        <v>10413</v>
      </c>
      <c r="M1365" s="3" t="s">
        <v>10414</v>
      </c>
      <c r="N1365" s="3" t="s">
        <v>10415</v>
      </c>
      <c r="O1365" s="3" t="s">
        <v>10416</v>
      </c>
    </row>
    <row r="1366" s="1" customFormat="1" ht="127.5" spans="1:15">
      <c r="A1366" s="1" t="s">
        <v>15</v>
      </c>
      <c r="B1366" s="3" t="s">
        <v>10417</v>
      </c>
      <c r="C1366" s="3" t="s">
        <v>45</v>
      </c>
      <c r="D1366" s="3" t="s">
        <v>9905</v>
      </c>
      <c r="E1366" s="4"/>
      <c r="F1366" s="3" t="s">
        <v>10418</v>
      </c>
      <c r="G1366" s="4"/>
      <c r="H1366" s="4"/>
      <c r="I1366" s="3" t="s">
        <v>10419</v>
      </c>
      <c r="J1366" s="3" t="s">
        <v>10420</v>
      </c>
      <c r="K1366" s="3" t="s">
        <v>10421</v>
      </c>
      <c r="L1366" s="3" t="s">
        <v>10422</v>
      </c>
      <c r="M1366" s="3" t="s">
        <v>10423</v>
      </c>
      <c r="N1366" s="3" t="s">
        <v>10424</v>
      </c>
      <c r="O1366" s="3" t="s">
        <v>10425</v>
      </c>
    </row>
    <row r="1367" s="1" customFormat="1" ht="140.25" spans="1:15">
      <c r="A1367" s="1" t="s">
        <v>15</v>
      </c>
      <c r="B1367" s="3" t="s">
        <v>10417</v>
      </c>
      <c r="C1367" s="3" t="s">
        <v>27</v>
      </c>
      <c r="D1367" s="3" t="s">
        <v>9905</v>
      </c>
      <c r="E1367" s="4"/>
      <c r="F1367" s="3" t="s">
        <v>10418</v>
      </c>
      <c r="G1367" s="4"/>
      <c r="H1367" s="4"/>
      <c r="I1367" s="3" t="s">
        <v>10426</v>
      </c>
      <c r="J1367" s="3" t="s">
        <v>10427</v>
      </c>
      <c r="K1367" s="3" t="s">
        <v>10421</v>
      </c>
      <c r="L1367" s="3" t="s">
        <v>10428</v>
      </c>
      <c r="M1367" s="3" t="s">
        <v>10429</v>
      </c>
      <c r="N1367" s="3" t="s">
        <v>10430</v>
      </c>
      <c r="O1367" s="3" t="s">
        <v>10431</v>
      </c>
    </row>
    <row r="1368" s="1" customFormat="1" spans="1:15">
      <c r="A1368" s="1" t="s">
        <v>15</v>
      </c>
      <c r="B1368" s="1" t="s">
        <v>10432</v>
      </c>
      <c r="C1368" s="1" t="s">
        <v>27</v>
      </c>
      <c r="J1368" s="1" t="s">
        <v>10433</v>
      </c>
      <c r="K1368" s="1" t="s">
        <v>10434</v>
      </c>
      <c r="L1368" s="1" t="s">
        <v>10435</v>
      </c>
      <c r="M1368" s="1" t="s">
        <v>10436</v>
      </c>
      <c r="N1368" s="1" t="s">
        <v>10437</v>
      </c>
      <c r="O1368" s="1" t="s">
        <v>10438</v>
      </c>
    </row>
    <row r="1369" s="1" customFormat="1" spans="1:15">
      <c r="A1369" s="1" t="s">
        <v>15</v>
      </c>
      <c r="B1369" s="1" t="s">
        <v>10439</v>
      </c>
      <c r="C1369" s="1" t="s">
        <v>27</v>
      </c>
      <c r="I1369" s="1" t="s">
        <v>10440</v>
      </c>
      <c r="J1369" s="1" t="s">
        <v>10441</v>
      </c>
      <c r="K1369" s="1" t="s">
        <v>10442</v>
      </c>
      <c r="L1369" s="1" t="s">
        <v>10443</v>
      </c>
      <c r="M1369" s="1" t="s">
        <v>10444</v>
      </c>
      <c r="N1369" s="1" t="s">
        <v>10445</v>
      </c>
      <c r="O1369" s="1" t="s">
        <v>10446</v>
      </c>
    </row>
    <row r="1370" s="1" customFormat="1" spans="1:15">
      <c r="A1370" s="1" t="s">
        <v>15</v>
      </c>
      <c r="B1370" s="1" t="s">
        <v>10447</v>
      </c>
      <c r="C1370" s="1" t="s">
        <v>27</v>
      </c>
      <c r="J1370" s="1" t="s">
        <v>10448</v>
      </c>
      <c r="K1370" s="1" t="s">
        <v>10449</v>
      </c>
      <c r="L1370" s="1" t="s">
        <v>10450</v>
      </c>
      <c r="M1370" s="1" t="s">
        <v>10451</v>
      </c>
      <c r="N1370" s="1" t="s">
        <v>10452</v>
      </c>
      <c r="O1370" s="1" t="s">
        <v>10453</v>
      </c>
    </row>
    <row r="1371" s="1" customFormat="1" spans="1:15">
      <c r="A1371" s="1" t="s">
        <v>15</v>
      </c>
      <c r="B1371" s="1" t="s">
        <v>10454</v>
      </c>
      <c r="C1371" s="1" t="s">
        <v>45</v>
      </c>
      <c r="F1371" s="1" t="s">
        <v>10447</v>
      </c>
      <c r="G1371" s="1" t="e">
        <f>-ial</f>
        <v>#NAME?</v>
      </c>
      <c r="I1371" s="1" t="s">
        <v>10455</v>
      </c>
      <c r="J1371" s="1" t="s">
        <v>10456</v>
      </c>
      <c r="K1371" s="1" t="s">
        <v>10457</v>
      </c>
      <c r="L1371" s="1" t="s">
        <v>10458</v>
      </c>
      <c r="M1371" s="1" t="s">
        <v>10459</v>
      </c>
      <c r="N1371" s="1" t="s">
        <v>10460</v>
      </c>
      <c r="O1371" s="1" t="s">
        <v>10461</v>
      </c>
    </row>
    <row r="1372" s="1" customFormat="1" spans="1:15">
      <c r="A1372" s="1" t="s">
        <v>15</v>
      </c>
      <c r="B1372" s="1" t="s">
        <v>10462</v>
      </c>
      <c r="C1372" s="1" t="s">
        <v>27</v>
      </c>
      <c r="F1372" s="1" t="s">
        <v>10463</v>
      </c>
      <c r="G1372" s="1" t="e">
        <f>-_xleta.t</f>
        <v>#VALUE!</v>
      </c>
      <c r="I1372" s="1" t="s">
        <v>10464</v>
      </c>
      <c r="J1372" s="1" t="s">
        <v>10465</v>
      </c>
      <c r="K1372" s="1" t="s">
        <v>10466</v>
      </c>
      <c r="L1372" s="1" t="s">
        <v>10467</v>
      </c>
      <c r="M1372" s="1" t="s">
        <v>10468</v>
      </c>
      <c r="N1372" s="1" t="s">
        <v>10469</v>
      </c>
      <c r="O1372" s="1" t="s">
        <v>10470</v>
      </c>
    </row>
    <row r="1373" s="1" customFormat="1" ht="102" spans="1:15">
      <c r="A1373" s="1" t="s">
        <v>15</v>
      </c>
      <c r="B1373" s="3" t="s">
        <v>10471</v>
      </c>
      <c r="C1373" s="3" t="s">
        <v>27</v>
      </c>
      <c r="D1373" s="4"/>
      <c r="E1373" s="4"/>
      <c r="F1373" s="3" t="s">
        <v>10462</v>
      </c>
      <c r="G1373" s="3" t="s">
        <v>10472</v>
      </c>
      <c r="H1373" s="4"/>
      <c r="I1373" s="3" t="s">
        <v>10473</v>
      </c>
      <c r="J1373" s="3" t="s">
        <v>10474</v>
      </c>
      <c r="K1373" s="3" t="s">
        <v>10475</v>
      </c>
      <c r="L1373" s="3" t="s">
        <v>10476</v>
      </c>
      <c r="M1373" s="3" t="s">
        <v>10477</v>
      </c>
      <c r="N1373" s="3" t="s">
        <v>10478</v>
      </c>
      <c r="O1373" s="3" t="s">
        <v>10479</v>
      </c>
    </row>
    <row r="1374" s="1" customFormat="1" ht="153" spans="1:15">
      <c r="A1374" s="1" t="s">
        <v>15</v>
      </c>
      <c r="B1374" s="3" t="s">
        <v>10480</v>
      </c>
      <c r="C1374" s="3" t="s">
        <v>17</v>
      </c>
      <c r="D1374" s="4"/>
      <c r="E1374" s="4"/>
      <c r="F1374" s="4"/>
      <c r="G1374" s="4"/>
      <c r="H1374" s="4"/>
      <c r="I1374" s="4"/>
      <c r="J1374" s="3" t="s">
        <v>10481</v>
      </c>
      <c r="K1374" s="3" t="s">
        <v>10482</v>
      </c>
      <c r="L1374" s="3" t="s">
        <v>10483</v>
      </c>
      <c r="M1374" s="3" t="s">
        <v>10484</v>
      </c>
      <c r="N1374" s="3" t="s">
        <v>10485</v>
      </c>
      <c r="O1374" s="3" t="s">
        <v>10486</v>
      </c>
    </row>
    <row r="1375" s="1" customFormat="1" ht="165.75" spans="1:15">
      <c r="A1375" s="1" t="s">
        <v>15</v>
      </c>
      <c r="B1375" s="3" t="s">
        <v>10487</v>
      </c>
      <c r="C1375" s="3" t="s">
        <v>27</v>
      </c>
      <c r="D1375" s="4"/>
      <c r="E1375" s="4"/>
      <c r="F1375" s="3" t="s">
        <v>10488</v>
      </c>
      <c r="G1375" s="3" t="s">
        <v>10489</v>
      </c>
      <c r="H1375" s="4"/>
      <c r="I1375" s="3" t="s">
        <v>10490</v>
      </c>
      <c r="J1375" s="3" t="s">
        <v>10491</v>
      </c>
      <c r="K1375" s="3" t="s">
        <v>10492</v>
      </c>
      <c r="L1375" s="3" t="s">
        <v>10493</v>
      </c>
      <c r="M1375" s="3" t="s">
        <v>10494</v>
      </c>
      <c r="N1375" s="3" t="s">
        <v>10495</v>
      </c>
      <c r="O1375" s="3" t="s">
        <v>10496</v>
      </c>
    </row>
    <row r="1376" s="1" customFormat="1" ht="127.5" spans="1:15">
      <c r="A1376" s="1" t="s">
        <v>15</v>
      </c>
      <c r="B1376" s="3" t="s">
        <v>850</v>
      </c>
      <c r="C1376" s="3" t="s">
        <v>45</v>
      </c>
      <c r="D1376" s="4"/>
      <c r="E1376" s="4"/>
      <c r="F1376" s="4"/>
      <c r="G1376" s="4"/>
      <c r="H1376" s="4"/>
      <c r="I1376" s="4"/>
      <c r="J1376" s="3" t="s">
        <v>10497</v>
      </c>
      <c r="K1376" s="3" t="s">
        <v>10498</v>
      </c>
      <c r="L1376" s="3" t="s">
        <v>10499</v>
      </c>
      <c r="M1376" s="3" t="s">
        <v>10500</v>
      </c>
      <c r="N1376" s="3" t="s">
        <v>10501</v>
      </c>
      <c r="O1376" s="3" t="s">
        <v>10502</v>
      </c>
    </row>
    <row r="1377" s="1" customFormat="1" ht="127.5" spans="1:15">
      <c r="A1377" s="1" t="s">
        <v>15</v>
      </c>
      <c r="B1377" s="3" t="s">
        <v>850</v>
      </c>
      <c r="C1377" s="3" t="s">
        <v>27</v>
      </c>
      <c r="D1377" s="4"/>
      <c r="E1377" s="4"/>
      <c r="F1377" s="4"/>
      <c r="G1377" s="4"/>
      <c r="H1377" s="4"/>
      <c r="I1377" s="4"/>
      <c r="J1377" s="3" t="s">
        <v>10503</v>
      </c>
      <c r="K1377" s="3" t="s">
        <v>10498</v>
      </c>
      <c r="L1377" s="3" t="s">
        <v>10504</v>
      </c>
      <c r="M1377" s="3" t="s">
        <v>10505</v>
      </c>
      <c r="N1377" s="3" t="s">
        <v>10506</v>
      </c>
      <c r="O1377" s="3" t="s">
        <v>10507</v>
      </c>
    </row>
    <row r="1378" s="1" customFormat="1" ht="89.25" spans="1:15">
      <c r="A1378" s="1" t="s">
        <v>15</v>
      </c>
      <c r="B1378" s="3" t="s">
        <v>10508</v>
      </c>
      <c r="C1378" s="3" t="s">
        <v>27</v>
      </c>
      <c r="D1378" s="4"/>
      <c r="E1378" s="4"/>
      <c r="F1378" s="4"/>
      <c r="G1378" s="4"/>
      <c r="H1378" s="4"/>
      <c r="I1378" s="4"/>
      <c r="J1378" s="3" t="s">
        <v>10509</v>
      </c>
      <c r="K1378" s="3" t="s">
        <v>10510</v>
      </c>
      <c r="L1378" s="3" t="s">
        <v>10511</v>
      </c>
      <c r="M1378" s="3" t="s">
        <v>10512</v>
      </c>
      <c r="N1378" s="3" t="s">
        <v>10513</v>
      </c>
      <c r="O1378" s="3" t="s">
        <v>10514</v>
      </c>
    </row>
    <row r="1379" s="1" customFormat="1" spans="1:15">
      <c r="A1379" s="1" t="s">
        <v>15</v>
      </c>
      <c r="B1379" s="1" t="s">
        <v>10515</v>
      </c>
      <c r="C1379" s="1" t="s">
        <v>17</v>
      </c>
      <c r="J1379" s="1" t="s">
        <v>10516</v>
      </c>
      <c r="K1379" s="1" t="s">
        <v>10517</v>
      </c>
      <c r="L1379" s="1" t="s">
        <v>10518</v>
      </c>
      <c r="M1379" s="1" t="s">
        <v>10519</v>
      </c>
      <c r="N1379" s="1" t="s">
        <v>10520</v>
      </c>
      <c r="O1379" s="1" t="s">
        <v>10521</v>
      </c>
    </row>
    <row r="1380" s="1" customFormat="1" spans="1:15">
      <c r="A1380" s="1" t="s">
        <v>15</v>
      </c>
      <c r="B1380" s="1" t="s">
        <v>10515</v>
      </c>
      <c r="C1380" s="1" t="s">
        <v>27</v>
      </c>
      <c r="J1380" s="1" t="s">
        <v>10522</v>
      </c>
      <c r="K1380" s="1" t="s">
        <v>10517</v>
      </c>
      <c r="L1380" s="1" t="s">
        <v>10523</v>
      </c>
      <c r="M1380" s="1" t="s">
        <v>10524</v>
      </c>
      <c r="N1380" s="1" t="s">
        <v>10525</v>
      </c>
      <c r="O1380" s="1" t="s">
        <v>10526</v>
      </c>
    </row>
    <row r="1381" s="1" customFormat="1" spans="1:15">
      <c r="A1381" s="1" t="s">
        <v>15</v>
      </c>
      <c r="B1381" s="1" t="b">
        <v>0</v>
      </c>
      <c r="C1381" s="1" t="s">
        <v>45</v>
      </c>
      <c r="J1381" s="1" t="s">
        <v>10527</v>
      </c>
      <c r="K1381" s="1" t="s">
        <v>10528</v>
      </c>
      <c r="L1381" s="1" t="s">
        <v>10529</v>
      </c>
      <c r="M1381" s="1" t="s">
        <v>10530</v>
      </c>
      <c r="N1381" s="1" t="s">
        <v>10531</v>
      </c>
      <c r="O1381" s="1" t="s">
        <v>10532</v>
      </c>
    </row>
    <row r="1382" s="1" customFormat="1" spans="1:15">
      <c r="A1382" s="1" t="s">
        <v>15</v>
      </c>
      <c r="B1382" s="1" t="s">
        <v>10533</v>
      </c>
      <c r="C1382" s="1" t="s">
        <v>45</v>
      </c>
      <c r="F1382" s="1" t="s">
        <v>10534</v>
      </c>
      <c r="G1382" s="1" t="s">
        <v>10535</v>
      </c>
      <c r="I1382" s="1" t="s">
        <v>10536</v>
      </c>
      <c r="J1382" s="1" t="s">
        <v>10537</v>
      </c>
      <c r="K1382" s="1" t="s">
        <v>10538</v>
      </c>
      <c r="L1382" s="1" t="s">
        <v>10539</v>
      </c>
      <c r="M1382" s="1" t="s">
        <v>10540</v>
      </c>
      <c r="N1382" s="1" t="s">
        <v>10541</v>
      </c>
      <c r="O1382" s="1" t="s">
        <v>10542</v>
      </c>
    </row>
    <row r="1383" s="1" customFormat="1" spans="1:15">
      <c r="A1383" s="1" t="s">
        <v>15</v>
      </c>
      <c r="B1383" s="1" t="s">
        <v>10543</v>
      </c>
      <c r="C1383" s="1" t="s">
        <v>27</v>
      </c>
      <c r="F1383" s="1" t="s">
        <v>10534</v>
      </c>
      <c r="G1383" s="1" t="s">
        <v>10544</v>
      </c>
      <c r="I1383" s="1" t="s">
        <v>10545</v>
      </c>
      <c r="J1383" s="1" t="s">
        <v>10546</v>
      </c>
      <c r="K1383" s="1" t="s">
        <v>10547</v>
      </c>
      <c r="L1383" s="1" t="s">
        <v>10548</v>
      </c>
      <c r="M1383" s="1" t="s">
        <v>10549</v>
      </c>
      <c r="N1383" s="1" t="s">
        <v>10550</v>
      </c>
      <c r="O1383" s="1" t="s">
        <v>10551</v>
      </c>
    </row>
    <row r="1384" s="1" customFormat="1" spans="1:15">
      <c r="A1384" s="1" t="s">
        <v>15</v>
      </c>
      <c r="B1384" s="1" t="s">
        <v>10552</v>
      </c>
      <c r="C1384" s="1" t="s">
        <v>45</v>
      </c>
      <c r="F1384" s="1" t="s">
        <v>10534</v>
      </c>
      <c r="G1384" s="1" t="s">
        <v>2648</v>
      </c>
      <c r="I1384" s="1" t="s">
        <v>10553</v>
      </c>
      <c r="J1384" s="1" t="s">
        <v>10554</v>
      </c>
      <c r="K1384" s="1" t="s">
        <v>10555</v>
      </c>
      <c r="L1384" s="1" t="s">
        <v>10556</v>
      </c>
      <c r="M1384" s="1" t="s">
        <v>10557</v>
      </c>
      <c r="N1384" s="1" t="s">
        <v>10558</v>
      </c>
      <c r="O1384" s="1" t="s">
        <v>10559</v>
      </c>
    </row>
    <row r="1385" s="1" customFormat="1" spans="1:15">
      <c r="A1385" s="1" t="s">
        <v>15</v>
      </c>
      <c r="B1385" s="1" t="s">
        <v>10560</v>
      </c>
      <c r="C1385" s="1" t="s">
        <v>27</v>
      </c>
      <c r="J1385" s="1" t="s">
        <v>10561</v>
      </c>
      <c r="K1385" s="1" t="s">
        <v>10562</v>
      </c>
      <c r="L1385" s="1" t="s">
        <v>10563</v>
      </c>
      <c r="M1385" s="1" t="s">
        <v>10564</v>
      </c>
      <c r="N1385" s="1" t="s">
        <v>10565</v>
      </c>
      <c r="O1385" s="1" t="s">
        <v>10566</v>
      </c>
    </row>
    <row r="1386" s="1" customFormat="1" spans="1:15">
      <c r="A1386" s="1" t="s">
        <v>15</v>
      </c>
      <c r="B1386" s="1" t="s">
        <v>10560</v>
      </c>
      <c r="C1386" s="1" t="s">
        <v>17</v>
      </c>
      <c r="J1386" s="1" t="s">
        <v>10567</v>
      </c>
      <c r="K1386" s="1" t="s">
        <v>10562</v>
      </c>
      <c r="L1386" s="1" t="s">
        <v>10568</v>
      </c>
      <c r="M1386" s="1" t="s">
        <v>10569</v>
      </c>
      <c r="N1386" s="1" t="s">
        <v>10570</v>
      </c>
      <c r="O1386" s="1" t="s">
        <v>10571</v>
      </c>
    </row>
    <row r="1387" s="1" customFormat="1" spans="1:15">
      <c r="A1387" s="1" t="s">
        <v>15</v>
      </c>
      <c r="B1387" s="1" t="s">
        <v>10572</v>
      </c>
      <c r="C1387" s="1" t="s">
        <v>45</v>
      </c>
      <c r="F1387" s="1" t="s">
        <v>10573</v>
      </c>
      <c r="G1387" s="1" t="e">
        <f>-y</f>
        <v>#NAME?</v>
      </c>
      <c r="I1387" s="1" t="s">
        <v>10574</v>
      </c>
      <c r="J1387" s="1" t="s">
        <v>10575</v>
      </c>
      <c r="K1387" s="1" t="s">
        <v>10576</v>
      </c>
      <c r="L1387" s="1" t="s">
        <v>10577</v>
      </c>
      <c r="M1387" s="1" t="s">
        <v>10578</v>
      </c>
      <c r="N1387" s="1" t="s">
        <v>10579</v>
      </c>
      <c r="O1387" s="1" t="s">
        <v>10580</v>
      </c>
    </row>
    <row r="1388" s="1" customFormat="1" spans="1:15">
      <c r="A1388" s="1" t="s">
        <v>15</v>
      </c>
      <c r="B1388" s="1" t="s">
        <v>10572</v>
      </c>
      <c r="C1388" s="1" t="s">
        <v>17</v>
      </c>
      <c r="F1388" s="1" t="s">
        <v>10573</v>
      </c>
      <c r="G1388" s="1" t="e">
        <f>-y</f>
        <v>#NAME?</v>
      </c>
      <c r="I1388" s="1" t="s">
        <v>10581</v>
      </c>
      <c r="J1388" s="1" t="s">
        <v>10582</v>
      </c>
      <c r="K1388" s="1" t="s">
        <v>10576</v>
      </c>
      <c r="L1388" s="1" t="s">
        <v>10583</v>
      </c>
      <c r="M1388" s="1" t="s">
        <v>10584</v>
      </c>
      <c r="N1388" s="1" t="s">
        <v>10585</v>
      </c>
      <c r="O1388" s="1" t="s">
        <v>10586</v>
      </c>
    </row>
    <row r="1389" s="1" customFormat="1" spans="1:15">
      <c r="A1389" s="1" t="s">
        <v>15</v>
      </c>
      <c r="B1389" s="1" t="s">
        <v>10587</v>
      </c>
      <c r="C1389" s="1" t="s">
        <v>45</v>
      </c>
      <c r="F1389" s="1" t="s">
        <v>10573</v>
      </c>
      <c r="G1389" s="1" t="e">
        <f>-astic</f>
        <v>#NAME?</v>
      </c>
      <c r="I1389" s="1" t="s">
        <v>10588</v>
      </c>
      <c r="J1389" s="1" t="s">
        <v>10589</v>
      </c>
      <c r="K1389" s="1" t="s">
        <v>10590</v>
      </c>
      <c r="L1389" s="1" t="s">
        <v>10591</v>
      </c>
      <c r="M1389" s="1" t="s">
        <v>10592</v>
      </c>
      <c r="N1389" s="1" t="s">
        <v>10593</v>
      </c>
      <c r="O1389" s="1" t="s">
        <v>10594</v>
      </c>
    </row>
    <row r="1390" s="1" customFormat="1" spans="1:15">
      <c r="A1390" s="1" t="s">
        <v>15</v>
      </c>
      <c r="B1390" s="1" t="s">
        <v>10595</v>
      </c>
      <c r="C1390" s="1" t="s">
        <v>27</v>
      </c>
      <c r="F1390" s="1" t="s">
        <v>10573</v>
      </c>
      <c r="G1390" s="1" t="e">
        <f>-asy</f>
        <v>#NAME?</v>
      </c>
      <c r="I1390" s="1" t="s">
        <v>10596</v>
      </c>
      <c r="J1390" s="1" t="s">
        <v>10597</v>
      </c>
      <c r="K1390" s="1" t="s">
        <v>10598</v>
      </c>
      <c r="L1390" s="1" t="s">
        <v>10599</v>
      </c>
      <c r="M1390" s="1" t="s">
        <v>10600</v>
      </c>
      <c r="N1390" s="1" t="s">
        <v>10601</v>
      </c>
      <c r="O1390" s="1" t="s">
        <v>10602</v>
      </c>
    </row>
    <row r="1391" s="1" customFormat="1" spans="1:15">
      <c r="A1391" s="1" t="s">
        <v>15</v>
      </c>
      <c r="B1391" s="1" t="s">
        <v>10603</v>
      </c>
      <c r="C1391" s="1" t="s">
        <v>45</v>
      </c>
      <c r="J1391" s="1" t="s">
        <v>10604</v>
      </c>
      <c r="K1391" s="1" t="s">
        <v>10605</v>
      </c>
      <c r="L1391" s="1" t="s">
        <v>10606</v>
      </c>
      <c r="M1391" s="1" t="s">
        <v>10607</v>
      </c>
      <c r="N1391" s="1" t="s">
        <v>10608</v>
      </c>
      <c r="O1391" s="1" t="s">
        <v>10609</v>
      </c>
    </row>
    <row r="1392" s="1" customFormat="1" spans="1:15">
      <c r="A1392" s="1" t="s">
        <v>15</v>
      </c>
      <c r="B1392" s="1" t="s">
        <v>10603</v>
      </c>
      <c r="C1392" s="1" t="s">
        <v>75</v>
      </c>
      <c r="J1392" s="1" t="s">
        <v>10610</v>
      </c>
      <c r="K1392" s="1" t="s">
        <v>10605</v>
      </c>
      <c r="L1392" s="1" t="s">
        <v>10611</v>
      </c>
      <c r="M1392" s="1" t="s">
        <v>10612</v>
      </c>
      <c r="N1392" s="1" t="s">
        <v>10613</v>
      </c>
      <c r="O1392" s="1" t="s">
        <v>10614</v>
      </c>
    </row>
    <row r="1393" s="1" customFormat="1" spans="1:18">
      <c r="A1393" s="1" t="s">
        <v>15</v>
      </c>
      <c r="B1393" s="1" t="s">
        <v>10615</v>
      </c>
      <c r="C1393" s="1" t="s">
        <v>27</v>
      </c>
      <c r="J1393" s="1" t="s">
        <v>10616</v>
      </c>
      <c r="K1393" s="1" t="s">
        <v>10498</v>
      </c>
      <c r="L1393" s="1" t="s">
        <v>10617</v>
      </c>
      <c r="M1393" s="1" t="s">
        <v>10618</v>
      </c>
      <c r="N1393" s="1" t="s">
        <v>10619</v>
      </c>
      <c r="O1393" s="1" t="s">
        <v>10620</v>
      </c>
    </row>
    <row r="1394" s="1" customFormat="1" spans="1:18">
      <c r="A1394" s="1" t="s">
        <v>15</v>
      </c>
      <c r="B1394" s="1" t="s">
        <v>10615</v>
      </c>
      <c r="C1394" s="1" t="s">
        <v>17</v>
      </c>
      <c r="J1394" s="1" t="s">
        <v>10621</v>
      </c>
      <c r="K1394" s="1" t="s">
        <v>10498</v>
      </c>
      <c r="L1394" s="1" t="s">
        <v>10622</v>
      </c>
      <c r="M1394" s="1" t="s">
        <v>10623</v>
      </c>
      <c r="N1394" s="1" t="s">
        <v>10624</v>
      </c>
      <c r="O1394" s="1" t="s">
        <v>10625</v>
      </c>
    </row>
    <row r="1395" s="1" customFormat="1" spans="1:18">
      <c r="A1395" s="1" t="s">
        <v>15</v>
      </c>
      <c r="B1395" s="1" t="s">
        <v>10626</v>
      </c>
      <c r="C1395" s="1" t="s">
        <v>27</v>
      </c>
      <c r="J1395" s="1" t="s">
        <v>10627</v>
      </c>
      <c r="K1395" s="1" t="s">
        <v>10628</v>
      </c>
      <c r="L1395" s="1" t="s">
        <v>10629</v>
      </c>
      <c r="M1395" s="1" t="s">
        <v>10630</v>
      </c>
      <c r="N1395" s="1" t="s">
        <v>10631</v>
      </c>
      <c r="O1395" s="1" t="s">
        <v>10632</v>
      </c>
    </row>
    <row r="1396" s="1" customFormat="1" spans="1:18">
      <c r="A1396" s="1" t="s">
        <v>15</v>
      </c>
      <c r="B1396" s="1" t="s">
        <v>10626</v>
      </c>
      <c r="C1396" s="1" t="s">
        <v>17</v>
      </c>
      <c r="J1396" s="1" t="s">
        <v>10633</v>
      </c>
      <c r="K1396" s="1" t="s">
        <v>10628</v>
      </c>
      <c r="L1396" s="1" t="s">
        <v>10634</v>
      </c>
      <c r="M1396" s="1" t="s">
        <v>10635</v>
      </c>
      <c r="N1396" s="1" t="s">
        <v>10636</v>
      </c>
      <c r="O1396" s="1" t="s">
        <v>10637</v>
      </c>
    </row>
    <row r="1397" s="1" customFormat="1" spans="1:18">
      <c r="A1397" s="1" t="s">
        <v>15</v>
      </c>
      <c r="B1397" s="1" t="s">
        <v>10638</v>
      </c>
      <c r="C1397" s="1" t="s">
        <v>27</v>
      </c>
      <c r="F1397" s="1" t="s">
        <v>10626</v>
      </c>
      <c r="I1397" s="1" t="s">
        <v>10639</v>
      </c>
      <c r="J1397" s="1" t="s">
        <v>10640</v>
      </c>
      <c r="K1397" s="1" t="s">
        <v>10641</v>
      </c>
      <c r="L1397" s="1" t="s">
        <v>10642</v>
      </c>
      <c r="M1397" s="1" t="s">
        <v>10643</v>
      </c>
      <c r="N1397" s="1" t="s">
        <v>10644</v>
      </c>
      <c r="O1397" s="1" t="s">
        <v>10645</v>
      </c>
      <c r="R1397" s="1" t="s">
        <v>2419</v>
      </c>
    </row>
    <row r="1398" s="1" customFormat="1" spans="1:18">
      <c r="A1398" s="1" t="s">
        <v>15</v>
      </c>
      <c r="B1398" s="1" t="s">
        <v>10646</v>
      </c>
      <c r="C1398" s="1" t="s">
        <v>45</v>
      </c>
      <c r="J1398" s="1" t="s">
        <v>10647</v>
      </c>
      <c r="K1398" s="1" t="s">
        <v>10648</v>
      </c>
      <c r="L1398" s="1" t="s">
        <v>10649</v>
      </c>
      <c r="M1398" s="1" t="s">
        <v>10650</v>
      </c>
      <c r="N1398" s="1" t="s">
        <v>10651</v>
      </c>
      <c r="O1398" s="1" t="s">
        <v>10652</v>
      </c>
    </row>
    <row r="1399" s="1" customFormat="1" spans="1:18">
      <c r="A1399" s="1" t="s">
        <v>15</v>
      </c>
      <c r="B1399" s="1" t="s">
        <v>10646</v>
      </c>
      <c r="C1399" s="1" t="s">
        <v>75</v>
      </c>
      <c r="J1399" s="1" t="s">
        <v>10653</v>
      </c>
      <c r="K1399" s="1" t="s">
        <v>10648</v>
      </c>
      <c r="L1399" s="1" t="s">
        <v>10654</v>
      </c>
      <c r="M1399" s="1" t="s">
        <v>10655</v>
      </c>
      <c r="N1399" s="1" t="s">
        <v>10656</v>
      </c>
      <c r="O1399" s="1" t="s">
        <v>10657</v>
      </c>
    </row>
    <row r="1400" s="1" customFormat="1" spans="1:18">
      <c r="A1400" s="1" t="s">
        <v>15</v>
      </c>
      <c r="B1400" s="1" t="s">
        <v>10658</v>
      </c>
      <c r="C1400" s="1" t="s">
        <v>17</v>
      </c>
      <c r="F1400" s="1" t="s">
        <v>10646</v>
      </c>
      <c r="I1400" s="1" t="s">
        <v>10659</v>
      </c>
      <c r="J1400" s="1" t="s">
        <v>10660</v>
      </c>
      <c r="K1400" s="1" t="s">
        <v>10661</v>
      </c>
      <c r="L1400" s="1" t="s">
        <v>10662</v>
      </c>
      <c r="M1400" s="1" t="s">
        <v>10663</v>
      </c>
      <c r="N1400" s="1" t="s">
        <v>10664</v>
      </c>
      <c r="O1400" s="1" t="s">
        <v>10665</v>
      </c>
      <c r="R1400" s="1" t="s">
        <v>10666</v>
      </c>
    </row>
    <row r="1401" s="1" customFormat="1" spans="1:18">
      <c r="A1401" s="1" t="s">
        <v>15</v>
      </c>
      <c r="B1401" s="1" t="s">
        <v>10667</v>
      </c>
      <c r="C1401" s="1" t="s">
        <v>45</v>
      </c>
      <c r="J1401" s="1" t="s">
        <v>10668</v>
      </c>
      <c r="K1401" s="1" t="s">
        <v>10669</v>
      </c>
      <c r="L1401" s="1" t="s">
        <v>10670</v>
      </c>
      <c r="M1401" s="1" t="s">
        <v>10671</v>
      </c>
      <c r="N1401" s="1" t="s">
        <v>10672</v>
      </c>
      <c r="O1401" s="1" t="s">
        <v>10673</v>
      </c>
    </row>
    <row r="1402" s="1" customFormat="1" spans="1:18">
      <c r="A1402" s="1" t="s">
        <v>15</v>
      </c>
      <c r="B1402" s="1" t="s">
        <v>10667</v>
      </c>
      <c r="C1402" s="1" t="s">
        <v>27</v>
      </c>
      <c r="J1402" s="1" t="s">
        <v>10674</v>
      </c>
      <c r="K1402" s="1" t="s">
        <v>10669</v>
      </c>
      <c r="L1402" s="1" t="s">
        <v>10675</v>
      </c>
      <c r="M1402" s="1" t="s">
        <v>10676</v>
      </c>
      <c r="N1402" s="1" t="s">
        <v>10677</v>
      </c>
      <c r="O1402" s="1" t="s">
        <v>10678</v>
      </c>
    </row>
    <row r="1403" s="1" customFormat="1" spans="1:18">
      <c r="A1403" s="1" t="s">
        <v>15</v>
      </c>
      <c r="B1403" s="1" t="s">
        <v>10679</v>
      </c>
      <c r="C1403" s="1" t="s">
        <v>27</v>
      </c>
      <c r="J1403" s="1" t="s">
        <v>10680</v>
      </c>
      <c r="K1403" s="1" t="s">
        <v>10681</v>
      </c>
      <c r="L1403" s="1" t="s">
        <v>10682</v>
      </c>
      <c r="M1403" s="1" t="s">
        <v>10683</v>
      </c>
      <c r="N1403" s="1" t="s">
        <v>10684</v>
      </c>
      <c r="O1403" s="1" t="s">
        <v>10685</v>
      </c>
    </row>
    <row r="1404" s="1" customFormat="1" spans="1:18">
      <c r="A1404" s="1" t="s">
        <v>15</v>
      </c>
      <c r="B1404" s="1" t="s">
        <v>10686</v>
      </c>
      <c r="C1404" s="1" t="s">
        <v>27</v>
      </c>
      <c r="J1404" s="1" t="s">
        <v>10687</v>
      </c>
      <c r="K1404" s="1" t="s">
        <v>10688</v>
      </c>
      <c r="L1404" s="1" t="s">
        <v>10689</v>
      </c>
      <c r="M1404" s="1" t="s">
        <v>10690</v>
      </c>
      <c r="N1404" s="1" t="s">
        <v>10691</v>
      </c>
      <c r="O1404" s="1" t="s">
        <v>10692</v>
      </c>
    </row>
    <row r="1405" s="1" customFormat="1" spans="1:18">
      <c r="A1405" s="1" t="s">
        <v>15</v>
      </c>
      <c r="B1405" s="1" t="s">
        <v>10693</v>
      </c>
      <c r="C1405" s="1" t="s">
        <v>27</v>
      </c>
      <c r="J1405" s="1" t="s">
        <v>10694</v>
      </c>
      <c r="K1405" s="1" t="s">
        <v>10695</v>
      </c>
      <c r="L1405" s="1" t="s">
        <v>10696</v>
      </c>
      <c r="M1405" s="1" t="s">
        <v>10697</v>
      </c>
      <c r="N1405" s="1" t="s">
        <v>10698</v>
      </c>
      <c r="O1405" s="1" t="s">
        <v>10699</v>
      </c>
    </row>
    <row r="1406" s="1" customFormat="1" spans="1:18">
      <c r="A1406" s="1" t="s">
        <v>15</v>
      </c>
      <c r="B1406" s="1" t="s">
        <v>10693</v>
      </c>
      <c r="C1406" s="1" t="s">
        <v>17</v>
      </c>
      <c r="J1406" s="1" t="s">
        <v>10700</v>
      </c>
      <c r="K1406" s="1" t="s">
        <v>10695</v>
      </c>
      <c r="L1406" s="1" t="s">
        <v>10701</v>
      </c>
      <c r="M1406" s="1" t="s">
        <v>10702</v>
      </c>
      <c r="N1406" s="1" t="s">
        <v>10703</v>
      </c>
      <c r="O1406" s="1" t="s">
        <v>10704</v>
      </c>
    </row>
    <row r="1407" s="1" customFormat="1" spans="1:18">
      <c r="A1407" s="1" t="s">
        <v>15</v>
      </c>
      <c r="B1407" s="1" t="s">
        <v>10705</v>
      </c>
      <c r="C1407" s="1" t="s">
        <v>45</v>
      </c>
      <c r="F1407" s="1" t="s">
        <v>10693</v>
      </c>
      <c r="G1407" s="1" t="s">
        <v>1856</v>
      </c>
      <c r="I1407" s="1" t="s">
        <v>10706</v>
      </c>
      <c r="J1407" s="1" t="s">
        <v>10707</v>
      </c>
      <c r="K1407" s="1" t="s">
        <v>10708</v>
      </c>
      <c r="L1407" s="1" t="s">
        <v>10709</v>
      </c>
      <c r="M1407" s="1" t="s">
        <v>10710</v>
      </c>
      <c r="N1407" s="1" t="s">
        <v>10711</v>
      </c>
      <c r="O1407" s="1" t="s">
        <v>10712</v>
      </c>
    </row>
    <row r="1408" s="1" customFormat="1" spans="1:18">
      <c r="A1408" s="1" t="s">
        <v>15</v>
      </c>
      <c r="B1408" s="1" t="s">
        <v>10705</v>
      </c>
      <c r="C1408" s="1" t="s">
        <v>27</v>
      </c>
      <c r="F1408" s="1" t="s">
        <v>10693</v>
      </c>
      <c r="G1408" s="1" t="s">
        <v>1856</v>
      </c>
      <c r="I1408" s="1" t="s">
        <v>10713</v>
      </c>
      <c r="J1408" s="1" t="s">
        <v>10714</v>
      </c>
      <c r="K1408" s="1" t="s">
        <v>10708</v>
      </c>
      <c r="L1408" s="1" t="s">
        <v>10715</v>
      </c>
      <c r="M1408" s="1" t="s">
        <v>10716</v>
      </c>
      <c r="N1408" s="1" t="s">
        <v>10717</v>
      </c>
      <c r="O1408" s="1" t="s">
        <v>10718</v>
      </c>
    </row>
    <row r="1409" s="1" customFormat="1" ht="153" spans="1:15">
      <c r="A1409" s="1" t="s">
        <v>15</v>
      </c>
      <c r="B1409" s="3" t="s">
        <v>10719</v>
      </c>
      <c r="C1409" s="3" t="s">
        <v>27</v>
      </c>
      <c r="D1409" s="4"/>
      <c r="E1409" s="4"/>
      <c r="F1409" s="4"/>
      <c r="G1409" s="4"/>
      <c r="H1409" s="4"/>
      <c r="I1409" s="4"/>
      <c r="J1409" s="3" t="s">
        <v>10720</v>
      </c>
      <c r="K1409" s="3" t="s">
        <v>10721</v>
      </c>
      <c r="L1409" s="3" t="s">
        <v>10722</v>
      </c>
      <c r="M1409" s="3" t="s">
        <v>10723</v>
      </c>
      <c r="N1409" s="3" t="s">
        <v>10724</v>
      </c>
      <c r="O1409" s="3" t="s">
        <v>10725</v>
      </c>
    </row>
    <row r="1410" s="1" customFormat="1" ht="165.75" spans="1:15">
      <c r="A1410" s="1" t="s">
        <v>15</v>
      </c>
      <c r="B1410" s="3" t="s">
        <v>10719</v>
      </c>
      <c r="C1410" s="3" t="s">
        <v>17</v>
      </c>
      <c r="D1410" s="4"/>
      <c r="E1410" s="4"/>
      <c r="F1410" s="4"/>
      <c r="G1410" s="4"/>
      <c r="H1410" s="4"/>
      <c r="I1410" s="4"/>
      <c r="J1410" s="3" t="s">
        <v>10726</v>
      </c>
      <c r="K1410" s="3" t="s">
        <v>10721</v>
      </c>
      <c r="L1410" s="3" t="s">
        <v>10727</v>
      </c>
      <c r="M1410" s="3" t="s">
        <v>10728</v>
      </c>
      <c r="N1410" s="3" t="s">
        <v>10729</v>
      </c>
      <c r="O1410" s="3" t="s">
        <v>10730</v>
      </c>
    </row>
    <row r="1411" s="1" customFormat="1" spans="1:15">
      <c r="A1411" s="1" t="s">
        <v>15</v>
      </c>
      <c r="B1411" s="1" t="s">
        <v>10731</v>
      </c>
      <c r="C1411" s="1" t="s">
        <v>27</v>
      </c>
      <c r="J1411" s="1" t="s">
        <v>10732</v>
      </c>
      <c r="K1411" s="1" t="s">
        <v>10733</v>
      </c>
      <c r="L1411" s="1" t="s">
        <v>10734</v>
      </c>
      <c r="M1411" s="1" t="s">
        <v>10735</v>
      </c>
      <c r="N1411" s="1" t="s">
        <v>10736</v>
      </c>
      <c r="O1411" s="1" t="s">
        <v>10737</v>
      </c>
    </row>
    <row r="1412" s="1" customFormat="1" spans="1:15">
      <c r="A1412" s="1" t="s">
        <v>15</v>
      </c>
      <c r="B1412" s="1" t="s">
        <v>10731</v>
      </c>
      <c r="C1412" s="1" t="s">
        <v>17</v>
      </c>
      <c r="J1412" s="1" t="s">
        <v>10738</v>
      </c>
      <c r="K1412" s="1" t="s">
        <v>10733</v>
      </c>
      <c r="L1412" s="1" t="s">
        <v>10739</v>
      </c>
      <c r="M1412" s="1" t="s">
        <v>10740</v>
      </c>
      <c r="N1412" s="1" t="s">
        <v>10741</v>
      </c>
      <c r="O1412" s="1" t="s">
        <v>10742</v>
      </c>
    </row>
    <row r="1413" s="1" customFormat="1" spans="1:15">
      <c r="A1413" s="1" t="s">
        <v>15</v>
      </c>
      <c r="B1413" s="1" t="s">
        <v>10743</v>
      </c>
      <c r="C1413" s="1" t="s">
        <v>27</v>
      </c>
      <c r="J1413" s="1" t="s">
        <v>10744</v>
      </c>
      <c r="K1413" s="1" t="s">
        <v>10745</v>
      </c>
      <c r="L1413" s="1" t="s">
        <v>10746</v>
      </c>
      <c r="M1413" s="1" t="s">
        <v>10747</v>
      </c>
      <c r="N1413" s="1" t="s">
        <v>10748</v>
      </c>
      <c r="O1413" s="1" t="s">
        <v>10749</v>
      </c>
    </row>
    <row r="1414" s="1" customFormat="1" spans="1:15">
      <c r="A1414" s="1" t="s">
        <v>15</v>
      </c>
      <c r="B1414" s="1" t="s">
        <v>10743</v>
      </c>
      <c r="C1414" s="1" t="s">
        <v>17</v>
      </c>
      <c r="J1414" s="1" t="s">
        <v>10750</v>
      </c>
      <c r="K1414" s="1" t="s">
        <v>10745</v>
      </c>
      <c r="L1414" s="1" t="s">
        <v>10751</v>
      </c>
      <c r="M1414" s="1" t="s">
        <v>10752</v>
      </c>
      <c r="N1414" s="1" t="s">
        <v>10753</v>
      </c>
      <c r="O1414" s="1" t="s">
        <v>10754</v>
      </c>
    </row>
    <row r="1415" s="1" customFormat="1" spans="1:15">
      <c r="A1415" s="1" t="s">
        <v>15</v>
      </c>
      <c r="B1415" s="1" t="s">
        <v>10755</v>
      </c>
      <c r="C1415" s="1" t="s">
        <v>27</v>
      </c>
      <c r="J1415" s="1" t="s">
        <v>10756</v>
      </c>
      <c r="K1415" s="1" t="s">
        <v>10757</v>
      </c>
      <c r="L1415" s="1" t="s">
        <v>10758</v>
      </c>
      <c r="M1415" s="1" t="s">
        <v>10759</v>
      </c>
      <c r="N1415" s="1" t="s">
        <v>10760</v>
      </c>
      <c r="O1415" s="1" t="s">
        <v>10761</v>
      </c>
    </row>
    <row r="1416" s="1" customFormat="1" spans="1:15">
      <c r="A1416" s="1" t="s">
        <v>15</v>
      </c>
      <c r="B1416" s="1" t="s">
        <v>10762</v>
      </c>
      <c r="C1416" s="1" t="s">
        <v>45</v>
      </c>
      <c r="F1416" s="1" t="s">
        <v>10763</v>
      </c>
      <c r="G1416" s="1" t="e">
        <f>-al</f>
        <v>#NAME?</v>
      </c>
      <c r="I1416" s="1" t="s">
        <v>10764</v>
      </c>
      <c r="J1416" s="1" t="s">
        <v>10765</v>
      </c>
      <c r="K1416" s="1" t="s">
        <v>10766</v>
      </c>
      <c r="L1416" s="1" t="s">
        <v>10767</v>
      </c>
      <c r="M1416" s="1" t="s">
        <v>10768</v>
      </c>
      <c r="N1416" s="1" t="s">
        <v>10769</v>
      </c>
      <c r="O1416" s="1" t="s">
        <v>10770</v>
      </c>
    </row>
    <row r="1417" s="1" customFormat="1" spans="1:15">
      <c r="A1417" s="1" t="s">
        <v>15</v>
      </c>
      <c r="B1417" s="1" t="s">
        <v>10771</v>
      </c>
      <c r="C1417" s="1" t="s">
        <v>27</v>
      </c>
      <c r="J1417" s="1" t="s">
        <v>10772</v>
      </c>
      <c r="K1417" s="1" t="s">
        <v>10773</v>
      </c>
      <c r="L1417" s="1" t="s">
        <v>10774</v>
      </c>
      <c r="M1417" s="1" t="s">
        <v>10775</v>
      </c>
      <c r="N1417" s="1" t="s">
        <v>10776</v>
      </c>
      <c r="O1417" s="1" t="s">
        <v>10777</v>
      </c>
    </row>
    <row r="1418" s="1" customFormat="1" spans="1:15">
      <c r="A1418" s="1" t="s">
        <v>15</v>
      </c>
      <c r="B1418" s="1" t="s">
        <v>10778</v>
      </c>
      <c r="C1418" s="1" t="s">
        <v>17</v>
      </c>
      <c r="J1418" s="1" t="s">
        <v>10779</v>
      </c>
      <c r="K1418" s="1" t="s">
        <v>10780</v>
      </c>
      <c r="L1418" s="1" t="s">
        <v>10781</v>
      </c>
      <c r="M1418" s="1" t="s">
        <v>10782</v>
      </c>
      <c r="N1418" s="1" t="s">
        <v>10783</v>
      </c>
      <c r="O1418" s="1" t="s">
        <v>10784</v>
      </c>
    </row>
    <row r="1419" s="1" customFormat="1" spans="1:15">
      <c r="A1419" s="1" t="s">
        <v>15</v>
      </c>
      <c r="B1419" s="1" t="s">
        <v>10785</v>
      </c>
      <c r="C1419" s="1" t="s">
        <v>17</v>
      </c>
      <c r="J1419" s="1" t="s">
        <v>10786</v>
      </c>
      <c r="K1419" s="1" t="s">
        <v>10787</v>
      </c>
      <c r="L1419" s="1" t="s">
        <v>10788</v>
      </c>
      <c r="M1419" s="1" t="s">
        <v>10789</v>
      </c>
      <c r="N1419" s="1" t="s">
        <v>10790</v>
      </c>
      <c r="O1419" s="1" t="s">
        <v>10791</v>
      </c>
    </row>
    <row r="1420" s="1" customFormat="1" spans="1:15">
      <c r="A1420" s="1" t="s">
        <v>15</v>
      </c>
      <c r="B1420" s="1" t="s">
        <v>10792</v>
      </c>
      <c r="C1420" s="1" t="s">
        <v>27</v>
      </c>
      <c r="F1420" s="1" t="s">
        <v>10785</v>
      </c>
      <c r="G1420" s="1" t="e">
        <f>-ing</f>
        <v>#NAME?</v>
      </c>
      <c r="I1420" s="1" t="s">
        <v>10793</v>
      </c>
      <c r="J1420" s="1" t="s">
        <v>10794</v>
      </c>
      <c r="K1420" s="1" t="s">
        <v>10795</v>
      </c>
      <c r="L1420" s="1" t="s">
        <v>10796</v>
      </c>
      <c r="M1420" s="1" t="s">
        <v>10797</v>
      </c>
      <c r="N1420" s="1" t="s">
        <v>10798</v>
      </c>
      <c r="O1420" s="1" t="s">
        <v>10799</v>
      </c>
    </row>
    <row r="1421" s="1" customFormat="1" spans="1:15">
      <c r="A1421" s="1" t="s">
        <v>15</v>
      </c>
      <c r="B1421" s="1" t="s">
        <v>10800</v>
      </c>
      <c r="C1421" s="1" t="s">
        <v>27</v>
      </c>
      <c r="J1421" s="1" t="s">
        <v>10801</v>
      </c>
      <c r="K1421" s="1" t="s">
        <v>10802</v>
      </c>
      <c r="L1421" s="1" t="s">
        <v>10803</v>
      </c>
      <c r="M1421" s="1" t="s">
        <v>10804</v>
      </c>
      <c r="N1421" s="1" t="s">
        <v>10805</v>
      </c>
      <c r="O1421" s="1" t="s">
        <v>10806</v>
      </c>
    </row>
    <row r="1422" s="1" customFormat="1" spans="1:15">
      <c r="A1422" s="1" t="s">
        <v>15</v>
      </c>
      <c r="B1422" s="1" t="s">
        <v>10807</v>
      </c>
      <c r="C1422" s="1" t="s">
        <v>45</v>
      </c>
      <c r="J1422" s="1" t="s">
        <v>10808</v>
      </c>
      <c r="K1422" s="1" t="s">
        <v>10809</v>
      </c>
      <c r="L1422" s="1" t="s">
        <v>10810</v>
      </c>
      <c r="M1422" s="1" t="s">
        <v>10811</v>
      </c>
      <c r="N1422" s="1" t="s">
        <v>10812</v>
      </c>
      <c r="O1422" s="1" t="s">
        <v>10813</v>
      </c>
    </row>
    <row r="1423" s="1" customFormat="1" spans="1:15">
      <c r="A1423" s="1" t="s">
        <v>15</v>
      </c>
      <c r="B1423" s="1" t="s">
        <v>10807</v>
      </c>
      <c r="C1423" s="1" t="s">
        <v>27</v>
      </c>
      <c r="J1423" s="1" t="s">
        <v>10814</v>
      </c>
      <c r="K1423" s="1" t="s">
        <v>10809</v>
      </c>
      <c r="L1423" s="1" t="s">
        <v>10815</v>
      </c>
      <c r="M1423" s="1" t="s">
        <v>10816</v>
      </c>
      <c r="N1423" s="1" t="s">
        <v>10817</v>
      </c>
      <c r="O1423" s="1" t="s">
        <v>10818</v>
      </c>
    </row>
    <row r="1424" s="1" customFormat="1" spans="1:15">
      <c r="A1424" s="1" t="s">
        <v>15</v>
      </c>
      <c r="B1424" s="1" t="s">
        <v>7951</v>
      </c>
      <c r="C1424" s="1" t="s">
        <v>27</v>
      </c>
      <c r="J1424" s="1" t="s">
        <v>10819</v>
      </c>
      <c r="K1424" s="1" t="s">
        <v>10820</v>
      </c>
      <c r="L1424" s="1" t="s">
        <v>10821</v>
      </c>
      <c r="M1424" s="1" t="s">
        <v>10822</v>
      </c>
      <c r="N1424" s="1" t="s">
        <v>10823</v>
      </c>
      <c r="O1424" s="1" t="s">
        <v>10824</v>
      </c>
    </row>
    <row r="1425" s="1" customFormat="1" spans="1:18">
      <c r="A1425" s="1" t="s">
        <v>15</v>
      </c>
      <c r="B1425" s="1" t="s">
        <v>7951</v>
      </c>
      <c r="C1425" s="1" t="s">
        <v>17</v>
      </c>
      <c r="J1425" s="1" t="s">
        <v>10825</v>
      </c>
      <c r="K1425" s="1" t="s">
        <v>10820</v>
      </c>
      <c r="L1425" s="1" t="s">
        <v>10826</v>
      </c>
      <c r="M1425" s="1" t="s">
        <v>10827</v>
      </c>
      <c r="N1425" s="1" t="s">
        <v>10828</v>
      </c>
      <c r="O1425" s="1" t="s">
        <v>10829</v>
      </c>
    </row>
    <row r="1426" s="1" customFormat="1" spans="1:18">
      <c r="A1426" s="1" t="s">
        <v>15</v>
      </c>
      <c r="B1426" s="1" t="s">
        <v>10830</v>
      </c>
      <c r="C1426" s="1" t="s">
        <v>27</v>
      </c>
      <c r="J1426" s="1" t="s">
        <v>10831</v>
      </c>
      <c r="K1426" s="1" t="s">
        <v>10832</v>
      </c>
      <c r="L1426" s="1" t="s">
        <v>10833</v>
      </c>
      <c r="M1426" s="1" t="s">
        <v>10834</v>
      </c>
      <c r="N1426" s="1" t="s">
        <v>10835</v>
      </c>
      <c r="O1426" s="1" t="s">
        <v>10836</v>
      </c>
    </row>
    <row r="1427" s="1" customFormat="1" spans="1:18">
      <c r="A1427" s="1" t="s">
        <v>15</v>
      </c>
      <c r="B1427" s="1" t="s">
        <v>10830</v>
      </c>
      <c r="C1427" s="1" t="s">
        <v>17</v>
      </c>
      <c r="J1427" s="1" t="s">
        <v>10837</v>
      </c>
      <c r="K1427" s="1" t="s">
        <v>10832</v>
      </c>
      <c r="L1427" s="1" t="s">
        <v>10838</v>
      </c>
      <c r="M1427" s="1" t="s">
        <v>10839</v>
      </c>
      <c r="N1427" s="1" t="s">
        <v>10840</v>
      </c>
      <c r="O1427" s="1" t="s">
        <v>10841</v>
      </c>
    </row>
    <row r="1428" s="1" customFormat="1" spans="1:18">
      <c r="A1428" s="1" t="s">
        <v>15</v>
      </c>
      <c r="B1428" s="1" t="s">
        <v>10842</v>
      </c>
      <c r="C1428" s="1" t="s">
        <v>27</v>
      </c>
      <c r="F1428" s="1" t="s">
        <v>10843</v>
      </c>
      <c r="G1428" s="1" t="s">
        <v>10844</v>
      </c>
      <c r="I1428" s="1" t="s">
        <v>10845</v>
      </c>
      <c r="J1428" s="1" t="s">
        <v>10846</v>
      </c>
      <c r="K1428" s="1" t="s">
        <v>10847</v>
      </c>
      <c r="L1428" s="1" t="s">
        <v>10848</v>
      </c>
      <c r="M1428" s="1" t="s">
        <v>10849</v>
      </c>
      <c r="N1428" s="1" t="s">
        <v>10850</v>
      </c>
      <c r="O1428" s="1" t="s">
        <v>10851</v>
      </c>
    </row>
    <row r="1429" s="1" customFormat="1" spans="1:18">
      <c r="A1429" s="1" t="s">
        <v>15</v>
      </c>
      <c r="B1429" s="1" t="s">
        <v>10852</v>
      </c>
      <c r="C1429" s="1" t="s">
        <v>17</v>
      </c>
      <c r="J1429" s="1" t="s">
        <v>10853</v>
      </c>
      <c r="K1429" s="1" t="s">
        <v>10854</v>
      </c>
      <c r="L1429" s="1" t="s">
        <v>10855</v>
      </c>
      <c r="M1429" s="1" t="s">
        <v>10856</v>
      </c>
      <c r="N1429" s="1" t="s">
        <v>10857</v>
      </c>
      <c r="O1429" s="1" t="s">
        <v>10858</v>
      </c>
    </row>
    <row r="1430" s="1" customFormat="1" spans="1:18">
      <c r="A1430" s="1" t="s">
        <v>15</v>
      </c>
      <c r="B1430" s="1" t="s">
        <v>10859</v>
      </c>
      <c r="C1430" s="1" t="s">
        <v>27</v>
      </c>
      <c r="J1430" s="1" t="s">
        <v>10860</v>
      </c>
      <c r="K1430" s="1" t="s">
        <v>10861</v>
      </c>
      <c r="L1430" s="1" t="s">
        <v>10862</v>
      </c>
      <c r="M1430" s="1" t="s">
        <v>10863</v>
      </c>
      <c r="N1430" s="1" t="s">
        <v>10864</v>
      </c>
      <c r="O1430" s="1" t="s">
        <v>10865</v>
      </c>
    </row>
    <row r="1431" s="1" customFormat="1" spans="1:18">
      <c r="A1431" s="1" t="s">
        <v>15</v>
      </c>
      <c r="B1431" s="1" t="s">
        <v>10866</v>
      </c>
      <c r="C1431" s="1" t="s">
        <v>45</v>
      </c>
      <c r="J1431" s="1" t="s">
        <v>10867</v>
      </c>
      <c r="K1431" s="1" t="s">
        <v>10868</v>
      </c>
      <c r="L1431" s="1" t="s">
        <v>10869</v>
      </c>
      <c r="M1431" s="1" t="s">
        <v>10870</v>
      </c>
      <c r="N1431" s="1" t="s">
        <v>10871</v>
      </c>
      <c r="O1431" s="1" t="s">
        <v>10872</v>
      </c>
    </row>
    <row r="1432" s="1" customFormat="1" spans="1:18">
      <c r="A1432" s="1" t="s">
        <v>15</v>
      </c>
      <c r="B1432" s="1" t="s">
        <v>10866</v>
      </c>
      <c r="C1432" s="1" t="s">
        <v>1210</v>
      </c>
      <c r="J1432" s="1" t="s">
        <v>10873</v>
      </c>
      <c r="K1432" s="1" t="s">
        <v>10868</v>
      </c>
      <c r="L1432" s="1" t="s">
        <v>10874</v>
      </c>
      <c r="M1432" s="1" t="s">
        <v>10875</v>
      </c>
      <c r="N1432" s="1" t="s">
        <v>10876</v>
      </c>
      <c r="O1432" s="1" t="s">
        <v>10877</v>
      </c>
    </row>
    <row r="1433" s="1" customFormat="1" spans="1:18">
      <c r="A1433" s="1" t="s">
        <v>15</v>
      </c>
      <c r="B1433" s="1" t="s">
        <v>10878</v>
      </c>
      <c r="C1433" s="1" t="s">
        <v>27</v>
      </c>
      <c r="J1433" s="1" t="s">
        <v>10879</v>
      </c>
      <c r="K1433" s="1" t="s">
        <v>10880</v>
      </c>
      <c r="L1433" s="1" t="s">
        <v>10881</v>
      </c>
      <c r="M1433" s="1" t="s">
        <v>10882</v>
      </c>
      <c r="N1433" s="1" t="s">
        <v>10883</v>
      </c>
      <c r="O1433" s="1" t="s">
        <v>10884</v>
      </c>
    </row>
    <row r="1434" s="1" customFormat="1" spans="1:18">
      <c r="A1434" s="1" t="s">
        <v>15</v>
      </c>
      <c r="B1434" s="1" t="s">
        <v>10885</v>
      </c>
      <c r="C1434" s="1" t="s">
        <v>27</v>
      </c>
      <c r="F1434" s="1" t="s">
        <v>10886</v>
      </c>
      <c r="I1434" s="1" t="s">
        <v>10887</v>
      </c>
      <c r="J1434" s="1" t="s">
        <v>10888</v>
      </c>
      <c r="K1434" s="1" t="s">
        <v>10889</v>
      </c>
      <c r="L1434" s="1" t="s">
        <v>10890</v>
      </c>
      <c r="M1434" s="1" t="s">
        <v>10891</v>
      </c>
      <c r="N1434" s="1" t="s">
        <v>10892</v>
      </c>
      <c r="O1434" s="1" t="s">
        <v>10893</v>
      </c>
      <c r="R1434" s="1" t="e">
        <f>-ion</f>
        <v>#NAME?</v>
      </c>
    </row>
    <row r="1435" s="1" customFormat="1" spans="1:18">
      <c r="A1435" s="1" t="s">
        <v>15</v>
      </c>
      <c r="B1435" s="1" t="s">
        <v>10894</v>
      </c>
      <c r="C1435" s="1" t="s">
        <v>27</v>
      </c>
      <c r="J1435" s="1" t="s">
        <v>10895</v>
      </c>
      <c r="K1435" s="1" t="s">
        <v>10896</v>
      </c>
      <c r="L1435" s="1" t="s">
        <v>10897</v>
      </c>
      <c r="M1435" s="1" t="s">
        <v>10898</v>
      </c>
      <c r="N1435" s="1" t="s">
        <v>10899</v>
      </c>
      <c r="O1435" s="1" t="s">
        <v>10900</v>
      </c>
    </row>
    <row r="1436" s="1" customFormat="1" spans="1:18">
      <c r="A1436" s="1" t="s">
        <v>15</v>
      </c>
      <c r="B1436" s="1" t="s">
        <v>10901</v>
      </c>
      <c r="C1436" s="1" t="s">
        <v>45</v>
      </c>
      <c r="J1436" s="1" t="s">
        <v>10902</v>
      </c>
      <c r="K1436" s="1" t="s">
        <v>10903</v>
      </c>
      <c r="L1436" s="1" t="s">
        <v>10904</v>
      </c>
      <c r="M1436" s="1" t="s">
        <v>10905</v>
      </c>
      <c r="N1436" s="1" t="s">
        <v>10906</v>
      </c>
      <c r="O1436" s="1" t="s">
        <v>10907</v>
      </c>
    </row>
    <row r="1437" s="1" customFormat="1" spans="1:18">
      <c r="A1437" s="1" t="s">
        <v>15</v>
      </c>
      <c r="B1437" s="1" t="s">
        <v>10908</v>
      </c>
      <c r="C1437" s="1" t="s">
        <v>17</v>
      </c>
      <c r="J1437" s="1" t="s">
        <v>10909</v>
      </c>
      <c r="K1437" s="1" t="s">
        <v>10910</v>
      </c>
      <c r="L1437" s="1" t="s">
        <v>10911</v>
      </c>
      <c r="M1437" s="1" t="s">
        <v>10912</v>
      </c>
      <c r="N1437" s="1" t="s">
        <v>10913</v>
      </c>
      <c r="O1437" s="1" t="s">
        <v>10914</v>
      </c>
    </row>
    <row r="1438" s="1" customFormat="1" spans="1:18">
      <c r="A1438" s="1" t="s">
        <v>15</v>
      </c>
      <c r="B1438" s="1" t="s">
        <v>10908</v>
      </c>
      <c r="C1438" s="1" t="s">
        <v>27</v>
      </c>
      <c r="J1438" s="1" t="s">
        <v>10909</v>
      </c>
      <c r="K1438" s="1" t="s">
        <v>10910</v>
      </c>
      <c r="L1438" s="1" t="s">
        <v>10915</v>
      </c>
      <c r="M1438" s="1" t="s">
        <v>10916</v>
      </c>
      <c r="N1438" s="1" t="s">
        <v>10917</v>
      </c>
      <c r="O1438" s="1" t="s">
        <v>10918</v>
      </c>
    </row>
    <row r="1439" s="1" customFormat="1" spans="1:18">
      <c r="A1439" s="1" t="s">
        <v>15</v>
      </c>
      <c r="B1439" s="1" t="s">
        <v>10919</v>
      </c>
      <c r="C1439" s="1" t="s">
        <v>27</v>
      </c>
      <c r="F1439" s="1" t="s">
        <v>10920</v>
      </c>
      <c r="G1439" s="1" t="s">
        <v>790</v>
      </c>
      <c r="I1439" s="1" t="s">
        <v>10921</v>
      </c>
      <c r="J1439" s="1" t="s">
        <v>10922</v>
      </c>
      <c r="K1439" s="1" t="s">
        <v>10923</v>
      </c>
      <c r="L1439" s="1" t="s">
        <v>10924</v>
      </c>
      <c r="M1439" s="1" t="s">
        <v>10925</v>
      </c>
      <c r="N1439" s="1" t="s">
        <v>10926</v>
      </c>
      <c r="O1439" s="1" t="s">
        <v>10927</v>
      </c>
    </row>
    <row r="1440" s="1" customFormat="1" spans="1:18">
      <c r="A1440" s="1" t="s">
        <v>15</v>
      </c>
      <c r="B1440" s="1" t="s">
        <v>10919</v>
      </c>
      <c r="C1440" s="1" t="s">
        <v>17</v>
      </c>
      <c r="F1440" s="1" t="s">
        <v>10920</v>
      </c>
      <c r="G1440" s="1" t="s">
        <v>790</v>
      </c>
      <c r="I1440" s="1" t="s">
        <v>10928</v>
      </c>
      <c r="J1440" s="1" t="s">
        <v>10929</v>
      </c>
      <c r="K1440" s="1" t="s">
        <v>10923</v>
      </c>
      <c r="L1440" s="1" t="s">
        <v>10930</v>
      </c>
      <c r="M1440" s="1" t="s">
        <v>10931</v>
      </c>
      <c r="N1440" s="1" t="s">
        <v>10932</v>
      </c>
      <c r="O1440" s="1" t="s">
        <v>10933</v>
      </c>
    </row>
    <row r="1441" s="1" customFormat="1" spans="1:15">
      <c r="A1441" s="1" t="s">
        <v>15</v>
      </c>
      <c r="B1441" s="1" t="s">
        <v>10934</v>
      </c>
      <c r="C1441" s="1" t="s">
        <v>27</v>
      </c>
      <c r="J1441" s="1" t="s">
        <v>10935</v>
      </c>
      <c r="K1441" s="1" t="s">
        <v>10936</v>
      </c>
      <c r="L1441" s="1" t="s">
        <v>10937</v>
      </c>
      <c r="M1441" s="1" t="s">
        <v>10938</v>
      </c>
      <c r="N1441" s="1" t="s">
        <v>10939</v>
      </c>
      <c r="O1441" s="1" t="s">
        <v>10940</v>
      </c>
    </row>
    <row r="1442" s="1" customFormat="1" spans="1:15">
      <c r="A1442" s="1" t="s">
        <v>15</v>
      </c>
      <c r="B1442" s="1" t="s">
        <v>10934</v>
      </c>
      <c r="C1442" s="1" t="s">
        <v>17</v>
      </c>
      <c r="J1442" s="1" t="s">
        <v>10941</v>
      </c>
      <c r="K1442" s="1" t="s">
        <v>10936</v>
      </c>
      <c r="L1442" s="1" t="s">
        <v>10942</v>
      </c>
      <c r="M1442" s="1" t="s">
        <v>10943</v>
      </c>
      <c r="N1442" s="1" t="s">
        <v>10944</v>
      </c>
      <c r="O1442" s="1" t="s">
        <v>10945</v>
      </c>
    </row>
    <row r="1443" s="1" customFormat="1" spans="1:15">
      <c r="A1443" s="1" t="s">
        <v>15</v>
      </c>
      <c r="B1443" s="1" t="s">
        <v>10946</v>
      </c>
      <c r="C1443" s="1" t="s">
        <v>17</v>
      </c>
      <c r="J1443" s="1" t="s">
        <v>10947</v>
      </c>
      <c r="K1443" s="1" t="s">
        <v>10948</v>
      </c>
      <c r="L1443" s="1" t="s">
        <v>10949</v>
      </c>
      <c r="M1443" s="1" t="s">
        <v>10950</v>
      </c>
      <c r="N1443" s="1" t="s">
        <v>10951</v>
      </c>
      <c r="O1443" s="1" t="s">
        <v>10952</v>
      </c>
    </row>
    <row r="1444" s="1" customFormat="1" spans="1:15">
      <c r="A1444" s="1" t="s">
        <v>15</v>
      </c>
      <c r="B1444" s="1" t="s">
        <v>10953</v>
      </c>
      <c r="C1444" s="1" t="s">
        <v>27</v>
      </c>
      <c r="J1444" s="1" t="s">
        <v>10954</v>
      </c>
      <c r="K1444" s="1" t="s">
        <v>10955</v>
      </c>
      <c r="L1444" s="1" t="s">
        <v>10956</v>
      </c>
      <c r="M1444" s="1" t="s">
        <v>10957</v>
      </c>
      <c r="N1444" s="1" t="s">
        <v>10958</v>
      </c>
      <c r="O1444" s="1" t="s">
        <v>10959</v>
      </c>
    </row>
    <row r="1445" s="1" customFormat="1" spans="1:15">
      <c r="A1445" s="1" t="s">
        <v>15</v>
      </c>
      <c r="B1445" s="1" t="s">
        <v>10953</v>
      </c>
      <c r="C1445" s="1" t="s">
        <v>17</v>
      </c>
      <c r="J1445" s="1" t="s">
        <v>10960</v>
      </c>
      <c r="K1445" s="1" t="s">
        <v>10955</v>
      </c>
      <c r="L1445" s="1" t="s">
        <v>10961</v>
      </c>
      <c r="M1445" s="1" t="s">
        <v>10962</v>
      </c>
      <c r="N1445" s="1" t="s">
        <v>10963</v>
      </c>
      <c r="O1445" s="1" t="s">
        <v>10964</v>
      </c>
    </row>
    <row r="1446" s="1" customFormat="1" spans="1:15">
      <c r="A1446" s="1" t="s">
        <v>15</v>
      </c>
      <c r="B1446" s="1" t="s">
        <v>10965</v>
      </c>
      <c r="C1446" s="1" t="s">
        <v>45</v>
      </c>
      <c r="F1446" s="1" t="s">
        <v>10966</v>
      </c>
      <c r="G1446" s="1" t="e">
        <f>-al</f>
        <v>#NAME?</v>
      </c>
      <c r="I1446" s="1" t="s">
        <v>10967</v>
      </c>
      <c r="J1446" s="1" t="s">
        <v>10968</v>
      </c>
      <c r="K1446" s="1" t="s">
        <v>10969</v>
      </c>
      <c r="L1446" s="1" t="s">
        <v>10970</v>
      </c>
      <c r="M1446" s="1" t="s">
        <v>10971</v>
      </c>
      <c r="N1446" s="1" t="s">
        <v>10972</v>
      </c>
      <c r="O1446" s="1" t="s">
        <v>10973</v>
      </c>
    </row>
    <row r="1447" s="1" customFormat="1" spans="1:15">
      <c r="A1447" s="1" t="s">
        <v>15</v>
      </c>
      <c r="B1447" s="1" t="s">
        <v>10965</v>
      </c>
      <c r="C1447" s="1" t="s">
        <v>27</v>
      </c>
      <c r="F1447" s="1" t="s">
        <v>10966</v>
      </c>
      <c r="G1447" s="1" t="e">
        <f>-al</f>
        <v>#NAME?</v>
      </c>
      <c r="I1447" s="1" t="s">
        <v>10974</v>
      </c>
      <c r="J1447" s="1" t="s">
        <v>10975</v>
      </c>
      <c r="K1447" s="1" t="s">
        <v>10969</v>
      </c>
      <c r="L1447" s="1" t="s">
        <v>10976</v>
      </c>
      <c r="M1447" s="1" t="s">
        <v>10977</v>
      </c>
      <c r="N1447" s="1" t="s">
        <v>10978</v>
      </c>
      <c r="O1447" s="1" t="s">
        <v>10979</v>
      </c>
    </row>
    <row r="1448" s="1" customFormat="1" spans="1:15">
      <c r="A1448" s="1" t="s">
        <v>15</v>
      </c>
      <c r="B1448" s="1" t="s">
        <v>10980</v>
      </c>
      <c r="C1448" s="1" t="s">
        <v>27</v>
      </c>
      <c r="F1448" s="1" t="s">
        <v>10966</v>
      </c>
      <c r="G1448" s="1" t="e">
        <f>-ance</f>
        <v>#NAME?</v>
      </c>
      <c r="I1448" s="1" t="s">
        <v>10981</v>
      </c>
      <c r="J1448" s="1" t="s">
        <v>10982</v>
      </c>
      <c r="K1448" s="1" t="s">
        <v>10983</v>
      </c>
      <c r="L1448" s="1" t="s">
        <v>10984</v>
      </c>
      <c r="M1448" s="1" t="s">
        <v>10985</v>
      </c>
      <c r="N1448" s="1" t="s">
        <v>10986</v>
      </c>
      <c r="O1448" s="1" t="s">
        <v>10987</v>
      </c>
    </row>
    <row r="1449" s="1" customFormat="1" spans="1:15">
      <c r="A1449" s="1" t="s">
        <v>15</v>
      </c>
      <c r="B1449" s="1" t="s">
        <v>10980</v>
      </c>
      <c r="C1449" s="1" t="s">
        <v>17</v>
      </c>
      <c r="F1449" s="1" t="s">
        <v>10966</v>
      </c>
      <c r="G1449" s="1" t="e">
        <f>-ance</f>
        <v>#NAME?</v>
      </c>
      <c r="I1449" s="1" t="s">
        <v>10988</v>
      </c>
      <c r="J1449" s="1" t="s">
        <v>10989</v>
      </c>
      <c r="K1449" s="1" t="s">
        <v>10990</v>
      </c>
      <c r="L1449" s="1" t="s">
        <v>10991</v>
      </c>
      <c r="M1449" s="1" t="s">
        <v>10992</v>
      </c>
      <c r="N1449" s="1" t="s">
        <v>10993</v>
      </c>
      <c r="O1449" s="1" t="s">
        <v>10994</v>
      </c>
    </row>
    <row r="1450" s="1" customFormat="1" spans="1:15">
      <c r="A1450" s="1" t="s">
        <v>15</v>
      </c>
      <c r="B1450" s="1" t="s">
        <v>10995</v>
      </c>
      <c r="C1450" s="1" t="s">
        <v>17</v>
      </c>
      <c r="J1450" s="1" t="s">
        <v>10996</v>
      </c>
      <c r="K1450" s="1" t="s">
        <v>10997</v>
      </c>
      <c r="L1450" s="1" t="s">
        <v>10998</v>
      </c>
      <c r="M1450" s="1" t="s">
        <v>10999</v>
      </c>
      <c r="N1450" s="1" t="s">
        <v>11000</v>
      </c>
      <c r="O1450" s="1" t="s">
        <v>11001</v>
      </c>
    </row>
    <row r="1451" s="1" customFormat="1" spans="1:15">
      <c r="A1451" s="1" t="s">
        <v>15</v>
      </c>
      <c r="B1451" s="1" t="s">
        <v>11002</v>
      </c>
      <c r="C1451" s="1" t="s">
        <v>45</v>
      </c>
      <c r="J1451" s="1" t="s">
        <v>11003</v>
      </c>
      <c r="K1451" s="1" t="s">
        <v>11004</v>
      </c>
      <c r="L1451" s="1" t="s">
        <v>11005</v>
      </c>
      <c r="M1451" s="1" t="s">
        <v>11006</v>
      </c>
      <c r="N1451" s="1" t="s">
        <v>11007</v>
      </c>
      <c r="O1451" s="1" t="s">
        <v>11008</v>
      </c>
    </row>
    <row r="1452" s="1" customFormat="1" spans="1:15">
      <c r="A1452" s="1" t="s">
        <v>15</v>
      </c>
      <c r="B1452" s="1" t="s">
        <v>11002</v>
      </c>
      <c r="C1452" s="1" t="s">
        <v>17</v>
      </c>
      <c r="J1452" s="1" t="s">
        <v>11009</v>
      </c>
      <c r="K1452" s="1" t="s">
        <v>11004</v>
      </c>
      <c r="L1452" s="1" t="s">
        <v>11010</v>
      </c>
      <c r="M1452" s="1" t="s">
        <v>11011</v>
      </c>
      <c r="N1452" s="1" t="s">
        <v>11012</v>
      </c>
      <c r="O1452" s="1" t="s">
        <v>11013</v>
      </c>
    </row>
    <row r="1453" s="1" customFormat="1" spans="1:15">
      <c r="A1453" s="1" t="s">
        <v>15</v>
      </c>
      <c r="B1453" s="1" t="s">
        <v>11002</v>
      </c>
      <c r="C1453" s="1" t="s">
        <v>27</v>
      </c>
      <c r="J1453" s="1" t="s">
        <v>11009</v>
      </c>
      <c r="K1453" s="1" t="s">
        <v>11004</v>
      </c>
      <c r="L1453" s="1" t="s">
        <v>11014</v>
      </c>
      <c r="M1453" s="1" t="s">
        <v>11015</v>
      </c>
      <c r="N1453" s="1" t="s">
        <v>11016</v>
      </c>
      <c r="O1453" s="1" t="s">
        <v>11017</v>
      </c>
    </row>
    <row r="1454" s="1" customFormat="1" spans="1:15">
      <c r="A1454" s="1" t="s">
        <v>15</v>
      </c>
      <c r="B1454" s="1" t="s">
        <v>11018</v>
      </c>
      <c r="C1454" s="1" t="s">
        <v>27</v>
      </c>
      <c r="J1454" s="1" t="s">
        <v>11019</v>
      </c>
      <c r="K1454" s="1" t="s">
        <v>11020</v>
      </c>
      <c r="L1454" s="1" t="s">
        <v>11021</v>
      </c>
      <c r="M1454" s="1" t="s">
        <v>11022</v>
      </c>
      <c r="N1454" s="1" t="s">
        <v>11023</v>
      </c>
      <c r="O1454" s="1" t="s">
        <v>11024</v>
      </c>
    </row>
    <row r="1455" s="1" customFormat="1" spans="1:15">
      <c r="A1455" s="1" t="s">
        <v>15</v>
      </c>
      <c r="B1455" s="1" t="s">
        <v>11025</v>
      </c>
      <c r="C1455" s="1" t="s">
        <v>27</v>
      </c>
      <c r="I1455" s="1" t="s">
        <v>11026</v>
      </c>
      <c r="J1455" s="1" t="s">
        <v>11027</v>
      </c>
      <c r="K1455" s="1" t="s">
        <v>11028</v>
      </c>
      <c r="L1455" s="1" t="s">
        <v>11029</v>
      </c>
      <c r="M1455" s="1" t="s">
        <v>11030</v>
      </c>
      <c r="N1455" s="1" t="s">
        <v>11031</v>
      </c>
      <c r="O1455" s="1" t="s">
        <v>11032</v>
      </c>
    </row>
    <row r="1456" s="1" customFormat="1" spans="1:15">
      <c r="A1456" s="1" t="s">
        <v>15</v>
      </c>
      <c r="B1456" s="1" t="s">
        <v>11033</v>
      </c>
      <c r="C1456" s="1" t="s">
        <v>17</v>
      </c>
      <c r="F1456" s="1" t="s">
        <v>10966</v>
      </c>
      <c r="G1456" s="1" t="s">
        <v>323</v>
      </c>
      <c r="I1456" s="1" t="s">
        <v>11034</v>
      </c>
      <c r="J1456" s="1" t="s">
        <v>11035</v>
      </c>
      <c r="K1456" s="1" t="s">
        <v>11036</v>
      </c>
      <c r="L1456" s="1" t="s">
        <v>11037</v>
      </c>
      <c r="M1456" s="1" t="s">
        <v>11038</v>
      </c>
      <c r="N1456" s="1" t="s">
        <v>11039</v>
      </c>
      <c r="O1456" s="1" t="s">
        <v>11040</v>
      </c>
    </row>
    <row r="1457" s="1" customFormat="1" spans="1:15">
      <c r="A1457" s="1" t="s">
        <v>15</v>
      </c>
      <c r="B1457" s="1" t="s">
        <v>11041</v>
      </c>
      <c r="C1457" s="1" t="s">
        <v>27</v>
      </c>
      <c r="J1457" s="1" t="s">
        <v>11042</v>
      </c>
      <c r="K1457" s="1" t="s">
        <v>11043</v>
      </c>
      <c r="L1457" s="1" t="s">
        <v>11044</v>
      </c>
      <c r="M1457" s="1" t="s">
        <v>11045</v>
      </c>
      <c r="N1457" s="1" t="s">
        <v>11046</v>
      </c>
      <c r="O1457" s="1" t="s">
        <v>11047</v>
      </c>
    </row>
    <row r="1458" s="1" customFormat="1" spans="1:15">
      <c r="A1458" s="1" t="s">
        <v>15</v>
      </c>
      <c r="B1458" s="1" t="s">
        <v>11041</v>
      </c>
      <c r="C1458" s="1" t="s">
        <v>17</v>
      </c>
      <c r="J1458" s="1" t="s">
        <v>11048</v>
      </c>
      <c r="K1458" s="1" t="s">
        <v>11043</v>
      </c>
      <c r="L1458" s="1" t="s">
        <v>11049</v>
      </c>
      <c r="M1458" s="1" t="s">
        <v>11050</v>
      </c>
      <c r="N1458" s="1" t="s">
        <v>11051</v>
      </c>
      <c r="O1458" s="1" t="s">
        <v>11052</v>
      </c>
    </row>
    <row r="1459" s="1" customFormat="1" spans="1:15">
      <c r="A1459" s="1" t="s">
        <v>15</v>
      </c>
      <c r="B1459" s="1" t="s">
        <v>11053</v>
      </c>
      <c r="C1459" s="1" t="s">
        <v>27</v>
      </c>
      <c r="I1459" s="1" t="s">
        <v>11054</v>
      </c>
      <c r="J1459" s="1" t="s">
        <v>11055</v>
      </c>
      <c r="K1459" s="1" t="s">
        <v>11056</v>
      </c>
      <c r="L1459" s="1" t="s">
        <v>11057</v>
      </c>
      <c r="M1459" s="1" t="s">
        <v>11058</v>
      </c>
      <c r="N1459" s="1" t="s">
        <v>11059</v>
      </c>
      <c r="O1459" s="1" t="s">
        <v>11060</v>
      </c>
    </row>
    <row r="1460" s="1" customFormat="1" spans="1:15">
      <c r="A1460" s="1" t="s">
        <v>15</v>
      </c>
      <c r="B1460" s="1" t="s">
        <v>6592</v>
      </c>
      <c r="C1460" s="1" t="s">
        <v>45</v>
      </c>
      <c r="J1460" s="1" t="s">
        <v>11061</v>
      </c>
      <c r="K1460" s="1" t="s">
        <v>11062</v>
      </c>
      <c r="L1460" s="1" t="s">
        <v>11063</v>
      </c>
      <c r="M1460" s="1" t="s">
        <v>11064</v>
      </c>
      <c r="N1460" s="1" t="s">
        <v>11065</v>
      </c>
      <c r="O1460" s="1" t="s">
        <v>11066</v>
      </c>
    </row>
    <row r="1461" s="1" customFormat="1" spans="1:15">
      <c r="A1461" s="1" t="s">
        <v>15</v>
      </c>
      <c r="B1461" s="1" t="s">
        <v>6592</v>
      </c>
      <c r="C1461" s="1" t="s">
        <v>27</v>
      </c>
      <c r="J1461" s="1" t="s">
        <v>11067</v>
      </c>
      <c r="K1461" s="1" t="s">
        <v>11062</v>
      </c>
      <c r="L1461" s="1" t="s">
        <v>11068</v>
      </c>
      <c r="M1461" s="1" t="s">
        <v>11069</v>
      </c>
      <c r="N1461" s="1" t="s">
        <v>11070</v>
      </c>
      <c r="O1461" s="1" t="s">
        <v>11071</v>
      </c>
    </row>
    <row r="1462" s="1" customFormat="1" spans="1:15">
      <c r="A1462" s="1" t="s">
        <v>15</v>
      </c>
      <c r="B1462" s="1" t="s">
        <v>11072</v>
      </c>
      <c r="C1462" s="1" t="s">
        <v>27</v>
      </c>
      <c r="J1462" s="1" t="s">
        <v>11073</v>
      </c>
      <c r="K1462" s="1" t="s">
        <v>11074</v>
      </c>
      <c r="L1462" s="1" t="s">
        <v>11075</v>
      </c>
      <c r="M1462" s="1" t="s">
        <v>11076</v>
      </c>
      <c r="N1462" s="1" t="s">
        <v>11077</v>
      </c>
      <c r="O1462" s="1" t="s">
        <v>11078</v>
      </c>
    </row>
    <row r="1463" s="1" customFormat="1" spans="1:15">
      <c r="A1463" s="1" t="s">
        <v>15</v>
      </c>
      <c r="B1463" s="1" t="s">
        <v>11072</v>
      </c>
      <c r="C1463" s="1" t="s">
        <v>17</v>
      </c>
      <c r="J1463" s="1" t="s">
        <v>11079</v>
      </c>
      <c r="K1463" s="1" t="s">
        <v>11074</v>
      </c>
      <c r="L1463" s="1" t="s">
        <v>11080</v>
      </c>
      <c r="M1463" s="1" t="s">
        <v>11081</v>
      </c>
      <c r="N1463" s="1" t="s">
        <v>11082</v>
      </c>
      <c r="O1463" s="1" t="s">
        <v>11083</v>
      </c>
    </row>
    <row r="1464" s="1" customFormat="1" spans="1:15">
      <c r="A1464" s="1" t="s">
        <v>15</v>
      </c>
      <c r="B1464" s="1" t="s">
        <v>11084</v>
      </c>
      <c r="C1464" s="1" t="s">
        <v>27</v>
      </c>
      <c r="F1464" s="1" t="s">
        <v>11072</v>
      </c>
      <c r="G1464" s="1" t="s">
        <v>2419</v>
      </c>
      <c r="H1464" s="1" t="s">
        <v>11085</v>
      </c>
      <c r="I1464" s="1" t="s">
        <v>11086</v>
      </c>
      <c r="J1464" s="1" t="s">
        <v>11087</v>
      </c>
      <c r="K1464" s="1" t="s">
        <v>11088</v>
      </c>
      <c r="L1464" s="1" t="s">
        <v>11089</v>
      </c>
      <c r="M1464" s="1" t="s">
        <v>11090</v>
      </c>
      <c r="N1464" s="1" t="s">
        <v>11091</v>
      </c>
      <c r="O1464" s="1" t="s">
        <v>11092</v>
      </c>
    </row>
    <row r="1465" s="1" customFormat="1" spans="1:15">
      <c r="A1465" s="1" t="s">
        <v>15</v>
      </c>
      <c r="B1465" s="1" t="s">
        <v>11093</v>
      </c>
      <c r="C1465" s="1" t="s">
        <v>27</v>
      </c>
      <c r="J1465" s="1" t="s">
        <v>11094</v>
      </c>
      <c r="K1465" s="1" t="s">
        <v>11095</v>
      </c>
      <c r="L1465" s="1" t="s">
        <v>11096</v>
      </c>
      <c r="M1465" s="1" t="s">
        <v>11097</v>
      </c>
      <c r="N1465" s="1" t="s">
        <v>11098</v>
      </c>
      <c r="O1465" s="1" t="s">
        <v>11099</v>
      </c>
    </row>
    <row r="1466" s="1" customFormat="1" spans="1:15">
      <c r="A1466" s="1" t="s">
        <v>15</v>
      </c>
      <c r="B1466" s="1" t="s">
        <v>11100</v>
      </c>
      <c r="C1466" s="1" t="s">
        <v>45</v>
      </c>
      <c r="J1466" s="1" t="s">
        <v>11101</v>
      </c>
      <c r="K1466" s="1" t="s">
        <v>11102</v>
      </c>
      <c r="L1466" s="1" t="s">
        <v>11103</v>
      </c>
      <c r="M1466" s="1" t="s">
        <v>11104</v>
      </c>
      <c r="N1466" s="1" t="s">
        <v>11105</v>
      </c>
      <c r="O1466" s="1" t="s">
        <v>11106</v>
      </c>
    </row>
    <row r="1467" s="1" customFormat="1" spans="1:15">
      <c r="A1467" s="1" t="s">
        <v>15</v>
      </c>
      <c r="B1467" s="1" t="s">
        <v>11100</v>
      </c>
      <c r="C1467" s="1" t="s">
        <v>17</v>
      </c>
      <c r="J1467" s="1" t="s">
        <v>11107</v>
      </c>
      <c r="K1467" s="1" t="s">
        <v>11102</v>
      </c>
      <c r="L1467" s="1" t="s">
        <v>11108</v>
      </c>
      <c r="M1467" s="1" t="s">
        <v>11109</v>
      </c>
      <c r="N1467" s="1" t="s">
        <v>11110</v>
      </c>
      <c r="O1467" s="1" t="s">
        <v>11111</v>
      </c>
    </row>
    <row r="1468" s="1" customFormat="1" spans="1:15">
      <c r="A1468" s="1" t="s">
        <v>15</v>
      </c>
      <c r="B1468" s="1" t="s">
        <v>11112</v>
      </c>
      <c r="C1468" s="1" t="s">
        <v>17</v>
      </c>
      <c r="J1468" s="1" t="s">
        <v>11113</v>
      </c>
      <c r="K1468" s="1" t="s">
        <v>11114</v>
      </c>
      <c r="L1468" s="1" t="s">
        <v>11115</v>
      </c>
      <c r="M1468" s="1" t="s">
        <v>11116</v>
      </c>
      <c r="N1468" s="1" t="s">
        <v>11117</v>
      </c>
      <c r="O1468" s="1" t="s">
        <v>11118</v>
      </c>
    </row>
    <row r="1469" s="1" customFormat="1" spans="1:15">
      <c r="A1469" s="1" t="s">
        <v>15</v>
      </c>
      <c r="B1469" s="1" t="s">
        <v>11119</v>
      </c>
      <c r="C1469" s="1" t="s">
        <v>27</v>
      </c>
      <c r="J1469" s="1" t="s">
        <v>11120</v>
      </c>
      <c r="K1469" s="1" t="s">
        <v>11121</v>
      </c>
      <c r="L1469" s="1" t="s">
        <v>11122</v>
      </c>
      <c r="M1469" s="1" t="s">
        <v>11123</v>
      </c>
      <c r="N1469" s="1" t="s">
        <v>11124</v>
      </c>
      <c r="O1469" s="1" t="s">
        <v>11125</v>
      </c>
    </row>
    <row r="1470" s="1" customFormat="1" spans="1:15">
      <c r="A1470" s="1" t="s">
        <v>15</v>
      </c>
      <c r="B1470" s="1" t="s">
        <v>11126</v>
      </c>
      <c r="C1470" s="1" t="s">
        <v>27</v>
      </c>
      <c r="J1470" s="1" t="s">
        <v>11127</v>
      </c>
      <c r="K1470" s="1" t="s">
        <v>11128</v>
      </c>
      <c r="L1470" s="1" t="s">
        <v>11129</v>
      </c>
      <c r="M1470" s="1" t="s">
        <v>11130</v>
      </c>
      <c r="N1470" s="1" t="s">
        <v>11131</v>
      </c>
      <c r="O1470" s="1" t="s">
        <v>11132</v>
      </c>
    </row>
    <row r="1471" s="1" customFormat="1" spans="1:15">
      <c r="A1471" s="1" t="s">
        <v>15</v>
      </c>
      <c r="B1471" s="1" t="s">
        <v>11133</v>
      </c>
      <c r="C1471" s="1" t="s">
        <v>27</v>
      </c>
      <c r="I1471" s="1" t="s">
        <v>11134</v>
      </c>
      <c r="J1471" s="1" t="s">
        <v>11135</v>
      </c>
      <c r="K1471" s="1" t="s">
        <v>11136</v>
      </c>
      <c r="L1471" s="1" t="s">
        <v>11137</v>
      </c>
      <c r="M1471" s="1" t="s">
        <v>11138</v>
      </c>
      <c r="N1471" s="1" t="s">
        <v>11139</v>
      </c>
      <c r="O1471" s="1" t="s">
        <v>11140</v>
      </c>
    </row>
    <row r="1472" s="1" customFormat="1" spans="1:15">
      <c r="A1472" s="1" t="s">
        <v>15</v>
      </c>
      <c r="B1472" s="1" t="s">
        <v>11141</v>
      </c>
      <c r="C1472" s="1" t="s">
        <v>45</v>
      </c>
      <c r="J1472" s="1" t="s">
        <v>11142</v>
      </c>
      <c r="K1472" s="1" t="s">
        <v>11143</v>
      </c>
      <c r="L1472" s="1" t="s">
        <v>11144</v>
      </c>
      <c r="M1472" s="1" t="s">
        <v>11145</v>
      </c>
      <c r="N1472" s="1" t="s">
        <v>11146</v>
      </c>
      <c r="O1472" s="1" t="s">
        <v>11147</v>
      </c>
    </row>
    <row r="1473" s="1" customFormat="1" spans="1:15">
      <c r="A1473" s="1" t="s">
        <v>15</v>
      </c>
      <c r="B1473" s="1" t="s">
        <v>11141</v>
      </c>
      <c r="C1473" s="1" t="s">
        <v>27</v>
      </c>
      <c r="J1473" s="1" t="s">
        <v>11148</v>
      </c>
      <c r="K1473" s="1" t="s">
        <v>11143</v>
      </c>
      <c r="L1473" s="1" t="s">
        <v>11149</v>
      </c>
      <c r="M1473" s="1" t="s">
        <v>11150</v>
      </c>
      <c r="N1473" s="1" t="s">
        <v>11151</v>
      </c>
      <c r="O1473" s="1" t="s">
        <v>11152</v>
      </c>
    </row>
    <row r="1474" s="1" customFormat="1" spans="1:15">
      <c r="A1474" s="1" t="s">
        <v>15</v>
      </c>
      <c r="B1474" s="1" t="s">
        <v>11153</v>
      </c>
      <c r="C1474" s="1" t="s">
        <v>17</v>
      </c>
      <c r="J1474" s="1" t="s">
        <v>11154</v>
      </c>
      <c r="K1474" s="1" t="s">
        <v>11155</v>
      </c>
      <c r="L1474" s="1" t="s">
        <v>11156</v>
      </c>
      <c r="M1474" s="1" t="s">
        <v>11157</v>
      </c>
      <c r="N1474" s="1" t="s">
        <v>11158</v>
      </c>
      <c r="O1474" s="1" t="s">
        <v>11159</v>
      </c>
    </row>
    <row r="1475" s="1" customFormat="1" spans="1:15">
      <c r="A1475" s="1" t="s">
        <v>15</v>
      </c>
      <c r="B1475" s="1" t="s">
        <v>11160</v>
      </c>
      <c r="C1475" s="1" t="s">
        <v>45</v>
      </c>
      <c r="F1475" s="1" t="s">
        <v>11161</v>
      </c>
      <c r="G1475" s="1" t="s">
        <v>11162</v>
      </c>
      <c r="I1475" s="1" t="s">
        <v>11163</v>
      </c>
      <c r="J1475" s="1" t="s">
        <v>11164</v>
      </c>
      <c r="K1475" s="1" t="s">
        <v>11165</v>
      </c>
      <c r="L1475" s="1" t="s">
        <v>11166</v>
      </c>
      <c r="M1475" s="1" t="s">
        <v>11167</v>
      </c>
      <c r="N1475" s="1" t="s">
        <v>11168</v>
      </c>
      <c r="O1475" s="1" t="s">
        <v>11169</v>
      </c>
    </row>
    <row r="1476" s="1" customFormat="1" spans="1:15">
      <c r="A1476" s="1" t="s">
        <v>15</v>
      </c>
      <c r="B1476" s="1" t="s">
        <v>11170</v>
      </c>
      <c r="C1476" s="1" t="s">
        <v>27</v>
      </c>
      <c r="J1476" s="1" t="s">
        <v>11171</v>
      </c>
      <c r="K1476" s="1" t="s">
        <v>11172</v>
      </c>
      <c r="L1476" s="1" t="s">
        <v>11173</v>
      </c>
      <c r="M1476" s="1" t="s">
        <v>11174</v>
      </c>
      <c r="N1476" s="1" t="s">
        <v>11175</v>
      </c>
      <c r="O1476" s="1" t="s">
        <v>11176</v>
      </c>
    </row>
    <row r="1477" s="1" customFormat="1" spans="1:15">
      <c r="A1477" s="1" t="s">
        <v>15</v>
      </c>
      <c r="B1477" s="1" t="s">
        <v>11177</v>
      </c>
      <c r="C1477" s="1" t="s">
        <v>27</v>
      </c>
      <c r="F1477" s="1" t="s">
        <v>11178</v>
      </c>
      <c r="G1477" s="1" t="e">
        <f>-_xleta.t</f>
        <v>#VALUE!</v>
      </c>
      <c r="I1477" s="1" t="s">
        <v>11179</v>
      </c>
      <c r="J1477" s="1" t="s">
        <v>11180</v>
      </c>
      <c r="K1477" s="1" t="s">
        <v>11181</v>
      </c>
      <c r="L1477" s="1" t="s">
        <v>11182</v>
      </c>
      <c r="M1477" s="1" t="s">
        <v>11183</v>
      </c>
      <c r="N1477" s="1" t="s">
        <v>11184</v>
      </c>
      <c r="O1477" s="1" t="s">
        <v>11185</v>
      </c>
    </row>
    <row r="1478" s="1" customFormat="1" spans="1:15">
      <c r="A1478" s="1" t="s">
        <v>15</v>
      </c>
      <c r="B1478" s="1" t="s">
        <v>11186</v>
      </c>
      <c r="C1478" s="1" t="s">
        <v>17</v>
      </c>
      <c r="J1478" s="1" t="s">
        <v>11187</v>
      </c>
      <c r="K1478" s="1" t="s">
        <v>11188</v>
      </c>
      <c r="L1478" s="1" t="s">
        <v>11189</v>
      </c>
      <c r="M1478" s="1" t="s">
        <v>11190</v>
      </c>
      <c r="N1478" s="1" t="s">
        <v>11191</v>
      </c>
      <c r="O1478" s="1" t="s">
        <v>11192</v>
      </c>
    </row>
    <row r="1479" s="1" customFormat="1" spans="1:15">
      <c r="A1479" s="1" t="s">
        <v>15</v>
      </c>
      <c r="B1479" s="1" t="s">
        <v>11186</v>
      </c>
      <c r="C1479" s="1" t="s">
        <v>27</v>
      </c>
      <c r="J1479" s="1" t="s">
        <v>11193</v>
      </c>
      <c r="K1479" s="1" t="s">
        <v>11188</v>
      </c>
      <c r="L1479" s="1" t="s">
        <v>11194</v>
      </c>
      <c r="M1479" s="1" t="s">
        <v>11195</v>
      </c>
      <c r="N1479" s="1" t="s">
        <v>11196</v>
      </c>
      <c r="O1479" s="1" t="s">
        <v>11197</v>
      </c>
    </row>
    <row r="1480" s="1" customFormat="1" spans="1:15">
      <c r="A1480" s="1" t="s">
        <v>15</v>
      </c>
      <c r="B1480" s="1" t="s">
        <v>11198</v>
      </c>
      <c r="C1480" s="1" t="s">
        <v>27</v>
      </c>
      <c r="J1480" s="1" t="s">
        <v>11199</v>
      </c>
      <c r="K1480" s="1" t="s">
        <v>11200</v>
      </c>
      <c r="L1480" s="1" t="s">
        <v>11201</v>
      </c>
      <c r="M1480" s="1" t="s">
        <v>11202</v>
      </c>
      <c r="N1480" s="1" t="s">
        <v>11203</v>
      </c>
      <c r="O1480" s="1" t="s">
        <v>11204</v>
      </c>
    </row>
    <row r="1481" s="1" customFormat="1" spans="1:15">
      <c r="A1481" s="1" t="s">
        <v>15</v>
      </c>
      <c r="B1481" s="1" t="s">
        <v>11198</v>
      </c>
      <c r="C1481" s="1" t="s">
        <v>17</v>
      </c>
      <c r="J1481" s="1" t="s">
        <v>11205</v>
      </c>
      <c r="K1481" s="1" t="s">
        <v>11200</v>
      </c>
      <c r="L1481" s="1" t="s">
        <v>11206</v>
      </c>
      <c r="M1481" s="1" t="s">
        <v>11207</v>
      </c>
      <c r="N1481" s="1" t="s">
        <v>11208</v>
      </c>
      <c r="O1481" s="1" t="s">
        <v>11209</v>
      </c>
    </row>
    <row r="1482" s="1" customFormat="1" spans="1:15">
      <c r="A1482" s="1" t="s">
        <v>15</v>
      </c>
      <c r="B1482" s="1" t="s">
        <v>11210</v>
      </c>
      <c r="C1482" s="1" t="s">
        <v>27</v>
      </c>
      <c r="J1482" s="1" t="s">
        <v>11211</v>
      </c>
      <c r="K1482" s="1" t="s">
        <v>11212</v>
      </c>
      <c r="L1482" s="1" t="s">
        <v>11213</v>
      </c>
      <c r="M1482" s="1" t="s">
        <v>11214</v>
      </c>
      <c r="N1482" s="1" t="s">
        <v>11215</v>
      </c>
      <c r="O1482" s="1" t="s">
        <v>11216</v>
      </c>
    </row>
    <row r="1483" s="1" customFormat="1" spans="1:15">
      <c r="A1483" s="1" t="s">
        <v>15</v>
      </c>
      <c r="B1483" s="1" t="s">
        <v>11217</v>
      </c>
      <c r="C1483" s="1" t="s">
        <v>27</v>
      </c>
      <c r="J1483" s="1" t="s">
        <v>11218</v>
      </c>
      <c r="K1483" s="1" t="s">
        <v>11219</v>
      </c>
      <c r="L1483" s="1" t="s">
        <v>11220</v>
      </c>
      <c r="M1483" s="1" t="s">
        <v>11221</v>
      </c>
      <c r="N1483" s="1" t="s">
        <v>11222</v>
      </c>
      <c r="O1483" s="1" t="s">
        <v>11223</v>
      </c>
    </row>
    <row r="1484" s="1" customFormat="1" spans="1:15">
      <c r="A1484" s="1" t="s">
        <v>15</v>
      </c>
      <c r="B1484" s="1" t="s">
        <v>11224</v>
      </c>
      <c r="C1484" s="1" t="s">
        <v>17</v>
      </c>
      <c r="J1484" s="1" t="s">
        <v>11225</v>
      </c>
      <c r="K1484" s="1" t="s">
        <v>11226</v>
      </c>
      <c r="L1484" s="1" t="s">
        <v>11227</v>
      </c>
      <c r="M1484" s="1" t="s">
        <v>11228</v>
      </c>
      <c r="N1484" s="1" t="s">
        <v>11229</v>
      </c>
      <c r="O1484" s="1" t="s">
        <v>11230</v>
      </c>
    </row>
    <row r="1485" s="1" customFormat="1" spans="1:15">
      <c r="A1485" s="1" t="s">
        <v>15</v>
      </c>
      <c r="B1485" s="1" t="s">
        <v>11224</v>
      </c>
      <c r="C1485" s="1" t="s">
        <v>27</v>
      </c>
      <c r="J1485" s="1" t="s">
        <v>11231</v>
      </c>
      <c r="K1485" s="1" t="s">
        <v>11226</v>
      </c>
      <c r="L1485" s="1" t="s">
        <v>11232</v>
      </c>
      <c r="M1485" s="1" t="s">
        <v>11233</v>
      </c>
      <c r="N1485" s="1" t="s">
        <v>11234</v>
      </c>
      <c r="O1485" s="1" t="s">
        <v>11235</v>
      </c>
    </row>
    <row r="1486" s="1" customFormat="1" spans="1:15">
      <c r="A1486" s="1" t="s">
        <v>15</v>
      </c>
      <c r="B1486" s="1" t="s">
        <v>11236</v>
      </c>
      <c r="C1486" s="1" t="s">
        <v>27</v>
      </c>
      <c r="J1486" s="1" t="s">
        <v>11237</v>
      </c>
      <c r="K1486" s="1" t="s">
        <v>11238</v>
      </c>
      <c r="L1486" s="1" t="s">
        <v>11239</v>
      </c>
      <c r="M1486" s="1" t="s">
        <v>11240</v>
      </c>
      <c r="N1486" s="1" t="s">
        <v>11241</v>
      </c>
      <c r="O1486" s="1" t="s">
        <v>11242</v>
      </c>
    </row>
    <row r="1487" s="1" customFormat="1" spans="1:15">
      <c r="A1487" s="1" t="s">
        <v>15</v>
      </c>
      <c r="B1487" s="1" t="s">
        <v>11243</v>
      </c>
      <c r="C1487" s="1" t="s">
        <v>27</v>
      </c>
      <c r="J1487" s="1" t="s">
        <v>11244</v>
      </c>
      <c r="K1487" s="1" t="s">
        <v>11245</v>
      </c>
      <c r="L1487" s="1" t="s">
        <v>11246</v>
      </c>
      <c r="M1487" s="1" t="s">
        <v>11247</v>
      </c>
      <c r="N1487" s="1" t="s">
        <v>11248</v>
      </c>
      <c r="O1487" s="1" t="s">
        <v>11249</v>
      </c>
    </row>
    <row r="1488" s="1" customFormat="1" spans="1:15">
      <c r="A1488" s="1" t="s">
        <v>15</v>
      </c>
      <c r="B1488" s="1" t="s">
        <v>11250</v>
      </c>
      <c r="C1488" s="1" t="s">
        <v>27</v>
      </c>
      <c r="F1488" s="1" t="s">
        <v>11243</v>
      </c>
      <c r="G1488" s="1" t="s">
        <v>7506</v>
      </c>
      <c r="I1488" s="1" t="s">
        <v>11251</v>
      </c>
      <c r="J1488" s="1" t="s">
        <v>11252</v>
      </c>
      <c r="K1488" s="1" t="s">
        <v>11253</v>
      </c>
      <c r="L1488" s="1" t="s">
        <v>11254</v>
      </c>
      <c r="M1488" s="1" t="s">
        <v>11255</v>
      </c>
      <c r="N1488" s="1" t="s">
        <v>11256</v>
      </c>
      <c r="O1488" s="1" t="s">
        <v>11257</v>
      </c>
    </row>
    <row r="1489" s="1" customFormat="1" spans="1:15">
      <c r="A1489" s="1" t="s">
        <v>15</v>
      </c>
      <c r="B1489" s="1" t="s">
        <v>11258</v>
      </c>
      <c r="C1489" s="1" t="s">
        <v>45</v>
      </c>
      <c r="F1489" s="1" t="s">
        <v>11243</v>
      </c>
      <c r="G1489" s="1" t="s">
        <v>294</v>
      </c>
      <c r="I1489" s="1" t="s">
        <v>11259</v>
      </c>
      <c r="J1489" s="1" t="s">
        <v>11260</v>
      </c>
      <c r="K1489" s="1" t="s">
        <v>11261</v>
      </c>
      <c r="L1489" s="1" t="s">
        <v>11262</v>
      </c>
      <c r="M1489" s="1" t="s">
        <v>11263</v>
      </c>
      <c r="N1489" s="1" t="s">
        <v>11264</v>
      </c>
      <c r="O1489" s="1" t="s">
        <v>11265</v>
      </c>
    </row>
    <row r="1490" s="1" customFormat="1" spans="1:15">
      <c r="A1490" s="1" t="s">
        <v>15</v>
      </c>
      <c r="B1490" s="1" t="s">
        <v>11178</v>
      </c>
      <c r="C1490" s="1" t="s">
        <v>17</v>
      </c>
      <c r="J1490" s="1" t="s">
        <v>11266</v>
      </c>
      <c r="K1490" s="1" t="s">
        <v>11267</v>
      </c>
      <c r="L1490" s="1" t="s">
        <v>11268</v>
      </c>
      <c r="M1490" s="1" t="s">
        <v>11269</v>
      </c>
      <c r="N1490" s="1" t="s">
        <v>11270</v>
      </c>
      <c r="O1490" s="1" t="s">
        <v>11271</v>
      </c>
    </row>
    <row r="1491" s="1" customFormat="1" spans="1:15">
      <c r="A1491" s="1" t="s">
        <v>15</v>
      </c>
      <c r="B1491" s="1" t="s">
        <v>11178</v>
      </c>
      <c r="C1491" s="1" t="s">
        <v>27</v>
      </c>
      <c r="J1491" s="1" t="s">
        <v>11272</v>
      </c>
      <c r="K1491" s="1" t="s">
        <v>11267</v>
      </c>
      <c r="L1491" s="1" t="s">
        <v>11273</v>
      </c>
      <c r="M1491" s="1" t="s">
        <v>11274</v>
      </c>
      <c r="N1491" s="1" t="s">
        <v>11275</v>
      </c>
      <c r="O1491" s="1" t="s">
        <v>11276</v>
      </c>
    </row>
    <row r="1492" s="1" customFormat="1" spans="1:15">
      <c r="A1492" s="1" t="s">
        <v>15</v>
      </c>
      <c r="B1492" s="1" t="s">
        <v>11277</v>
      </c>
      <c r="C1492" s="1" t="s">
        <v>17</v>
      </c>
      <c r="J1492" s="1" t="s">
        <v>11278</v>
      </c>
      <c r="K1492" s="1" t="s">
        <v>11279</v>
      </c>
      <c r="L1492" s="1" t="s">
        <v>11280</v>
      </c>
      <c r="M1492" s="1" t="s">
        <v>11281</v>
      </c>
      <c r="N1492" s="1" t="s">
        <v>11282</v>
      </c>
      <c r="O1492" s="1" t="s">
        <v>11283</v>
      </c>
    </row>
    <row r="1493" s="1" customFormat="1" spans="1:15">
      <c r="A1493" s="1" t="s">
        <v>15</v>
      </c>
      <c r="B1493" s="1" t="s">
        <v>11277</v>
      </c>
      <c r="C1493" s="1" t="s">
        <v>27</v>
      </c>
      <c r="J1493" s="1" t="s">
        <v>11284</v>
      </c>
      <c r="K1493" s="1" t="s">
        <v>11279</v>
      </c>
      <c r="L1493" s="1" t="s">
        <v>11285</v>
      </c>
      <c r="M1493" s="1" t="s">
        <v>11286</v>
      </c>
      <c r="N1493" s="1" t="s">
        <v>11287</v>
      </c>
      <c r="O1493" s="1" t="s">
        <v>11288</v>
      </c>
    </row>
    <row r="1494" s="1" customFormat="1" spans="1:15">
      <c r="A1494" s="1" t="s">
        <v>15</v>
      </c>
      <c r="B1494" s="1" t="s">
        <v>11289</v>
      </c>
      <c r="C1494" s="1" t="s">
        <v>27</v>
      </c>
      <c r="J1494" s="1" t="s">
        <v>11290</v>
      </c>
      <c r="K1494" s="1" t="s">
        <v>11291</v>
      </c>
      <c r="L1494" s="1" t="s">
        <v>11292</v>
      </c>
      <c r="M1494" s="1" t="s">
        <v>11293</v>
      </c>
      <c r="N1494" s="1" t="s">
        <v>11294</v>
      </c>
      <c r="O1494" s="1" t="s">
        <v>11295</v>
      </c>
    </row>
    <row r="1495" s="1" customFormat="1" spans="1:15">
      <c r="A1495" s="1" t="s">
        <v>15</v>
      </c>
      <c r="B1495" s="1" t="s">
        <v>11289</v>
      </c>
      <c r="C1495" s="1" t="s">
        <v>17</v>
      </c>
      <c r="J1495" s="1" t="s">
        <v>11296</v>
      </c>
      <c r="K1495" s="1" t="s">
        <v>11291</v>
      </c>
      <c r="L1495" s="1" t="s">
        <v>11297</v>
      </c>
      <c r="M1495" s="1" t="s">
        <v>11298</v>
      </c>
      <c r="N1495" s="1" t="s">
        <v>11299</v>
      </c>
      <c r="O1495" s="1" t="s">
        <v>11300</v>
      </c>
    </row>
    <row r="1496" s="1" customFormat="1" spans="1:15">
      <c r="A1496" s="1" t="s">
        <v>15</v>
      </c>
      <c r="B1496" s="1" t="s">
        <v>11301</v>
      </c>
      <c r="C1496" s="1" t="s">
        <v>45</v>
      </c>
      <c r="F1496" s="1" t="s">
        <v>11289</v>
      </c>
      <c r="G1496" s="1" t="s">
        <v>2140</v>
      </c>
      <c r="I1496" s="1" t="s">
        <v>11302</v>
      </c>
      <c r="J1496" s="1" t="s">
        <v>11303</v>
      </c>
      <c r="K1496" s="1" t="s">
        <v>11304</v>
      </c>
      <c r="L1496" s="1" t="s">
        <v>11305</v>
      </c>
      <c r="M1496" s="1" t="s">
        <v>11306</v>
      </c>
      <c r="N1496" s="1" t="s">
        <v>11307</v>
      </c>
      <c r="O1496" s="1" t="s">
        <v>11308</v>
      </c>
    </row>
    <row r="1497" s="1" customFormat="1" spans="1:15">
      <c r="A1497" s="1" t="s">
        <v>15</v>
      </c>
      <c r="B1497" s="1" t="s">
        <v>11309</v>
      </c>
      <c r="C1497" s="1" t="s">
        <v>17</v>
      </c>
      <c r="J1497" s="1" t="s">
        <v>11310</v>
      </c>
      <c r="K1497" s="1" t="s">
        <v>11311</v>
      </c>
      <c r="L1497" s="1" t="s">
        <v>11312</v>
      </c>
      <c r="M1497" s="1" t="s">
        <v>11313</v>
      </c>
      <c r="N1497" s="1" t="s">
        <v>11314</v>
      </c>
      <c r="O1497" s="1" t="s">
        <v>11315</v>
      </c>
    </row>
    <row r="1498" s="1" customFormat="1" spans="1:15">
      <c r="A1498" s="1" t="s">
        <v>15</v>
      </c>
      <c r="B1498" s="1" t="s">
        <v>11309</v>
      </c>
      <c r="C1498" s="1" t="s">
        <v>27</v>
      </c>
      <c r="J1498" s="1" t="s">
        <v>11316</v>
      </c>
      <c r="K1498" s="1" t="s">
        <v>11311</v>
      </c>
      <c r="L1498" s="1" t="s">
        <v>11317</v>
      </c>
      <c r="M1498" s="1" t="s">
        <v>11318</v>
      </c>
      <c r="N1498" s="1" t="s">
        <v>11319</v>
      </c>
      <c r="O1498" s="1" t="s">
        <v>11320</v>
      </c>
    </row>
    <row r="1499" s="1" customFormat="1" spans="1:15">
      <c r="A1499" s="1" t="s">
        <v>15</v>
      </c>
      <c r="B1499" s="1" t="s">
        <v>11321</v>
      </c>
      <c r="C1499" s="1" t="s">
        <v>27</v>
      </c>
      <c r="J1499" s="1" t="s">
        <v>11322</v>
      </c>
      <c r="K1499" s="1" t="s">
        <v>11323</v>
      </c>
      <c r="L1499" s="1" t="s">
        <v>11324</v>
      </c>
      <c r="M1499" s="1" t="s">
        <v>11325</v>
      </c>
      <c r="N1499" s="1" t="s">
        <v>11326</v>
      </c>
      <c r="O1499" s="1" t="s">
        <v>11327</v>
      </c>
    </row>
    <row r="1500" s="1" customFormat="1" spans="1:15">
      <c r="A1500" s="1" t="s">
        <v>15</v>
      </c>
      <c r="B1500" s="1" t="s">
        <v>11321</v>
      </c>
      <c r="C1500" s="1" t="s">
        <v>45</v>
      </c>
      <c r="J1500" s="1" t="s">
        <v>11328</v>
      </c>
      <c r="K1500" s="1" t="s">
        <v>11323</v>
      </c>
      <c r="L1500" s="1" t="s">
        <v>11329</v>
      </c>
      <c r="M1500" s="1" t="s">
        <v>11330</v>
      </c>
      <c r="N1500" s="1" t="s">
        <v>11331</v>
      </c>
      <c r="O1500" s="1" t="s">
        <v>11332</v>
      </c>
    </row>
    <row r="1501" s="1" customFormat="1" spans="1:15">
      <c r="A1501" s="1" t="s">
        <v>15</v>
      </c>
      <c r="B1501" s="1" t="s">
        <v>11333</v>
      </c>
      <c r="C1501" s="1" t="s">
        <v>17</v>
      </c>
      <c r="J1501" s="1" t="s">
        <v>11334</v>
      </c>
      <c r="K1501" s="1" t="s">
        <v>11335</v>
      </c>
      <c r="L1501" s="1" t="s">
        <v>11336</v>
      </c>
      <c r="M1501" s="1" t="s">
        <v>11337</v>
      </c>
      <c r="N1501" s="1" t="s">
        <v>11338</v>
      </c>
      <c r="O1501" s="1" t="s">
        <v>11339</v>
      </c>
    </row>
    <row r="1502" s="1" customFormat="1" spans="1:15">
      <c r="A1502" s="1" t="s">
        <v>15</v>
      </c>
      <c r="B1502" s="1" t="s">
        <v>11340</v>
      </c>
      <c r="C1502" s="1" t="s">
        <v>45</v>
      </c>
      <c r="J1502" s="1" t="s">
        <v>11341</v>
      </c>
      <c r="K1502" s="1" t="s">
        <v>11342</v>
      </c>
      <c r="L1502" s="1" t="s">
        <v>11343</v>
      </c>
      <c r="M1502" s="1" t="s">
        <v>11344</v>
      </c>
      <c r="N1502" s="1" t="s">
        <v>11345</v>
      </c>
      <c r="O1502" s="1" t="s">
        <v>11346</v>
      </c>
    </row>
    <row r="1503" s="1" customFormat="1" spans="1:15">
      <c r="A1503" s="1" t="s">
        <v>15</v>
      </c>
      <c r="B1503" s="1" t="s">
        <v>11347</v>
      </c>
      <c r="C1503" s="1" t="s">
        <v>27</v>
      </c>
      <c r="J1503" s="1" t="s">
        <v>11348</v>
      </c>
      <c r="K1503" s="1" t="s">
        <v>11349</v>
      </c>
      <c r="L1503" s="1" t="s">
        <v>11350</v>
      </c>
      <c r="M1503" s="1" t="s">
        <v>11351</v>
      </c>
      <c r="N1503" s="1" t="s">
        <v>11352</v>
      </c>
      <c r="O1503" s="1" t="s">
        <v>11353</v>
      </c>
    </row>
    <row r="1504" s="1" customFormat="1" spans="1:15">
      <c r="A1504" s="1" t="s">
        <v>15</v>
      </c>
      <c r="B1504" s="1" t="s">
        <v>11354</v>
      </c>
      <c r="C1504" s="1" t="s">
        <v>27</v>
      </c>
      <c r="J1504" s="1" t="s">
        <v>11355</v>
      </c>
      <c r="K1504" s="1" t="s">
        <v>11356</v>
      </c>
      <c r="L1504" s="1" t="s">
        <v>11357</v>
      </c>
      <c r="M1504" s="1" t="s">
        <v>11358</v>
      </c>
      <c r="N1504" s="1" t="s">
        <v>11359</v>
      </c>
      <c r="O1504" s="1" t="s">
        <v>11360</v>
      </c>
    </row>
    <row r="1505" s="1" customFormat="1" spans="1:15">
      <c r="A1505" s="1" t="s">
        <v>15</v>
      </c>
      <c r="B1505" s="1" t="s">
        <v>11361</v>
      </c>
      <c r="C1505" s="1" t="s">
        <v>45</v>
      </c>
      <c r="F1505" s="1" t="s">
        <v>11354</v>
      </c>
      <c r="G1505" s="1" t="e">
        <f>-ish</f>
        <v>#NAME?</v>
      </c>
      <c r="I1505" s="1" t="s">
        <v>11362</v>
      </c>
      <c r="J1505" s="1" t="s">
        <v>11363</v>
      </c>
      <c r="K1505" s="1" t="s">
        <v>11364</v>
      </c>
      <c r="L1505" s="1" t="s">
        <v>11365</v>
      </c>
      <c r="M1505" s="1" t="s">
        <v>11366</v>
      </c>
      <c r="N1505" s="1" t="s">
        <v>11367</v>
      </c>
      <c r="O1505" s="1" t="s">
        <v>11368</v>
      </c>
    </row>
    <row r="1506" s="1" customFormat="1" spans="1:15">
      <c r="A1506" s="1" t="s">
        <v>15</v>
      </c>
      <c r="B1506" s="1" t="s">
        <v>11369</v>
      </c>
      <c r="C1506" s="1" t="s">
        <v>27</v>
      </c>
      <c r="J1506" s="1" t="s">
        <v>11370</v>
      </c>
      <c r="K1506" s="1" t="s">
        <v>11371</v>
      </c>
      <c r="L1506" s="1" t="s">
        <v>11372</v>
      </c>
      <c r="M1506" s="1" t="s">
        <v>11373</v>
      </c>
      <c r="N1506" s="1" t="s">
        <v>11374</v>
      </c>
      <c r="O1506" s="1" t="s">
        <v>11375</v>
      </c>
    </row>
    <row r="1507" s="1" customFormat="1" spans="1:15">
      <c r="A1507" s="1" t="s">
        <v>15</v>
      </c>
      <c r="B1507" s="1" t="s">
        <v>11369</v>
      </c>
      <c r="C1507" s="1" t="s">
        <v>17</v>
      </c>
      <c r="J1507" s="1" t="s">
        <v>11376</v>
      </c>
      <c r="K1507" s="1" t="s">
        <v>11371</v>
      </c>
      <c r="L1507" s="1" t="s">
        <v>11377</v>
      </c>
      <c r="M1507" s="1" t="s">
        <v>11378</v>
      </c>
      <c r="N1507" s="1" t="s">
        <v>11379</v>
      </c>
      <c r="O1507" s="1" t="s">
        <v>11380</v>
      </c>
    </row>
    <row r="1508" s="1" customFormat="1" spans="1:15">
      <c r="A1508" s="1" t="s">
        <v>15</v>
      </c>
      <c r="B1508" s="1" t="s">
        <v>11381</v>
      </c>
      <c r="C1508" s="1" t="s">
        <v>27</v>
      </c>
      <c r="I1508" s="1" t="s">
        <v>11382</v>
      </c>
      <c r="J1508" s="1" t="s">
        <v>11383</v>
      </c>
      <c r="K1508" s="1" t="s">
        <v>11384</v>
      </c>
      <c r="L1508" s="1" t="s">
        <v>11385</v>
      </c>
      <c r="M1508" s="1" t="s">
        <v>11386</v>
      </c>
      <c r="N1508" s="1" t="s">
        <v>11387</v>
      </c>
      <c r="O1508" s="1" t="s">
        <v>11388</v>
      </c>
    </row>
    <row r="1509" s="1" customFormat="1" spans="1:15">
      <c r="A1509" s="1" t="s">
        <v>15</v>
      </c>
      <c r="B1509" s="1" t="s">
        <v>11389</v>
      </c>
      <c r="C1509" s="1" t="s">
        <v>65</v>
      </c>
      <c r="J1509" s="1" t="s">
        <v>11390</v>
      </c>
      <c r="K1509" s="1" t="s">
        <v>11391</v>
      </c>
      <c r="L1509" s="1" t="s">
        <v>11392</v>
      </c>
      <c r="M1509" s="1" t="s">
        <v>11393</v>
      </c>
      <c r="N1509" s="1" t="s">
        <v>11394</v>
      </c>
      <c r="O1509" s="1" t="s">
        <v>11395</v>
      </c>
    </row>
    <row r="1510" s="1" customFormat="1" spans="1:15">
      <c r="A1510" s="1" t="s">
        <v>15</v>
      </c>
      <c r="B1510" s="1" t="s">
        <v>11389</v>
      </c>
      <c r="C1510" s="1" t="s">
        <v>1351</v>
      </c>
      <c r="J1510" s="1" t="s">
        <v>11396</v>
      </c>
      <c r="K1510" s="1" t="s">
        <v>11391</v>
      </c>
      <c r="L1510" s="1" t="s">
        <v>11397</v>
      </c>
      <c r="M1510" s="1" t="s">
        <v>11398</v>
      </c>
      <c r="N1510" s="1" t="s">
        <v>11399</v>
      </c>
      <c r="O1510" s="1" t="s">
        <v>11400</v>
      </c>
    </row>
    <row r="1511" s="1" customFormat="1" spans="1:15">
      <c r="A1511" s="1" t="s">
        <v>15</v>
      </c>
      <c r="B1511" s="1" t="s">
        <v>11401</v>
      </c>
      <c r="C1511" s="1" t="s">
        <v>17</v>
      </c>
      <c r="D1511" s="1" t="s">
        <v>11402</v>
      </c>
      <c r="F1511" s="1" t="s">
        <v>3621</v>
      </c>
      <c r="I1511" s="1" t="s">
        <v>11403</v>
      </c>
      <c r="J1511" s="1" t="s">
        <v>11404</v>
      </c>
      <c r="K1511" s="1" t="s">
        <v>11405</v>
      </c>
      <c r="L1511" s="1" t="s">
        <v>11406</v>
      </c>
      <c r="M1511" s="1" t="s">
        <v>11407</v>
      </c>
      <c r="N1511" s="1" t="s">
        <v>11408</v>
      </c>
      <c r="O1511" s="1" t="s">
        <v>11409</v>
      </c>
    </row>
    <row r="1512" s="1" customFormat="1" spans="1:15">
      <c r="A1512" s="1" t="s">
        <v>15</v>
      </c>
      <c r="B1512" s="1" t="s">
        <v>11410</v>
      </c>
      <c r="C1512" s="1" t="s">
        <v>27</v>
      </c>
      <c r="J1512" s="1" t="s">
        <v>11411</v>
      </c>
      <c r="K1512" s="1" t="s">
        <v>11412</v>
      </c>
      <c r="L1512" s="1" t="s">
        <v>11413</v>
      </c>
      <c r="M1512" s="1" t="s">
        <v>11414</v>
      </c>
      <c r="N1512" s="1" t="s">
        <v>11415</v>
      </c>
      <c r="O1512" s="1" t="s">
        <v>11416</v>
      </c>
    </row>
    <row r="1513" s="1" customFormat="1" spans="1:15">
      <c r="A1513" s="1" t="s">
        <v>15</v>
      </c>
      <c r="B1513" s="1" t="s">
        <v>11410</v>
      </c>
      <c r="C1513" s="1" t="s">
        <v>17</v>
      </c>
      <c r="J1513" s="1" t="s">
        <v>11417</v>
      </c>
      <c r="K1513" s="1" t="s">
        <v>11412</v>
      </c>
      <c r="L1513" s="1" t="s">
        <v>11418</v>
      </c>
      <c r="M1513" s="1" t="s">
        <v>11419</v>
      </c>
      <c r="N1513" s="1" t="s">
        <v>11420</v>
      </c>
      <c r="O1513" s="1" t="s">
        <v>11421</v>
      </c>
    </row>
    <row r="1514" s="1" customFormat="1" spans="1:15">
      <c r="A1514" s="1" t="s">
        <v>15</v>
      </c>
      <c r="B1514" s="1" t="s">
        <v>11422</v>
      </c>
      <c r="C1514" s="1" t="s">
        <v>17</v>
      </c>
      <c r="D1514" s="1" t="s">
        <v>11423</v>
      </c>
      <c r="F1514" s="1" t="s">
        <v>11424</v>
      </c>
      <c r="I1514" s="1" t="s">
        <v>11425</v>
      </c>
      <c r="J1514" s="1" t="s">
        <v>11426</v>
      </c>
      <c r="K1514" s="1" t="s">
        <v>11427</v>
      </c>
      <c r="L1514" s="1" t="s">
        <v>11428</v>
      </c>
      <c r="M1514" s="1" t="s">
        <v>11429</v>
      </c>
      <c r="N1514" s="1" t="s">
        <v>11430</v>
      </c>
      <c r="O1514" s="1" t="s">
        <v>11431</v>
      </c>
    </row>
    <row r="1515" s="1" customFormat="1" spans="1:15">
      <c r="A1515" s="1" t="s">
        <v>15</v>
      </c>
      <c r="B1515" s="1" t="s">
        <v>11422</v>
      </c>
      <c r="C1515" s="1" t="s">
        <v>27</v>
      </c>
      <c r="D1515" s="1" t="s">
        <v>11423</v>
      </c>
      <c r="F1515" s="1" t="s">
        <v>11424</v>
      </c>
      <c r="I1515" s="1" t="s">
        <v>11432</v>
      </c>
      <c r="J1515" s="1" t="s">
        <v>11433</v>
      </c>
      <c r="K1515" s="1" t="s">
        <v>11434</v>
      </c>
      <c r="L1515" s="1" t="s">
        <v>11435</v>
      </c>
      <c r="M1515" s="1" t="s">
        <v>11436</v>
      </c>
      <c r="N1515" s="1" t="s">
        <v>11437</v>
      </c>
      <c r="O1515" s="1" t="s">
        <v>11438</v>
      </c>
    </row>
    <row r="1516" s="1" customFormat="1" spans="1:15">
      <c r="A1516" s="1" t="s">
        <v>15</v>
      </c>
      <c r="B1516" s="1" t="s">
        <v>11439</v>
      </c>
      <c r="C1516" s="1" t="s">
        <v>27</v>
      </c>
      <c r="D1516" s="1" t="s">
        <v>11423</v>
      </c>
      <c r="F1516" s="1" t="s">
        <v>1027</v>
      </c>
      <c r="I1516" s="1" t="s">
        <v>11440</v>
      </c>
      <c r="J1516" s="1" t="s">
        <v>11441</v>
      </c>
      <c r="K1516" s="1" t="s">
        <v>11442</v>
      </c>
      <c r="L1516" s="1" t="s">
        <v>11443</v>
      </c>
      <c r="M1516" s="1" t="s">
        <v>11444</v>
      </c>
      <c r="N1516" s="1" t="s">
        <v>11445</v>
      </c>
      <c r="O1516" s="1" t="s">
        <v>11446</v>
      </c>
    </row>
    <row r="1517" s="1" customFormat="1" spans="1:15">
      <c r="A1517" s="1" t="s">
        <v>15</v>
      </c>
      <c r="B1517" s="1" t="s">
        <v>11447</v>
      </c>
      <c r="C1517" s="1" t="s">
        <v>45</v>
      </c>
      <c r="J1517" s="1" t="s">
        <v>11448</v>
      </c>
      <c r="K1517" s="1" t="s">
        <v>11449</v>
      </c>
      <c r="L1517" s="1" t="s">
        <v>11450</v>
      </c>
      <c r="M1517" s="1" t="s">
        <v>11451</v>
      </c>
      <c r="N1517" s="1" t="s">
        <v>11452</v>
      </c>
      <c r="O1517" s="1" t="s">
        <v>11453</v>
      </c>
    </row>
    <row r="1518" s="1" customFormat="1" spans="1:15">
      <c r="A1518" s="1" t="s">
        <v>15</v>
      </c>
      <c r="B1518" s="1" t="s">
        <v>11454</v>
      </c>
      <c r="C1518" s="1" t="s">
        <v>27</v>
      </c>
      <c r="F1518" s="1" t="s">
        <v>11447</v>
      </c>
      <c r="G1518" s="1" t="s">
        <v>2419</v>
      </c>
      <c r="I1518" s="1" t="s">
        <v>11455</v>
      </c>
      <c r="J1518" s="1" t="s">
        <v>11456</v>
      </c>
      <c r="K1518" s="1" t="s">
        <v>11457</v>
      </c>
      <c r="L1518" s="1" t="s">
        <v>11458</v>
      </c>
      <c r="M1518" s="1" t="s">
        <v>11459</v>
      </c>
      <c r="N1518" s="1" t="s">
        <v>11460</v>
      </c>
      <c r="O1518" s="1" t="s">
        <v>11461</v>
      </c>
    </row>
    <row r="1519" s="1" customFormat="1" spans="1:15">
      <c r="A1519" s="1" t="s">
        <v>15</v>
      </c>
      <c r="B1519" s="1" t="s">
        <v>11462</v>
      </c>
      <c r="C1519" s="1" t="s">
        <v>17</v>
      </c>
      <c r="D1519" s="1" t="s">
        <v>11423</v>
      </c>
      <c r="F1519" s="1" t="s">
        <v>11463</v>
      </c>
      <c r="I1519" s="1" t="s">
        <v>11464</v>
      </c>
      <c r="J1519" s="1" t="s">
        <v>11465</v>
      </c>
      <c r="K1519" s="1" t="s">
        <v>11466</v>
      </c>
      <c r="L1519" s="1" t="s">
        <v>11467</v>
      </c>
      <c r="M1519" s="1" t="s">
        <v>11468</v>
      </c>
      <c r="N1519" s="1" t="s">
        <v>11469</v>
      </c>
      <c r="O1519" s="1" t="s">
        <v>11470</v>
      </c>
    </row>
    <row r="1520" s="1" customFormat="1" spans="1:15">
      <c r="A1520" s="1" t="s">
        <v>15</v>
      </c>
      <c r="B1520" s="1" t="s">
        <v>11471</v>
      </c>
      <c r="C1520" s="1" t="s">
        <v>27</v>
      </c>
      <c r="J1520" s="1" t="s">
        <v>11472</v>
      </c>
      <c r="K1520" s="1" t="s">
        <v>11473</v>
      </c>
      <c r="L1520" s="1" t="s">
        <v>11474</v>
      </c>
      <c r="M1520" s="1" t="s">
        <v>11475</v>
      </c>
      <c r="N1520" s="1" t="s">
        <v>11476</v>
      </c>
      <c r="O1520" s="1" t="s">
        <v>11477</v>
      </c>
    </row>
    <row r="1521" s="1" customFormat="1" spans="1:15">
      <c r="A1521" s="1" t="s">
        <v>15</v>
      </c>
      <c r="B1521" s="1" t="s">
        <v>11478</v>
      </c>
      <c r="C1521" s="1" t="s">
        <v>75</v>
      </c>
      <c r="D1521" s="1" t="s">
        <v>11423</v>
      </c>
      <c r="F1521" s="1" t="s">
        <v>9995</v>
      </c>
      <c r="I1521" s="1" t="s">
        <v>11479</v>
      </c>
      <c r="J1521" s="1" t="s">
        <v>11480</v>
      </c>
      <c r="K1521" s="1" t="s">
        <v>11481</v>
      </c>
      <c r="L1521" s="1" t="s">
        <v>11482</v>
      </c>
      <c r="M1521" s="1" t="s">
        <v>11483</v>
      </c>
      <c r="N1521" s="1" t="s">
        <v>11484</v>
      </c>
      <c r="O1521" s="1" t="s">
        <v>11485</v>
      </c>
    </row>
    <row r="1522" s="1" customFormat="1" spans="1:15">
      <c r="A1522" s="1" t="s">
        <v>15</v>
      </c>
      <c r="B1522" s="1" t="s">
        <v>11486</v>
      </c>
      <c r="C1522" s="1" t="s">
        <v>17</v>
      </c>
      <c r="D1522" s="1" t="s">
        <v>11402</v>
      </c>
      <c r="F1522" s="1" t="s">
        <v>11487</v>
      </c>
      <c r="I1522" s="1" t="s">
        <v>11488</v>
      </c>
      <c r="J1522" s="1" t="s">
        <v>11489</v>
      </c>
      <c r="K1522" s="1" t="s">
        <v>11490</v>
      </c>
      <c r="L1522" s="1" t="s">
        <v>11491</v>
      </c>
      <c r="M1522" s="1" t="s">
        <v>11492</v>
      </c>
      <c r="N1522" s="1" t="s">
        <v>11493</v>
      </c>
      <c r="O1522" s="1" t="s">
        <v>11494</v>
      </c>
    </row>
    <row r="1523" s="1" customFormat="1" spans="1:15">
      <c r="A1523" s="1" t="s">
        <v>15</v>
      </c>
      <c r="B1523" s="1" t="s">
        <v>11495</v>
      </c>
      <c r="C1523" s="1" t="s">
        <v>45</v>
      </c>
      <c r="F1523" s="1" t="s">
        <v>11486</v>
      </c>
      <c r="G1523" s="1" t="e">
        <f>-ful</f>
        <v>#NAME?</v>
      </c>
      <c r="I1523" s="1" t="s">
        <v>11496</v>
      </c>
      <c r="J1523" s="1" t="s">
        <v>11497</v>
      </c>
      <c r="K1523" s="1" t="s">
        <v>11498</v>
      </c>
      <c r="L1523" s="1" t="s">
        <v>11499</v>
      </c>
      <c r="M1523" s="1" t="s">
        <v>11500</v>
      </c>
      <c r="N1523" s="1" t="s">
        <v>11501</v>
      </c>
      <c r="O1523" s="1" t="s">
        <v>11502</v>
      </c>
    </row>
    <row r="1524" s="1" customFormat="1" spans="1:15">
      <c r="A1524" s="1" t="s">
        <v>15</v>
      </c>
      <c r="B1524" s="1" t="s">
        <v>11503</v>
      </c>
      <c r="C1524" s="1" t="s">
        <v>17</v>
      </c>
      <c r="D1524" s="1" t="s">
        <v>11402</v>
      </c>
      <c r="F1524" s="1" t="s">
        <v>11504</v>
      </c>
      <c r="I1524" s="1" t="s">
        <v>11505</v>
      </c>
      <c r="J1524" s="1" t="s">
        <v>10161</v>
      </c>
      <c r="K1524" s="1" t="s">
        <v>11506</v>
      </c>
      <c r="L1524" s="1" t="s">
        <v>11507</v>
      </c>
      <c r="M1524" s="1" t="s">
        <v>11508</v>
      </c>
      <c r="N1524" s="1" t="s">
        <v>11509</v>
      </c>
      <c r="O1524" s="1" t="s">
        <v>11510</v>
      </c>
    </row>
    <row r="1525" s="1" customFormat="1" spans="1:15">
      <c r="A1525" s="1" t="s">
        <v>15</v>
      </c>
      <c r="B1525" s="1" t="s">
        <v>11511</v>
      </c>
      <c r="C1525" s="1" t="s">
        <v>27</v>
      </c>
      <c r="J1525" s="1" t="s">
        <v>11512</v>
      </c>
      <c r="K1525" s="1" t="s">
        <v>11513</v>
      </c>
      <c r="L1525" s="1" t="s">
        <v>11514</v>
      </c>
      <c r="M1525" s="1" t="s">
        <v>11515</v>
      </c>
      <c r="N1525" s="1" t="s">
        <v>11516</v>
      </c>
      <c r="O1525" s="1" t="s">
        <v>11517</v>
      </c>
    </row>
    <row r="1526" s="1" customFormat="1" spans="1:15">
      <c r="A1526" s="1" t="s">
        <v>15</v>
      </c>
      <c r="B1526" s="1" t="s">
        <v>11511</v>
      </c>
      <c r="C1526" s="1" t="s">
        <v>17</v>
      </c>
      <c r="J1526" s="1" t="s">
        <v>11518</v>
      </c>
      <c r="K1526" s="1" t="s">
        <v>11513</v>
      </c>
      <c r="L1526" s="1" t="s">
        <v>11519</v>
      </c>
      <c r="M1526" s="1" t="s">
        <v>11520</v>
      </c>
      <c r="N1526" s="1" t="s">
        <v>11521</v>
      </c>
      <c r="O1526" s="1" t="s">
        <v>11522</v>
      </c>
    </row>
    <row r="1527" s="1" customFormat="1" spans="1:15">
      <c r="A1527" s="1" t="s">
        <v>15</v>
      </c>
      <c r="B1527" s="1" t="s">
        <v>11523</v>
      </c>
      <c r="C1527" s="1" t="s">
        <v>27</v>
      </c>
      <c r="J1527" s="1" t="s">
        <v>11524</v>
      </c>
      <c r="K1527" s="1" t="s">
        <v>11525</v>
      </c>
      <c r="L1527" s="1" t="s">
        <v>11526</v>
      </c>
      <c r="M1527" s="1" t="s">
        <v>11527</v>
      </c>
      <c r="N1527" s="1" t="s">
        <v>11528</v>
      </c>
      <c r="O1527" s="1" t="s">
        <v>11529</v>
      </c>
    </row>
    <row r="1528" s="1" customFormat="1" spans="1:15">
      <c r="A1528" s="1" t="s">
        <v>15</v>
      </c>
      <c r="B1528" s="1" t="s">
        <v>11523</v>
      </c>
      <c r="C1528" s="1" t="s">
        <v>17</v>
      </c>
      <c r="J1528" s="1" t="s">
        <v>11530</v>
      </c>
      <c r="K1528" s="1" t="s">
        <v>11525</v>
      </c>
      <c r="L1528" s="1" t="s">
        <v>11531</v>
      </c>
      <c r="M1528" s="1" t="s">
        <v>11532</v>
      </c>
      <c r="N1528" s="1" t="s">
        <v>11533</v>
      </c>
      <c r="O1528" s="1" t="s">
        <v>11534</v>
      </c>
    </row>
    <row r="1529" s="1" customFormat="1" spans="1:15">
      <c r="A1529" s="1" t="s">
        <v>15</v>
      </c>
      <c r="B1529" s="1" t="s">
        <v>11535</v>
      </c>
      <c r="C1529" s="1" t="s">
        <v>27</v>
      </c>
      <c r="F1529" s="1" t="s">
        <v>11523</v>
      </c>
      <c r="G1529" s="1" t="e">
        <f>-at</f>
        <v>#NAME?</v>
      </c>
      <c r="I1529" s="1" t="s">
        <v>11536</v>
      </c>
      <c r="J1529" s="1" t="s">
        <v>11537</v>
      </c>
      <c r="K1529" s="1" t="s">
        <v>11538</v>
      </c>
      <c r="L1529" s="1" t="s">
        <v>11539</v>
      </c>
      <c r="M1529" s="1" t="s">
        <v>11540</v>
      </c>
      <c r="N1529" s="1" t="s">
        <v>11541</v>
      </c>
      <c r="O1529" s="1" t="s">
        <v>11542</v>
      </c>
    </row>
    <row r="1530" s="1" customFormat="1" spans="1:15">
      <c r="A1530" s="1" t="s">
        <v>15</v>
      </c>
      <c r="B1530" s="1" t="s">
        <v>11535</v>
      </c>
      <c r="C1530" s="1" t="s">
        <v>17</v>
      </c>
      <c r="F1530" s="1" t="s">
        <v>11523</v>
      </c>
      <c r="G1530" s="1" t="e">
        <f>-at</f>
        <v>#NAME?</v>
      </c>
      <c r="I1530" s="1" t="s">
        <v>11543</v>
      </c>
      <c r="J1530" s="1" t="s">
        <v>11544</v>
      </c>
      <c r="K1530" s="1" t="s">
        <v>11538</v>
      </c>
      <c r="L1530" s="1" t="s">
        <v>11545</v>
      </c>
      <c r="M1530" s="1" t="s">
        <v>11546</v>
      </c>
      <c r="N1530" s="1" t="s">
        <v>11547</v>
      </c>
      <c r="O1530" s="1" t="s">
        <v>11548</v>
      </c>
    </row>
    <row r="1531" s="1" customFormat="1" spans="1:15">
      <c r="A1531" s="1" t="s">
        <v>15</v>
      </c>
      <c r="B1531" s="1" t="s">
        <v>11549</v>
      </c>
      <c r="C1531" s="1" t="s">
        <v>45</v>
      </c>
      <c r="F1531" s="1" t="s">
        <v>11523</v>
      </c>
      <c r="G1531" s="1" t="e">
        <f>-er</f>
        <v>#NAME?</v>
      </c>
      <c r="I1531" s="1" t="s">
        <v>11550</v>
      </c>
      <c r="J1531" s="1" t="s">
        <v>11551</v>
      </c>
      <c r="K1531" s="1" t="s">
        <v>11552</v>
      </c>
      <c r="L1531" s="1" t="s">
        <v>11553</v>
      </c>
      <c r="M1531" s="1" t="s">
        <v>11554</v>
      </c>
      <c r="N1531" s="1" t="s">
        <v>11555</v>
      </c>
      <c r="O1531" s="1" t="s">
        <v>11556</v>
      </c>
    </row>
    <row r="1532" s="1" customFormat="1" spans="1:15">
      <c r="A1532" s="1" t="s">
        <v>15</v>
      </c>
      <c r="B1532" s="1" t="s">
        <v>11557</v>
      </c>
      <c r="C1532" s="1" t="s">
        <v>27</v>
      </c>
      <c r="J1532" s="1" t="s">
        <v>11558</v>
      </c>
      <c r="K1532" s="1" t="s">
        <v>11559</v>
      </c>
      <c r="L1532" s="1" t="s">
        <v>11560</v>
      </c>
      <c r="M1532" s="1" t="s">
        <v>11561</v>
      </c>
      <c r="N1532" s="1" t="s">
        <v>11562</v>
      </c>
      <c r="O1532" s="1" t="s">
        <v>11563</v>
      </c>
    </row>
    <row r="1533" s="1" customFormat="1" spans="1:15">
      <c r="A1533" s="1" t="s">
        <v>15</v>
      </c>
      <c r="B1533" s="1" t="s">
        <v>11564</v>
      </c>
      <c r="C1533" s="1" t="s">
        <v>45</v>
      </c>
      <c r="F1533" s="1" t="s">
        <v>11565</v>
      </c>
      <c r="G1533" s="1" t="s">
        <v>356</v>
      </c>
      <c r="I1533" s="1" t="s">
        <v>11566</v>
      </c>
      <c r="J1533" s="1" t="s">
        <v>11567</v>
      </c>
      <c r="K1533" s="1" t="s">
        <v>11568</v>
      </c>
      <c r="L1533" s="1" t="s">
        <v>11569</v>
      </c>
      <c r="M1533" s="1" t="s">
        <v>11570</v>
      </c>
      <c r="N1533" s="1" t="s">
        <v>11571</v>
      </c>
      <c r="O1533" s="1" t="s">
        <v>11572</v>
      </c>
    </row>
    <row r="1534" s="1" customFormat="1" spans="1:15">
      <c r="A1534" s="1" t="s">
        <v>15</v>
      </c>
      <c r="B1534" s="1" t="s">
        <v>11573</v>
      </c>
      <c r="C1534" s="1" t="s">
        <v>27</v>
      </c>
      <c r="J1534" s="1" t="s">
        <v>11574</v>
      </c>
      <c r="K1534" s="1" t="s">
        <v>11575</v>
      </c>
      <c r="L1534" s="1" t="s">
        <v>11576</v>
      </c>
      <c r="M1534" s="1" t="s">
        <v>11577</v>
      </c>
      <c r="N1534" s="1" t="s">
        <v>11578</v>
      </c>
      <c r="O1534" s="1" t="s">
        <v>11579</v>
      </c>
    </row>
    <row r="1535" s="1" customFormat="1" spans="1:15">
      <c r="A1535" s="1" t="s">
        <v>15</v>
      </c>
      <c r="B1535" s="1" t="s">
        <v>11580</v>
      </c>
      <c r="C1535" s="1" t="s">
        <v>8991</v>
      </c>
      <c r="J1535" s="1" t="s">
        <v>11581</v>
      </c>
      <c r="K1535" s="1" t="s">
        <v>11582</v>
      </c>
      <c r="L1535" s="1" t="s">
        <v>11583</v>
      </c>
      <c r="M1535" s="1" t="s">
        <v>11584</v>
      </c>
      <c r="N1535" s="1" t="s">
        <v>11585</v>
      </c>
      <c r="O1535" s="1" t="s">
        <v>11586</v>
      </c>
    </row>
    <row r="1536" s="1" customFormat="1" spans="1:15">
      <c r="A1536" s="1" t="s">
        <v>15</v>
      </c>
      <c r="B1536" s="1" t="s">
        <v>11587</v>
      </c>
      <c r="C1536" s="1" t="s">
        <v>75</v>
      </c>
      <c r="D1536" s="1" t="s">
        <v>11402</v>
      </c>
      <c r="F1536" s="1" t="s">
        <v>11588</v>
      </c>
      <c r="I1536" s="1" t="s">
        <v>11589</v>
      </c>
      <c r="J1536" s="1" t="s">
        <v>11590</v>
      </c>
      <c r="K1536" s="1" t="s">
        <v>11591</v>
      </c>
      <c r="L1536" s="1" t="s">
        <v>11592</v>
      </c>
      <c r="M1536" s="1" t="s">
        <v>11593</v>
      </c>
      <c r="N1536" s="1" t="s">
        <v>11594</v>
      </c>
      <c r="O1536" s="1" t="s">
        <v>11595</v>
      </c>
    </row>
    <row r="1537" s="1" customFormat="1" spans="1:15">
      <c r="A1537" s="1" t="s">
        <v>15</v>
      </c>
      <c r="B1537" s="1" t="s">
        <v>11596</v>
      </c>
      <c r="C1537" s="1" t="s">
        <v>17</v>
      </c>
      <c r="J1537" s="1" t="s">
        <v>11597</v>
      </c>
      <c r="K1537" s="1" t="s">
        <v>11598</v>
      </c>
      <c r="L1537" s="1" t="s">
        <v>11599</v>
      </c>
      <c r="M1537" s="1" t="s">
        <v>11600</v>
      </c>
      <c r="N1537" s="1" t="s">
        <v>11601</v>
      </c>
      <c r="O1537" s="1" t="s">
        <v>11602</v>
      </c>
    </row>
    <row r="1538" s="1" customFormat="1" spans="1:15">
      <c r="A1538" s="1" t="s">
        <v>15</v>
      </c>
      <c r="B1538" s="1" t="s">
        <v>11596</v>
      </c>
      <c r="C1538" s="1" t="s">
        <v>17</v>
      </c>
      <c r="F1538" s="1" t="s">
        <v>11603</v>
      </c>
      <c r="I1538" s="1" t="s">
        <v>11604</v>
      </c>
      <c r="J1538" s="1" t="s">
        <v>11605</v>
      </c>
      <c r="K1538" s="1" t="s">
        <v>11598</v>
      </c>
      <c r="L1538" s="1" t="s">
        <v>11606</v>
      </c>
      <c r="M1538" s="1" t="s">
        <v>11607</v>
      </c>
      <c r="N1538" s="1" t="s">
        <v>11608</v>
      </c>
      <c r="O1538" s="1" t="s">
        <v>11609</v>
      </c>
    </row>
    <row r="1539" s="1" customFormat="1" spans="1:15">
      <c r="A1539" s="1" t="s">
        <v>15</v>
      </c>
      <c r="B1539" s="1" t="s">
        <v>11610</v>
      </c>
      <c r="C1539" s="1" t="s">
        <v>27</v>
      </c>
      <c r="J1539" s="1" t="s">
        <v>11611</v>
      </c>
      <c r="K1539" s="1" t="s">
        <v>11612</v>
      </c>
      <c r="L1539" s="1" t="s">
        <v>11613</v>
      </c>
      <c r="M1539" s="1" t="s">
        <v>11614</v>
      </c>
      <c r="N1539" s="1" t="s">
        <v>11615</v>
      </c>
      <c r="O1539" s="1" t="s">
        <v>11616</v>
      </c>
    </row>
    <row r="1540" s="1" customFormat="1" spans="1:15">
      <c r="A1540" s="1" t="s">
        <v>15</v>
      </c>
      <c r="B1540" s="1" t="s">
        <v>11617</v>
      </c>
      <c r="C1540" s="1" t="s">
        <v>27</v>
      </c>
      <c r="J1540" s="1" t="s">
        <v>11618</v>
      </c>
      <c r="K1540" s="1" t="s">
        <v>11619</v>
      </c>
      <c r="L1540" s="1" t="s">
        <v>11620</v>
      </c>
      <c r="M1540" s="1" t="s">
        <v>11621</v>
      </c>
      <c r="N1540" s="1" t="s">
        <v>11622</v>
      </c>
      <c r="O1540" s="1" t="s">
        <v>11623</v>
      </c>
    </row>
    <row r="1541" s="1" customFormat="1" spans="1:15">
      <c r="A1541" s="1" t="s">
        <v>15</v>
      </c>
      <c r="B1541" s="1" t="s">
        <v>11624</v>
      </c>
      <c r="C1541" s="1" t="s">
        <v>45</v>
      </c>
      <c r="F1541" s="1" t="s">
        <v>11625</v>
      </c>
      <c r="G1541" s="1" t="e">
        <f>-ile</f>
        <v>#NAME?</v>
      </c>
      <c r="I1541" s="1" t="s">
        <v>11626</v>
      </c>
      <c r="J1541" s="1" t="s">
        <v>11627</v>
      </c>
      <c r="K1541" s="1" t="s">
        <v>11628</v>
      </c>
      <c r="L1541" s="1" t="s">
        <v>11629</v>
      </c>
      <c r="M1541" s="1" t="s">
        <v>11630</v>
      </c>
      <c r="N1541" s="1" t="s">
        <v>11631</v>
      </c>
      <c r="O1541" s="1" t="s">
        <v>11632</v>
      </c>
    </row>
    <row r="1542" s="1" customFormat="1" spans="1:15">
      <c r="A1542" s="1" t="s">
        <v>15</v>
      </c>
      <c r="B1542" s="1" t="s">
        <v>11633</v>
      </c>
      <c r="C1542" s="1" t="s">
        <v>45</v>
      </c>
      <c r="F1542" s="1" t="s">
        <v>11634</v>
      </c>
      <c r="G1542" s="1" t="e">
        <f>-ant</f>
        <v>#NAME?</v>
      </c>
      <c r="I1542" s="1" t="s">
        <v>11635</v>
      </c>
      <c r="J1542" s="1" t="s">
        <v>11636</v>
      </c>
      <c r="K1542" s="1" t="s">
        <v>11637</v>
      </c>
      <c r="L1542" s="1" t="s">
        <v>11638</v>
      </c>
      <c r="M1542" s="1" t="s">
        <v>11639</v>
      </c>
      <c r="N1542" s="1" t="s">
        <v>11640</v>
      </c>
      <c r="O1542" s="1" t="s">
        <v>11641</v>
      </c>
    </row>
    <row r="1543" s="1" customFormat="1" spans="1:15">
      <c r="A1543" s="1" t="s">
        <v>15</v>
      </c>
      <c r="B1543" s="1" t="s">
        <v>11642</v>
      </c>
      <c r="C1543" s="1" t="s">
        <v>27</v>
      </c>
      <c r="F1543" s="1" t="s">
        <v>11643</v>
      </c>
      <c r="G1543" s="1" t="s">
        <v>11644</v>
      </c>
      <c r="I1543" s="1" t="s">
        <v>11645</v>
      </c>
      <c r="J1543" s="1" t="s">
        <v>11646</v>
      </c>
      <c r="K1543" s="1" t="s">
        <v>11647</v>
      </c>
      <c r="L1543" s="1" t="s">
        <v>11648</v>
      </c>
      <c r="M1543" s="1" t="s">
        <v>11649</v>
      </c>
      <c r="N1543" s="1" t="s">
        <v>11650</v>
      </c>
      <c r="O1543" s="1" t="s">
        <v>11651</v>
      </c>
    </row>
    <row r="1544" s="1" customFormat="1" spans="1:15">
      <c r="A1544" s="1" t="s">
        <v>15</v>
      </c>
      <c r="B1544" s="1" t="s">
        <v>11652</v>
      </c>
      <c r="C1544" s="1" t="s">
        <v>27</v>
      </c>
      <c r="J1544" s="1" t="s">
        <v>11653</v>
      </c>
      <c r="K1544" s="1" t="s">
        <v>11654</v>
      </c>
      <c r="L1544" s="1" t="s">
        <v>11655</v>
      </c>
      <c r="M1544" s="1" t="s">
        <v>11656</v>
      </c>
      <c r="N1544" s="1" t="s">
        <v>11657</v>
      </c>
      <c r="O1544" s="1" t="s">
        <v>11658</v>
      </c>
    </row>
    <row r="1545" s="1" customFormat="1" spans="1:15">
      <c r="A1545" s="1" t="s">
        <v>15</v>
      </c>
      <c r="B1545" s="1" t="s">
        <v>11659</v>
      </c>
      <c r="C1545" s="1" t="s">
        <v>45</v>
      </c>
      <c r="J1545" s="1" t="s">
        <v>11660</v>
      </c>
      <c r="K1545" s="1" t="s">
        <v>11661</v>
      </c>
      <c r="L1545" s="1" t="s">
        <v>11662</v>
      </c>
      <c r="M1545" s="1" t="s">
        <v>11663</v>
      </c>
      <c r="N1545" s="1" t="s">
        <v>11664</v>
      </c>
      <c r="O1545" s="1" t="s">
        <v>11665</v>
      </c>
    </row>
    <row r="1546" s="1" customFormat="1" spans="1:15">
      <c r="A1546" s="1" t="s">
        <v>15</v>
      </c>
      <c r="B1546" s="1" t="s">
        <v>11659</v>
      </c>
      <c r="C1546" s="1" t="s">
        <v>17</v>
      </c>
      <c r="J1546" s="1" t="s">
        <v>11666</v>
      </c>
      <c r="K1546" s="1" t="s">
        <v>11661</v>
      </c>
      <c r="L1546" s="1" t="s">
        <v>11667</v>
      </c>
      <c r="M1546" s="1" t="s">
        <v>11668</v>
      </c>
      <c r="N1546" s="1" t="s">
        <v>11669</v>
      </c>
      <c r="O1546" s="1" t="s">
        <v>11670</v>
      </c>
    </row>
    <row r="1547" s="1" customFormat="1" spans="1:15">
      <c r="A1547" s="1" t="s">
        <v>15</v>
      </c>
      <c r="B1547" s="1" t="s">
        <v>11671</v>
      </c>
      <c r="C1547" s="1" t="s">
        <v>27</v>
      </c>
      <c r="F1547" s="1" t="s">
        <v>11659</v>
      </c>
      <c r="G1547" s="1" t="s">
        <v>11672</v>
      </c>
      <c r="I1547" s="1" t="s">
        <v>11673</v>
      </c>
      <c r="J1547" s="1" t="s">
        <v>11674</v>
      </c>
      <c r="K1547" s="1" t="s">
        <v>11675</v>
      </c>
      <c r="L1547" s="1" t="s">
        <v>11676</v>
      </c>
      <c r="M1547" s="1" t="s">
        <v>11677</v>
      </c>
      <c r="N1547" s="1" t="s">
        <v>11678</v>
      </c>
      <c r="O1547" s="1" t="s">
        <v>11679</v>
      </c>
    </row>
    <row r="1548" s="1" customFormat="1" spans="1:15">
      <c r="A1548" s="1" t="s">
        <v>15</v>
      </c>
      <c r="B1548" s="1" t="s">
        <v>11680</v>
      </c>
      <c r="C1548" s="1" t="s">
        <v>27</v>
      </c>
      <c r="F1548" s="1" t="s">
        <v>11659</v>
      </c>
      <c r="G1548" s="1" t="s">
        <v>1751</v>
      </c>
      <c r="I1548" s="1" t="s">
        <v>11681</v>
      </c>
      <c r="J1548" s="1" t="s">
        <v>11682</v>
      </c>
      <c r="K1548" s="1" t="s">
        <v>11683</v>
      </c>
      <c r="L1548" s="1" t="s">
        <v>11684</v>
      </c>
      <c r="M1548" s="1" t="s">
        <v>11685</v>
      </c>
      <c r="N1548" s="1" t="s">
        <v>11686</v>
      </c>
      <c r="O1548" s="1" t="s">
        <v>11687</v>
      </c>
    </row>
    <row r="1549" s="1" customFormat="1" spans="1:15">
      <c r="A1549" s="1" t="s">
        <v>15</v>
      </c>
      <c r="B1549" s="1" t="s">
        <v>11688</v>
      </c>
      <c r="C1549" s="1" t="s">
        <v>17</v>
      </c>
      <c r="J1549" s="1" t="s">
        <v>11689</v>
      </c>
      <c r="K1549" s="1" t="s">
        <v>11690</v>
      </c>
      <c r="L1549" s="1" t="s">
        <v>11691</v>
      </c>
      <c r="M1549" s="1" t="s">
        <v>11692</v>
      </c>
      <c r="N1549" s="1" t="s">
        <v>11693</v>
      </c>
      <c r="O1549" s="1" t="s">
        <v>11694</v>
      </c>
    </row>
    <row r="1550" s="1" customFormat="1" spans="1:15">
      <c r="A1550" s="1" t="s">
        <v>15</v>
      </c>
      <c r="B1550" s="1" t="s">
        <v>11688</v>
      </c>
      <c r="C1550" s="1" t="s">
        <v>27</v>
      </c>
      <c r="J1550" s="1" t="s">
        <v>11695</v>
      </c>
      <c r="K1550" s="1" t="s">
        <v>11690</v>
      </c>
      <c r="L1550" s="1" t="s">
        <v>11696</v>
      </c>
      <c r="M1550" s="1" t="s">
        <v>11697</v>
      </c>
      <c r="N1550" s="1" t="s">
        <v>11698</v>
      </c>
      <c r="O1550" s="1" t="s">
        <v>11699</v>
      </c>
    </row>
    <row r="1551" s="1" customFormat="1" spans="1:15">
      <c r="A1551" s="1" t="s">
        <v>15</v>
      </c>
      <c r="B1551" s="1" t="s">
        <v>11700</v>
      </c>
      <c r="C1551" s="1" t="s">
        <v>45</v>
      </c>
      <c r="F1551" s="1" t="s">
        <v>11688</v>
      </c>
      <c r="G1551" s="1" t="e">
        <f>-ing</f>
        <v>#NAME?</v>
      </c>
      <c r="I1551" s="1" t="s">
        <v>11701</v>
      </c>
      <c r="J1551" s="1" t="s">
        <v>11702</v>
      </c>
      <c r="K1551" s="1" t="s">
        <v>11703</v>
      </c>
      <c r="L1551" s="1" t="s">
        <v>11704</v>
      </c>
      <c r="M1551" s="1" t="s">
        <v>11705</v>
      </c>
      <c r="N1551" s="1" t="s">
        <v>11706</v>
      </c>
      <c r="O1551" s="1" t="s">
        <v>11707</v>
      </c>
    </row>
    <row r="1552" s="1" customFormat="1" spans="1:15">
      <c r="A1552" s="1" t="s">
        <v>15</v>
      </c>
      <c r="B1552" s="1" t="s">
        <v>11708</v>
      </c>
      <c r="C1552" s="1" t="s">
        <v>45</v>
      </c>
      <c r="F1552" s="1" t="s">
        <v>11709</v>
      </c>
      <c r="G1552" s="1" t="e">
        <f>-ent</f>
        <v>#NAME?</v>
      </c>
      <c r="I1552" s="1" t="s">
        <v>11710</v>
      </c>
      <c r="J1552" s="1" t="s">
        <v>11711</v>
      </c>
      <c r="K1552" s="1" t="s">
        <v>11712</v>
      </c>
      <c r="L1552" s="1" t="s">
        <v>11713</v>
      </c>
      <c r="M1552" s="1" t="s">
        <v>11714</v>
      </c>
      <c r="N1552" s="1" t="s">
        <v>11715</v>
      </c>
      <c r="O1552" s="1" t="s">
        <v>11716</v>
      </c>
    </row>
    <row r="1553" s="1" customFormat="1" spans="1:18">
      <c r="A1553" s="1" t="s">
        <v>15</v>
      </c>
      <c r="B1553" s="1" t="s">
        <v>11717</v>
      </c>
      <c r="C1553" s="1" t="s">
        <v>45</v>
      </c>
      <c r="J1553" s="1" t="s">
        <v>11718</v>
      </c>
      <c r="K1553" s="1" t="s">
        <v>11719</v>
      </c>
      <c r="L1553" s="1" t="s">
        <v>11720</v>
      </c>
      <c r="M1553" s="1" t="s">
        <v>11721</v>
      </c>
      <c r="N1553" s="1" t="s">
        <v>11722</v>
      </c>
      <c r="O1553" s="1" t="s">
        <v>11723</v>
      </c>
    </row>
    <row r="1554" s="1" customFormat="1" spans="1:18">
      <c r="A1554" s="1" t="s">
        <v>15</v>
      </c>
      <c r="B1554" s="1" t="s">
        <v>11724</v>
      </c>
      <c r="C1554" s="1" t="s">
        <v>27</v>
      </c>
      <c r="F1554" s="1" t="s">
        <v>11725</v>
      </c>
      <c r="G1554" s="1" t="e">
        <f>-ion</f>
        <v>#NAME?</v>
      </c>
      <c r="I1554" s="1" t="s">
        <v>11726</v>
      </c>
      <c r="J1554" s="1" t="s">
        <v>11727</v>
      </c>
      <c r="K1554" s="1" t="s">
        <v>11728</v>
      </c>
      <c r="L1554" s="1" t="s">
        <v>11729</v>
      </c>
      <c r="M1554" s="1" t="s">
        <v>11730</v>
      </c>
      <c r="N1554" s="1" t="s">
        <v>11731</v>
      </c>
      <c r="O1554" s="1" t="s">
        <v>11732</v>
      </c>
    </row>
    <row r="1555" s="1" customFormat="1" spans="1:18">
      <c r="A1555" s="1" t="s">
        <v>15</v>
      </c>
      <c r="B1555" s="1" t="s">
        <v>11733</v>
      </c>
      <c r="C1555" s="1" t="s">
        <v>27</v>
      </c>
      <c r="J1555" s="1" t="s">
        <v>11734</v>
      </c>
      <c r="K1555" s="1" t="s">
        <v>11735</v>
      </c>
      <c r="L1555" s="1" t="s">
        <v>11736</v>
      </c>
      <c r="M1555" s="1" t="s">
        <v>11737</v>
      </c>
      <c r="N1555" s="1" t="s">
        <v>11738</v>
      </c>
      <c r="O1555" s="1" t="s">
        <v>11739</v>
      </c>
    </row>
    <row r="1556" s="1" customFormat="1" spans="1:18">
      <c r="A1556" s="1" t="s">
        <v>15</v>
      </c>
      <c r="B1556" s="1" t="s">
        <v>11740</v>
      </c>
      <c r="C1556" s="1" t="s">
        <v>27</v>
      </c>
      <c r="J1556" s="1" t="s">
        <v>11741</v>
      </c>
      <c r="K1556" s="1" t="s">
        <v>11742</v>
      </c>
      <c r="L1556" s="1" t="s">
        <v>11743</v>
      </c>
      <c r="M1556" s="1" t="s">
        <v>11744</v>
      </c>
      <c r="N1556" s="1" t="s">
        <v>11745</v>
      </c>
      <c r="O1556" s="1" t="s">
        <v>11746</v>
      </c>
    </row>
    <row r="1557" s="1" customFormat="1" spans="1:18">
      <c r="A1557" s="1" t="s">
        <v>15</v>
      </c>
      <c r="B1557" s="1" t="s">
        <v>11747</v>
      </c>
      <c r="C1557" s="1" t="s">
        <v>45</v>
      </c>
      <c r="F1557" s="1" t="s">
        <v>11740</v>
      </c>
      <c r="I1557" s="1" t="s">
        <v>11748</v>
      </c>
      <c r="J1557" s="1" t="s">
        <v>11749</v>
      </c>
      <c r="K1557" s="1" t="s">
        <v>11750</v>
      </c>
      <c r="L1557" s="1" t="s">
        <v>11751</v>
      </c>
      <c r="M1557" s="1" t="s">
        <v>11752</v>
      </c>
      <c r="N1557" s="1" t="s">
        <v>11753</v>
      </c>
      <c r="O1557" s="1" t="s">
        <v>11754</v>
      </c>
      <c r="R1557" s="1" t="e">
        <f>-ly</f>
        <v>#NAME?</v>
      </c>
    </row>
    <row r="1558" s="1" customFormat="1" spans="1:18">
      <c r="A1558" s="1" t="s">
        <v>15</v>
      </c>
      <c r="B1558" s="1" t="s">
        <v>11755</v>
      </c>
      <c r="C1558" s="1" t="s">
        <v>27</v>
      </c>
      <c r="F1558" s="1" t="s">
        <v>11740</v>
      </c>
      <c r="I1558" s="1" t="s">
        <v>11756</v>
      </c>
      <c r="J1558" s="1" t="s">
        <v>11757</v>
      </c>
      <c r="K1558" s="1" t="s">
        <v>11758</v>
      </c>
      <c r="L1558" s="1" t="s">
        <v>11759</v>
      </c>
      <c r="M1558" s="1" t="s">
        <v>11760</v>
      </c>
      <c r="N1558" s="1" t="s">
        <v>11761</v>
      </c>
      <c r="O1558" s="1" t="s">
        <v>11762</v>
      </c>
      <c r="R1558" s="1" t="e">
        <f>-ship</f>
        <v>#NAME?</v>
      </c>
    </row>
    <row r="1559" s="1" customFormat="1" spans="1:18">
      <c r="A1559" s="1" t="s">
        <v>15</v>
      </c>
      <c r="B1559" s="1" t="s">
        <v>11763</v>
      </c>
      <c r="C1559" s="1" t="s">
        <v>17</v>
      </c>
      <c r="F1559" s="1" t="s">
        <v>11764</v>
      </c>
      <c r="I1559" s="1" t="s">
        <v>11765</v>
      </c>
      <c r="J1559" s="1" t="s">
        <v>11766</v>
      </c>
      <c r="K1559" s="1" t="s">
        <v>11767</v>
      </c>
      <c r="L1559" s="1" t="s">
        <v>11768</v>
      </c>
      <c r="M1559" s="1" t="s">
        <v>11769</v>
      </c>
      <c r="N1559" s="1" t="s">
        <v>11770</v>
      </c>
      <c r="O1559" s="1" t="s">
        <v>11771</v>
      </c>
      <c r="R1559" s="1" t="e">
        <f>-en</f>
        <v>#NAME?</v>
      </c>
    </row>
    <row r="1560" s="1" customFormat="1" spans="1:18">
      <c r="A1560" s="1" t="s">
        <v>15</v>
      </c>
      <c r="B1560" s="1" t="s">
        <v>11772</v>
      </c>
      <c r="C1560" s="1" t="s">
        <v>27</v>
      </c>
      <c r="J1560" s="1" t="s">
        <v>11773</v>
      </c>
      <c r="K1560" s="1" t="s">
        <v>11774</v>
      </c>
      <c r="L1560" s="1" t="s">
        <v>11775</v>
      </c>
      <c r="M1560" s="1" t="s">
        <v>11776</v>
      </c>
      <c r="N1560" s="1" t="s">
        <v>11777</v>
      </c>
      <c r="O1560" s="1" t="s">
        <v>11778</v>
      </c>
    </row>
    <row r="1561" s="1" customFormat="1" spans="1:18">
      <c r="A1561" s="1" t="s">
        <v>15</v>
      </c>
      <c r="B1561" s="1" t="s">
        <v>11779</v>
      </c>
      <c r="C1561" s="1" t="s">
        <v>27</v>
      </c>
      <c r="J1561" s="1" t="s">
        <v>11780</v>
      </c>
      <c r="K1561" s="1" t="s">
        <v>11781</v>
      </c>
      <c r="L1561" s="1" t="s">
        <v>11782</v>
      </c>
      <c r="M1561" s="1" t="s">
        <v>11783</v>
      </c>
      <c r="N1561" s="1" t="s">
        <v>11784</v>
      </c>
      <c r="O1561" s="1" t="s">
        <v>11785</v>
      </c>
    </row>
    <row r="1562" s="1" customFormat="1" spans="1:18">
      <c r="A1562" s="1" t="s">
        <v>15</v>
      </c>
      <c r="B1562" s="1" t="s">
        <v>11779</v>
      </c>
      <c r="C1562" s="1" t="s">
        <v>45</v>
      </c>
      <c r="J1562" s="1" t="s">
        <v>11786</v>
      </c>
      <c r="K1562" s="1" t="s">
        <v>11781</v>
      </c>
      <c r="L1562" s="1" t="s">
        <v>11787</v>
      </c>
      <c r="M1562" s="1" t="s">
        <v>11788</v>
      </c>
      <c r="N1562" s="1" t="s">
        <v>11789</v>
      </c>
      <c r="O1562" s="1" t="s">
        <v>11790</v>
      </c>
    </row>
    <row r="1563" s="1" customFormat="1" spans="1:18">
      <c r="A1563" s="1" t="s">
        <v>15</v>
      </c>
      <c r="B1563" s="1" t="s">
        <v>11779</v>
      </c>
      <c r="C1563" s="1" t="s">
        <v>17</v>
      </c>
      <c r="J1563" s="1" t="s">
        <v>11791</v>
      </c>
      <c r="K1563" s="1" t="s">
        <v>11781</v>
      </c>
      <c r="L1563" s="1" t="s">
        <v>11792</v>
      </c>
      <c r="M1563" s="1" t="s">
        <v>11793</v>
      </c>
      <c r="N1563" s="1" t="s">
        <v>11794</v>
      </c>
      <c r="O1563" s="1" t="s">
        <v>11795</v>
      </c>
    </row>
    <row r="1564" s="1" customFormat="1" spans="1:18">
      <c r="A1564" s="1" t="s">
        <v>15</v>
      </c>
      <c r="B1564" s="1" t="s">
        <v>11796</v>
      </c>
      <c r="C1564" s="1" t="s">
        <v>27</v>
      </c>
      <c r="F1564" s="1" t="s">
        <v>11779</v>
      </c>
      <c r="G1564" s="1" t="s">
        <v>11797</v>
      </c>
      <c r="I1564" s="1" t="s">
        <v>11798</v>
      </c>
      <c r="J1564" s="1" t="s">
        <v>11799</v>
      </c>
      <c r="K1564" s="1" t="s">
        <v>11800</v>
      </c>
      <c r="L1564" s="1" t="s">
        <v>11801</v>
      </c>
      <c r="M1564" s="1" t="s">
        <v>11802</v>
      </c>
      <c r="N1564" s="1" t="s">
        <v>11803</v>
      </c>
      <c r="O1564" s="1" t="s">
        <v>11804</v>
      </c>
    </row>
    <row r="1565" s="1" customFormat="1" spans="1:18">
      <c r="A1565" s="1" t="s">
        <v>15</v>
      </c>
      <c r="B1565" s="1" t="s">
        <v>11805</v>
      </c>
      <c r="C1565" s="1" t="s">
        <v>27</v>
      </c>
      <c r="J1565" s="1" t="s">
        <v>11806</v>
      </c>
      <c r="K1565" s="1" t="s">
        <v>11807</v>
      </c>
      <c r="L1565" s="1" t="s">
        <v>11808</v>
      </c>
      <c r="M1565" s="1" t="s">
        <v>11809</v>
      </c>
      <c r="N1565" s="1" t="s">
        <v>11810</v>
      </c>
      <c r="O1565" s="1" t="s">
        <v>11811</v>
      </c>
    </row>
    <row r="1566" s="1" customFormat="1" spans="1:18">
      <c r="A1566" s="1" t="s">
        <v>15</v>
      </c>
      <c r="B1566" s="1" t="s">
        <v>11805</v>
      </c>
      <c r="C1566" s="1" t="s">
        <v>17</v>
      </c>
      <c r="J1566" s="1" t="s">
        <v>11812</v>
      </c>
      <c r="K1566" s="1" t="s">
        <v>11807</v>
      </c>
      <c r="L1566" s="1" t="s">
        <v>11813</v>
      </c>
      <c r="M1566" s="1" t="s">
        <v>11814</v>
      </c>
      <c r="N1566" s="1" t="s">
        <v>11815</v>
      </c>
      <c r="O1566" s="1" t="s">
        <v>11816</v>
      </c>
    </row>
    <row r="1567" s="1" customFormat="1" spans="1:18">
      <c r="A1567" s="1" t="s">
        <v>15</v>
      </c>
      <c r="B1567" s="1" t="s">
        <v>11817</v>
      </c>
      <c r="C1567" s="1" t="s">
        <v>27</v>
      </c>
      <c r="J1567" s="1" t="s">
        <v>11818</v>
      </c>
      <c r="K1567" s="1" t="s">
        <v>11819</v>
      </c>
      <c r="L1567" s="1" t="s">
        <v>11820</v>
      </c>
      <c r="M1567" s="1" t="s">
        <v>11821</v>
      </c>
      <c r="N1567" s="1" t="s">
        <v>11822</v>
      </c>
      <c r="O1567" s="1" t="s">
        <v>11823</v>
      </c>
    </row>
    <row r="1568" s="1" customFormat="1" spans="1:18">
      <c r="A1568" s="1" t="s">
        <v>15</v>
      </c>
      <c r="B1568" s="1" t="s">
        <v>11817</v>
      </c>
      <c r="C1568" s="1" t="s">
        <v>17</v>
      </c>
      <c r="J1568" s="1" t="s">
        <v>11824</v>
      </c>
      <c r="K1568" s="1" t="s">
        <v>11819</v>
      </c>
      <c r="L1568" s="1" t="s">
        <v>11825</v>
      </c>
      <c r="M1568" s="1" t="s">
        <v>11826</v>
      </c>
      <c r="N1568" s="1" t="s">
        <v>11827</v>
      </c>
      <c r="O1568" s="1" t="s">
        <v>11828</v>
      </c>
    </row>
    <row r="1569" s="1" customFormat="1" spans="1:15">
      <c r="A1569" s="1" t="s">
        <v>15</v>
      </c>
      <c r="B1569" s="1" t="s">
        <v>11829</v>
      </c>
      <c r="C1569" s="1" t="s">
        <v>17</v>
      </c>
      <c r="J1569" s="1" t="s">
        <v>11830</v>
      </c>
      <c r="K1569" s="1" t="s">
        <v>11831</v>
      </c>
      <c r="L1569" s="1" t="s">
        <v>11832</v>
      </c>
      <c r="M1569" s="1" t="s">
        <v>11833</v>
      </c>
      <c r="N1569" s="1" t="s">
        <v>11834</v>
      </c>
      <c r="O1569" s="1" t="s">
        <v>11835</v>
      </c>
    </row>
    <row r="1570" s="1" customFormat="1" spans="1:15">
      <c r="A1570" s="1" t="s">
        <v>15</v>
      </c>
      <c r="B1570" s="1" t="s">
        <v>11829</v>
      </c>
      <c r="C1570" s="1" t="s">
        <v>27</v>
      </c>
      <c r="J1570" s="1" t="s">
        <v>11836</v>
      </c>
      <c r="K1570" s="1" t="s">
        <v>11831</v>
      </c>
      <c r="L1570" s="1" t="s">
        <v>11837</v>
      </c>
      <c r="M1570" s="1" t="s">
        <v>11838</v>
      </c>
      <c r="N1570" s="1" t="s">
        <v>11839</v>
      </c>
      <c r="O1570" s="1" t="s">
        <v>11840</v>
      </c>
    </row>
    <row r="1571" s="1" customFormat="1" spans="1:15">
      <c r="A1571" s="1" t="s">
        <v>15</v>
      </c>
      <c r="B1571" s="1" t="s">
        <v>11841</v>
      </c>
      <c r="C1571" s="1" t="s">
        <v>27</v>
      </c>
      <c r="J1571" s="1" t="s">
        <v>11842</v>
      </c>
      <c r="K1571" s="1" t="s">
        <v>11843</v>
      </c>
      <c r="L1571" s="1" t="s">
        <v>11844</v>
      </c>
      <c r="M1571" s="1" t="s">
        <v>11845</v>
      </c>
      <c r="N1571" s="1" t="s">
        <v>11846</v>
      </c>
      <c r="O1571" s="1" t="s">
        <v>11847</v>
      </c>
    </row>
    <row r="1572" s="1" customFormat="1" spans="1:15">
      <c r="A1572" s="1" t="s">
        <v>15</v>
      </c>
      <c r="B1572" s="1" t="s">
        <v>11841</v>
      </c>
      <c r="C1572" s="1" t="s">
        <v>17</v>
      </c>
      <c r="J1572" s="1" t="s">
        <v>11848</v>
      </c>
      <c r="K1572" s="1" t="s">
        <v>11843</v>
      </c>
      <c r="L1572" s="1" t="s">
        <v>11849</v>
      </c>
      <c r="M1572" s="1" t="s">
        <v>11850</v>
      </c>
      <c r="N1572" s="1" t="s">
        <v>11851</v>
      </c>
      <c r="O1572" s="1" t="s">
        <v>11852</v>
      </c>
    </row>
    <row r="1573" s="1" customFormat="1" spans="1:15">
      <c r="A1573" s="1" t="s">
        <v>15</v>
      </c>
      <c r="B1573" s="1" t="s">
        <v>11853</v>
      </c>
      <c r="C1573" s="1" t="s">
        <v>45</v>
      </c>
      <c r="J1573" s="1" t="s">
        <v>11854</v>
      </c>
      <c r="K1573" s="1" t="s">
        <v>11855</v>
      </c>
      <c r="L1573" s="1" t="s">
        <v>11856</v>
      </c>
      <c r="M1573" s="1" t="s">
        <v>11857</v>
      </c>
      <c r="N1573" s="1" t="s">
        <v>11858</v>
      </c>
      <c r="O1573" s="1" t="s">
        <v>11859</v>
      </c>
    </row>
    <row r="1574" s="1" customFormat="1" spans="1:15">
      <c r="A1574" s="1" t="s">
        <v>15</v>
      </c>
      <c r="B1574" s="1" t="s">
        <v>11860</v>
      </c>
      <c r="C1574" s="1" t="s">
        <v>27</v>
      </c>
      <c r="J1574" s="1" t="s">
        <v>11861</v>
      </c>
      <c r="K1574" s="1" t="s">
        <v>11862</v>
      </c>
      <c r="L1574" s="1" t="s">
        <v>11863</v>
      </c>
      <c r="M1574" s="1" t="s">
        <v>11864</v>
      </c>
      <c r="N1574" s="1" t="s">
        <v>11865</v>
      </c>
      <c r="O1574" s="1" t="s">
        <v>11866</v>
      </c>
    </row>
    <row r="1575" s="1" customFormat="1" spans="1:15">
      <c r="A1575" s="1" t="s">
        <v>15</v>
      </c>
      <c r="B1575" s="1" t="s">
        <v>11860</v>
      </c>
      <c r="C1575" s="1" t="s">
        <v>45</v>
      </c>
      <c r="J1575" s="1" t="s">
        <v>11867</v>
      </c>
      <c r="K1575" s="1" t="s">
        <v>11862</v>
      </c>
      <c r="L1575" s="1" t="s">
        <v>11868</v>
      </c>
      <c r="M1575" s="1" t="s">
        <v>11869</v>
      </c>
      <c r="N1575" s="1" t="s">
        <v>11870</v>
      </c>
      <c r="O1575" s="1" t="s">
        <v>11871</v>
      </c>
    </row>
    <row r="1576" s="1" customFormat="1" spans="1:15">
      <c r="A1576" s="1" t="s">
        <v>15</v>
      </c>
      <c r="B1576" s="1" t="s">
        <v>11872</v>
      </c>
      <c r="C1576" s="1" t="s">
        <v>27</v>
      </c>
      <c r="F1576" s="1" t="s">
        <v>11873</v>
      </c>
      <c r="G1576" s="1" t="e">
        <f>-ion</f>
        <v>#NAME?</v>
      </c>
      <c r="I1576" s="1" t="s">
        <v>11874</v>
      </c>
      <c r="J1576" s="1" t="s">
        <v>11875</v>
      </c>
      <c r="K1576" s="1" t="s">
        <v>11876</v>
      </c>
      <c r="L1576" s="1" t="s">
        <v>11877</v>
      </c>
      <c r="M1576" s="1" t="s">
        <v>11878</v>
      </c>
      <c r="N1576" s="1" t="s">
        <v>11879</v>
      </c>
      <c r="O1576" s="1" t="s">
        <v>11880</v>
      </c>
    </row>
    <row r="1577" s="1" customFormat="1" spans="1:15">
      <c r="A1577" s="1" t="s">
        <v>15</v>
      </c>
      <c r="B1577" s="1" t="s">
        <v>11872</v>
      </c>
      <c r="C1577" s="1" t="s">
        <v>17</v>
      </c>
      <c r="F1577" s="1" t="s">
        <v>11873</v>
      </c>
      <c r="G1577" s="1" t="e">
        <f>-ion</f>
        <v>#NAME?</v>
      </c>
      <c r="I1577" s="1" t="s">
        <v>11881</v>
      </c>
      <c r="J1577" s="1" t="s">
        <v>11882</v>
      </c>
      <c r="K1577" s="1" t="s">
        <v>11876</v>
      </c>
      <c r="L1577" s="1" t="s">
        <v>11883</v>
      </c>
      <c r="M1577" s="1" t="s">
        <v>11884</v>
      </c>
      <c r="N1577" s="1" t="s">
        <v>11885</v>
      </c>
      <c r="O1577" s="1" t="s">
        <v>11886</v>
      </c>
    </row>
    <row r="1578" s="1" customFormat="1" spans="1:15">
      <c r="A1578" s="1" t="s">
        <v>15</v>
      </c>
      <c r="B1578" s="1" t="s">
        <v>11887</v>
      </c>
      <c r="C1578" s="1" t="s">
        <v>45</v>
      </c>
      <c r="F1578" s="1" t="s">
        <v>11603</v>
      </c>
      <c r="G1578" s="1" t="s">
        <v>422</v>
      </c>
      <c r="H1578" s="1" t="s">
        <v>1972</v>
      </c>
      <c r="I1578" s="1" t="s">
        <v>11888</v>
      </c>
      <c r="J1578" s="1" t="s">
        <v>11889</v>
      </c>
      <c r="K1578" s="1" t="s">
        <v>11890</v>
      </c>
      <c r="L1578" s="1" t="s">
        <v>11891</v>
      </c>
      <c r="M1578" s="1" t="s">
        <v>11892</v>
      </c>
      <c r="N1578" s="1" t="s">
        <v>11893</v>
      </c>
      <c r="O1578" s="1" t="s">
        <v>11894</v>
      </c>
    </row>
    <row r="1579" s="1" customFormat="1" spans="1:15">
      <c r="A1579" s="1" t="s">
        <v>15</v>
      </c>
      <c r="B1579" s="1" t="s">
        <v>11887</v>
      </c>
      <c r="C1579" s="1" t="s">
        <v>27</v>
      </c>
      <c r="F1579" s="1" t="s">
        <v>11603</v>
      </c>
      <c r="G1579" s="1" t="s">
        <v>422</v>
      </c>
      <c r="H1579" s="1" t="s">
        <v>1972</v>
      </c>
      <c r="I1579" s="1" t="s">
        <v>11895</v>
      </c>
      <c r="J1579" s="1" t="s">
        <v>11896</v>
      </c>
      <c r="K1579" s="1" t="s">
        <v>11890</v>
      </c>
      <c r="L1579" s="1" t="s">
        <v>11897</v>
      </c>
      <c r="M1579" s="1" t="s">
        <v>11898</v>
      </c>
      <c r="N1579" s="1" t="s">
        <v>11899</v>
      </c>
      <c r="O1579" s="1" t="s">
        <v>11900</v>
      </c>
    </row>
    <row r="1580" s="1" customFormat="1" spans="1:15">
      <c r="A1580" s="1" t="s">
        <v>15</v>
      </c>
      <c r="B1580" s="1" t="s">
        <v>11901</v>
      </c>
      <c r="C1580" s="1" t="s">
        <v>27</v>
      </c>
      <c r="J1580" s="1" t="s">
        <v>11902</v>
      </c>
      <c r="K1580" s="1" t="s">
        <v>11903</v>
      </c>
      <c r="L1580" s="1" t="s">
        <v>11904</v>
      </c>
      <c r="M1580" s="1" t="s">
        <v>11905</v>
      </c>
      <c r="N1580" s="1" t="s">
        <v>11906</v>
      </c>
      <c r="O1580" s="1" t="s">
        <v>11907</v>
      </c>
    </row>
    <row r="1581" s="1" customFormat="1" spans="1:15">
      <c r="A1581" s="1" t="s">
        <v>15</v>
      </c>
      <c r="B1581" s="1" t="s">
        <v>11908</v>
      </c>
      <c r="C1581" s="1" t="s">
        <v>45</v>
      </c>
      <c r="F1581" s="1" t="s">
        <v>11860</v>
      </c>
      <c r="G1581" s="1" t="s">
        <v>2140</v>
      </c>
      <c r="I1581" s="1" t="s">
        <v>11909</v>
      </c>
      <c r="J1581" s="1" t="s">
        <v>11910</v>
      </c>
      <c r="K1581" s="1" t="s">
        <v>11911</v>
      </c>
      <c r="L1581" s="1" t="s">
        <v>11912</v>
      </c>
      <c r="M1581" s="1" t="s">
        <v>11913</v>
      </c>
      <c r="N1581" s="1" t="s">
        <v>11914</v>
      </c>
      <c r="O1581" s="1" t="s">
        <v>11915</v>
      </c>
    </row>
    <row r="1582" s="1" customFormat="1" spans="1:15">
      <c r="A1582" s="1" t="s">
        <v>15</v>
      </c>
      <c r="B1582" s="1" t="s">
        <v>11916</v>
      </c>
      <c r="C1582" s="1" t="s">
        <v>27</v>
      </c>
      <c r="J1582" s="1" t="s">
        <v>11917</v>
      </c>
      <c r="K1582" s="1" t="s">
        <v>11918</v>
      </c>
      <c r="L1582" s="1" t="s">
        <v>11919</v>
      </c>
      <c r="M1582" s="1" t="s">
        <v>11920</v>
      </c>
      <c r="N1582" s="1" t="s">
        <v>11921</v>
      </c>
      <c r="O1582" s="1" t="s">
        <v>11922</v>
      </c>
    </row>
    <row r="1583" s="1" customFormat="1" spans="1:15">
      <c r="A1583" s="1" t="s">
        <v>15</v>
      </c>
      <c r="B1583" s="1" t="s">
        <v>11923</v>
      </c>
      <c r="C1583" s="1" t="s">
        <v>45</v>
      </c>
      <c r="F1583" s="1" t="s">
        <v>11924</v>
      </c>
      <c r="G1583" s="1" t="s">
        <v>393</v>
      </c>
      <c r="I1583" s="1" t="s">
        <v>11925</v>
      </c>
      <c r="J1583" s="1" t="s">
        <v>11926</v>
      </c>
      <c r="K1583" s="1" t="s">
        <v>11927</v>
      </c>
      <c r="L1583" s="1" t="s">
        <v>11928</v>
      </c>
      <c r="M1583" s="1" t="s">
        <v>11929</v>
      </c>
      <c r="N1583" s="1" t="s">
        <v>11930</v>
      </c>
      <c r="O1583" s="1" t="s">
        <v>11931</v>
      </c>
    </row>
    <row r="1584" s="1" customFormat="1" spans="1:15">
      <c r="A1584" s="1" t="s">
        <v>15</v>
      </c>
      <c r="B1584" s="1" t="s">
        <v>11932</v>
      </c>
      <c r="C1584" s="1" t="s">
        <v>27</v>
      </c>
      <c r="J1584" s="1" t="s">
        <v>11933</v>
      </c>
      <c r="K1584" s="1" t="s">
        <v>11934</v>
      </c>
      <c r="L1584" s="1" t="s">
        <v>11935</v>
      </c>
      <c r="M1584" s="1" t="s">
        <v>11936</v>
      </c>
      <c r="N1584" s="1" t="s">
        <v>11937</v>
      </c>
      <c r="O1584" s="1" t="s">
        <v>11938</v>
      </c>
    </row>
    <row r="1585" s="1" customFormat="1" spans="1:18">
      <c r="A1585" s="1" t="s">
        <v>15</v>
      </c>
      <c r="B1585" s="1" t="s">
        <v>11939</v>
      </c>
      <c r="C1585" s="1" t="s">
        <v>27</v>
      </c>
      <c r="F1585" s="1" t="s">
        <v>11940</v>
      </c>
      <c r="G1585" s="1" t="e">
        <f>-ure</f>
        <v>#NAME?</v>
      </c>
      <c r="I1585" s="1" t="s">
        <v>11941</v>
      </c>
      <c r="J1585" s="1" t="s">
        <v>11942</v>
      </c>
      <c r="K1585" s="1" t="s">
        <v>11943</v>
      </c>
      <c r="L1585" s="1" t="s">
        <v>11944</v>
      </c>
      <c r="M1585" s="1" t="s">
        <v>11945</v>
      </c>
      <c r="N1585" s="1" t="s">
        <v>11946</v>
      </c>
      <c r="O1585" s="1" t="s">
        <v>11947</v>
      </c>
    </row>
    <row r="1586" s="1" customFormat="1" spans="1:18">
      <c r="A1586" s="1" t="s">
        <v>15</v>
      </c>
      <c r="B1586" s="1" t="s">
        <v>11948</v>
      </c>
      <c r="C1586" s="1" t="s">
        <v>17</v>
      </c>
      <c r="J1586" s="1" t="s">
        <v>11949</v>
      </c>
      <c r="K1586" s="1" t="s">
        <v>11950</v>
      </c>
      <c r="L1586" s="1" t="s">
        <v>11951</v>
      </c>
      <c r="M1586" s="1" t="s">
        <v>11952</v>
      </c>
      <c r="N1586" s="1" t="s">
        <v>11953</v>
      </c>
      <c r="O1586" s="1" t="s">
        <v>11954</v>
      </c>
    </row>
    <row r="1587" s="1" customFormat="1" spans="1:18">
      <c r="A1587" s="1" t="s">
        <v>15</v>
      </c>
      <c r="B1587" s="1" t="s">
        <v>11955</v>
      </c>
      <c r="C1587" s="1" t="s">
        <v>27</v>
      </c>
      <c r="F1587" s="1" t="s">
        <v>11956</v>
      </c>
      <c r="G1587" s="1" t="e">
        <f>-ery</f>
        <v>#NAME?</v>
      </c>
      <c r="I1587" s="1" t="s">
        <v>11957</v>
      </c>
      <c r="J1587" s="1" t="s">
        <v>11958</v>
      </c>
      <c r="K1587" s="1" t="s">
        <v>11959</v>
      </c>
      <c r="L1587" s="1" t="s">
        <v>11960</v>
      </c>
      <c r="M1587" s="1" t="s">
        <v>11961</v>
      </c>
      <c r="N1587" s="1" t="s">
        <v>11962</v>
      </c>
      <c r="O1587" s="1" t="s">
        <v>11963</v>
      </c>
    </row>
    <row r="1588" s="1" customFormat="1" spans="1:18">
      <c r="A1588" s="1" t="s">
        <v>15</v>
      </c>
      <c r="B1588" s="1" t="s">
        <v>11964</v>
      </c>
      <c r="C1588" s="1" t="s">
        <v>27</v>
      </c>
      <c r="J1588" s="1" t="s">
        <v>11965</v>
      </c>
      <c r="K1588" s="1" t="s">
        <v>11966</v>
      </c>
      <c r="L1588" s="1" t="s">
        <v>11967</v>
      </c>
      <c r="M1588" s="1" t="s">
        <v>11968</v>
      </c>
      <c r="N1588" s="1" t="s">
        <v>11969</v>
      </c>
      <c r="O1588" s="1" t="s">
        <v>11970</v>
      </c>
    </row>
    <row r="1589" s="1" customFormat="1" spans="1:18">
      <c r="A1589" s="1" t="s">
        <v>15</v>
      </c>
      <c r="B1589" s="1" t="s">
        <v>11971</v>
      </c>
      <c r="C1589" s="1" t="s">
        <v>27</v>
      </c>
      <c r="J1589" s="1" t="s">
        <v>11972</v>
      </c>
      <c r="K1589" s="1" t="s">
        <v>11973</v>
      </c>
      <c r="L1589" s="1" t="s">
        <v>11974</v>
      </c>
      <c r="M1589" s="1" t="s">
        <v>11975</v>
      </c>
      <c r="N1589" s="1" t="s">
        <v>11976</v>
      </c>
      <c r="O1589" s="1" t="s">
        <v>11977</v>
      </c>
    </row>
    <row r="1590" s="1" customFormat="1" spans="1:18">
      <c r="A1590" s="1" t="s">
        <v>15</v>
      </c>
      <c r="B1590" s="1" t="s">
        <v>11978</v>
      </c>
      <c r="C1590" s="1" t="s">
        <v>27</v>
      </c>
      <c r="F1590" s="1" t="s">
        <v>11979</v>
      </c>
      <c r="G1590" s="1" t="s">
        <v>780</v>
      </c>
      <c r="I1590" s="1" t="s">
        <v>11980</v>
      </c>
      <c r="J1590" s="1" t="s">
        <v>11981</v>
      </c>
      <c r="K1590" s="1" t="s">
        <v>11982</v>
      </c>
      <c r="L1590" s="1" t="s">
        <v>11983</v>
      </c>
      <c r="M1590" s="1" t="s">
        <v>11984</v>
      </c>
      <c r="N1590" s="1" t="s">
        <v>11985</v>
      </c>
      <c r="O1590" s="1" t="s">
        <v>11986</v>
      </c>
    </row>
    <row r="1591" s="1" customFormat="1" spans="1:18">
      <c r="A1591" s="1" t="s">
        <v>15</v>
      </c>
      <c r="B1591" s="1" t="s">
        <v>11987</v>
      </c>
      <c r="C1591" s="1" t="s">
        <v>27</v>
      </c>
      <c r="J1591" s="1" t="s">
        <v>11988</v>
      </c>
      <c r="K1591" s="1" t="s">
        <v>11989</v>
      </c>
      <c r="L1591" s="1" t="s">
        <v>11990</v>
      </c>
      <c r="M1591" s="1" t="s">
        <v>11991</v>
      </c>
      <c r="N1591" s="1" t="s">
        <v>11992</v>
      </c>
      <c r="O1591" s="1" t="s">
        <v>11993</v>
      </c>
    </row>
    <row r="1592" s="1" customFormat="1" spans="1:18">
      <c r="A1592" s="1" t="s">
        <v>15</v>
      </c>
      <c r="B1592" s="1" t="s">
        <v>11994</v>
      </c>
      <c r="C1592" s="1" t="s">
        <v>27</v>
      </c>
      <c r="F1592" s="1" t="s">
        <v>11995</v>
      </c>
      <c r="G1592" s="1" t="s">
        <v>10666</v>
      </c>
      <c r="I1592" s="1" t="s">
        <v>11996</v>
      </c>
      <c r="J1592" s="1" t="s">
        <v>11997</v>
      </c>
      <c r="K1592" s="1" t="s">
        <v>11998</v>
      </c>
      <c r="L1592" s="1" t="s">
        <v>11999</v>
      </c>
      <c r="M1592" s="1" t="s">
        <v>12000</v>
      </c>
      <c r="N1592" s="1" t="s">
        <v>12001</v>
      </c>
      <c r="O1592" s="1" t="s">
        <v>12002</v>
      </c>
    </row>
    <row r="1593" s="1" customFormat="1" spans="1:18">
      <c r="A1593" s="1" t="s">
        <v>15</v>
      </c>
      <c r="B1593" s="1" t="s">
        <v>12003</v>
      </c>
      <c r="C1593" s="1" t="s">
        <v>27</v>
      </c>
      <c r="F1593" s="1" t="s">
        <v>11979</v>
      </c>
      <c r="G1593" s="1" t="s">
        <v>8005</v>
      </c>
      <c r="I1593" s="1" t="s">
        <v>12004</v>
      </c>
      <c r="J1593" s="1" t="s">
        <v>12005</v>
      </c>
      <c r="K1593" s="1" t="s">
        <v>12006</v>
      </c>
      <c r="L1593" s="1" t="s">
        <v>12007</v>
      </c>
      <c r="M1593" s="1" t="s">
        <v>12008</v>
      </c>
      <c r="N1593" s="1" t="s">
        <v>12009</v>
      </c>
      <c r="O1593" s="1" t="s">
        <v>12010</v>
      </c>
    </row>
    <row r="1594" s="1" customFormat="1" spans="1:18">
      <c r="A1594" s="1" t="s">
        <v>15</v>
      </c>
      <c r="B1594" s="1" t="s">
        <v>12011</v>
      </c>
      <c r="C1594" s="1" t="s">
        <v>27</v>
      </c>
      <c r="J1594" s="1" t="s">
        <v>12012</v>
      </c>
      <c r="K1594" s="1" t="s">
        <v>12013</v>
      </c>
      <c r="L1594" s="1" t="s">
        <v>12014</v>
      </c>
      <c r="M1594" s="1" t="s">
        <v>12015</v>
      </c>
      <c r="N1594" s="1" t="s">
        <v>12016</v>
      </c>
      <c r="O1594" s="1" t="s">
        <v>12017</v>
      </c>
    </row>
    <row r="1595" s="1" customFormat="1" spans="1:18">
      <c r="A1595" s="1" t="s">
        <v>15</v>
      </c>
      <c r="B1595" s="1" t="s">
        <v>12018</v>
      </c>
      <c r="C1595" s="1" t="s">
        <v>27</v>
      </c>
      <c r="J1595" s="1" t="s">
        <v>12019</v>
      </c>
      <c r="K1595" s="1" t="s">
        <v>12020</v>
      </c>
      <c r="L1595" s="1" t="s">
        <v>12021</v>
      </c>
      <c r="M1595" s="1" t="s">
        <v>12022</v>
      </c>
      <c r="N1595" s="1" t="s">
        <v>12023</v>
      </c>
      <c r="O1595" s="1" t="s">
        <v>12024</v>
      </c>
    </row>
    <row r="1596" s="1" customFormat="1" spans="1:18">
      <c r="A1596" s="1" t="s">
        <v>15</v>
      </c>
      <c r="B1596" s="1" t="s">
        <v>12025</v>
      </c>
      <c r="C1596" s="1" t="s">
        <v>27</v>
      </c>
      <c r="J1596" s="1" t="s">
        <v>12026</v>
      </c>
      <c r="K1596" s="1" t="s">
        <v>12027</v>
      </c>
      <c r="L1596" s="1" t="s">
        <v>12028</v>
      </c>
      <c r="M1596" s="1" t="s">
        <v>12029</v>
      </c>
      <c r="N1596" s="1" t="s">
        <v>12030</v>
      </c>
      <c r="O1596" s="1" t="s">
        <v>12031</v>
      </c>
    </row>
    <row r="1597" s="1" customFormat="1" spans="1:18">
      <c r="A1597" s="1" t="s">
        <v>15</v>
      </c>
      <c r="B1597" s="1" t="s">
        <v>12032</v>
      </c>
      <c r="C1597" s="1" t="s">
        <v>17</v>
      </c>
      <c r="J1597" s="1" t="s">
        <v>12033</v>
      </c>
      <c r="K1597" s="1" t="s">
        <v>12034</v>
      </c>
      <c r="L1597" s="1" t="s">
        <v>12035</v>
      </c>
      <c r="M1597" s="1" t="s">
        <v>12036</v>
      </c>
      <c r="N1597" s="1" t="s">
        <v>12037</v>
      </c>
      <c r="O1597" s="1" t="s">
        <v>12038</v>
      </c>
    </row>
    <row r="1598" s="1" customFormat="1" spans="1:18">
      <c r="A1598" s="1" t="s">
        <v>15</v>
      </c>
      <c r="B1598" s="1" t="s">
        <v>12039</v>
      </c>
      <c r="C1598" s="1" t="s">
        <v>45</v>
      </c>
      <c r="J1598" s="1" t="s">
        <v>12040</v>
      </c>
      <c r="K1598" s="1" t="s">
        <v>12041</v>
      </c>
      <c r="L1598" s="1" t="s">
        <v>12042</v>
      </c>
      <c r="M1598" s="1" t="s">
        <v>12043</v>
      </c>
      <c r="N1598" s="1" t="s">
        <v>12044</v>
      </c>
      <c r="O1598" s="1" t="s">
        <v>12045</v>
      </c>
    </row>
    <row r="1599" s="1" customFormat="1" spans="1:18">
      <c r="A1599" s="1" t="s">
        <v>15</v>
      </c>
      <c r="B1599" s="1" t="s">
        <v>12046</v>
      </c>
      <c r="C1599" s="1" t="s">
        <v>45</v>
      </c>
      <c r="F1599" s="1" t="s">
        <v>12047</v>
      </c>
      <c r="I1599" s="1" t="s">
        <v>12048</v>
      </c>
      <c r="J1599" s="1" t="s">
        <v>12049</v>
      </c>
      <c r="K1599" s="1" t="s">
        <v>12050</v>
      </c>
      <c r="L1599" s="1" t="s">
        <v>12051</v>
      </c>
      <c r="M1599" s="1" t="s">
        <v>12052</v>
      </c>
      <c r="N1599" s="1" t="s">
        <v>12053</v>
      </c>
      <c r="O1599" s="1" t="s">
        <v>12054</v>
      </c>
      <c r="R1599" s="1" t="s">
        <v>12055</v>
      </c>
    </row>
    <row r="1600" s="1" customFormat="1" spans="1:18">
      <c r="A1600" s="1" t="s">
        <v>15</v>
      </c>
      <c r="B1600" s="1" t="s">
        <v>12046</v>
      </c>
      <c r="C1600" s="1" t="s">
        <v>27</v>
      </c>
      <c r="F1600" s="1" t="s">
        <v>12047</v>
      </c>
      <c r="I1600" s="1" t="s">
        <v>12056</v>
      </c>
      <c r="J1600" s="1" t="s">
        <v>12057</v>
      </c>
      <c r="K1600" s="1" t="s">
        <v>12050</v>
      </c>
      <c r="L1600" s="1" t="s">
        <v>12058</v>
      </c>
      <c r="M1600" s="1" t="s">
        <v>12059</v>
      </c>
      <c r="N1600" s="1" t="s">
        <v>12060</v>
      </c>
      <c r="O1600" s="1" t="s">
        <v>12061</v>
      </c>
      <c r="R1600" s="1" t="s">
        <v>12055</v>
      </c>
    </row>
    <row r="1601" s="1" customFormat="1" spans="1:19">
      <c r="A1601" s="1" t="s">
        <v>15</v>
      </c>
      <c r="B1601" s="1" t="s">
        <v>12062</v>
      </c>
      <c r="C1601" s="1" t="s">
        <v>27</v>
      </c>
      <c r="F1601" s="1" t="s">
        <v>12047</v>
      </c>
      <c r="I1601" s="1" t="s">
        <v>12063</v>
      </c>
      <c r="J1601" s="1" t="s">
        <v>12064</v>
      </c>
      <c r="K1601" s="1" t="s">
        <v>12065</v>
      </c>
      <c r="L1601" s="1" t="s">
        <v>12066</v>
      </c>
      <c r="M1601" s="1" t="s">
        <v>12067</v>
      </c>
      <c r="N1601" s="1" t="s">
        <v>12068</v>
      </c>
      <c r="O1601" s="1" t="s">
        <v>12069</v>
      </c>
      <c r="R1601" s="1" t="s">
        <v>2419</v>
      </c>
      <c r="S1601" s="1" t="s">
        <v>304</v>
      </c>
    </row>
    <row r="1602" s="1" customFormat="1" spans="1:19">
      <c r="A1602" s="1" t="s">
        <v>15</v>
      </c>
      <c r="B1602" s="1" t="s">
        <v>12070</v>
      </c>
      <c r="C1602" s="1" t="s">
        <v>45</v>
      </c>
      <c r="F1602" s="1" t="s">
        <v>12047</v>
      </c>
      <c r="I1602" s="1" t="s">
        <v>12071</v>
      </c>
      <c r="J1602" s="1" t="s">
        <v>12072</v>
      </c>
      <c r="K1602" s="1" t="s">
        <v>12073</v>
      </c>
      <c r="L1602" s="1" t="s">
        <v>12074</v>
      </c>
      <c r="M1602" s="1" t="s">
        <v>12075</v>
      </c>
      <c r="N1602" s="1" t="s">
        <v>12076</v>
      </c>
      <c r="O1602" s="1" t="s">
        <v>12077</v>
      </c>
      <c r="R1602" s="1" t="s">
        <v>2419</v>
      </c>
      <c r="S1602" s="1" t="s">
        <v>2648</v>
      </c>
    </row>
    <row r="1603" s="1" customFormat="1" spans="1:19">
      <c r="A1603" s="1" t="s">
        <v>15</v>
      </c>
      <c r="B1603" s="1" t="s">
        <v>12078</v>
      </c>
      <c r="C1603" s="1" t="s">
        <v>45</v>
      </c>
      <c r="F1603" s="1" t="s">
        <v>12079</v>
      </c>
      <c r="I1603" s="1" t="s">
        <v>12080</v>
      </c>
      <c r="J1603" s="1" t="s">
        <v>12081</v>
      </c>
      <c r="K1603" s="1" t="s">
        <v>12082</v>
      </c>
      <c r="L1603" s="1" t="s">
        <v>12083</v>
      </c>
      <c r="M1603" s="1" t="s">
        <v>12084</v>
      </c>
      <c r="N1603" s="1" t="s">
        <v>12085</v>
      </c>
      <c r="O1603" s="1" t="s">
        <v>12086</v>
      </c>
      <c r="R1603" s="1" t="s">
        <v>5704</v>
      </c>
    </row>
    <row r="1604" s="1" customFormat="1" spans="1:19">
      <c r="A1604" s="1" t="s">
        <v>15</v>
      </c>
      <c r="B1604" s="1" t="s">
        <v>12087</v>
      </c>
      <c r="C1604" s="1" t="s">
        <v>27</v>
      </c>
      <c r="F1604" s="1" t="s">
        <v>12078</v>
      </c>
      <c r="I1604" s="1" t="s">
        <v>12088</v>
      </c>
      <c r="J1604" s="1" t="s">
        <v>12089</v>
      </c>
      <c r="K1604" s="1" t="s">
        <v>12090</v>
      </c>
      <c r="L1604" s="1" t="s">
        <v>12091</v>
      </c>
      <c r="M1604" s="1" t="s">
        <v>12092</v>
      </c>
      <c r="N1604" s="1" t="s">
        <v>12093</v>
      </c>
      <c r="O1604" s="1" t="s">
        <v>12094</v>
      </c>
      <c r="R1604" s="1" t="s">
        <v>11085</v>
      </c>
    </row>
    <row r="1605" s="1" customFormat="1" spans="1:19">
      <c r="A1605" s="1" t="s">
        <v>15</v>
      </c>
      <c r="B1605" s="1" t="s">
        <v>12095</v>
      </c>
      <c r="C1605" s="1" t="s">
        <v>27</v>
      </c>
      <c r="D1605" s="1" t="s">
        <v>12096</v>
      </c>
      <c r="F1605" s="1" t="s">
        <v>3667</v>
      </c>
      <c r="G1605" s="1" t="e">
        <f>-y</f>
        <v>#NAME?</v>
      </c>
      <c r="I1605" s="1" t="s">
        <v>12097</v>
      </c>
      <c r="J1605" s="1" t="s">
        <v>12098</v>
      </c>
      <c r="K1605" s="1" t="s">
        <v>12099</v>
      </c>
      <c r="L1605" s="1" t="s">
        <v>12100</v>
      </c>
      <c r="M1605" s="1" t="s">
        <v>12101</v>
      </c>
      <c r="N1605" s="1" t="s">
        <v>12102</v>
      </c>
      <c r="O1605" s="1" t="s">
        <v>12103</v>
      </c>
    </row>
    <row r="1606" s="1" customFormat="1" spans="1:19">
      <c r="A1606" s="1" t="s">
        <v>15</v>
      </c>
      <c r="B1606" s="1" t="s">
        <v>12104</v>
      </c>
      <c r="C1606" s="1" t="s">
        <v>27</v>
      </c>
      <c r="D1606" s="1" t="s">
        <v>12096</v>
      </c>
      <c r="F1606" s="1" t="s">
        <v>12105</v>
      </c>
      <c r="G1606" s="1" t="e">
        <f>-y</f>
        <v>#NAME?</v>
      </c>
      <c r="I1606" s="1" t="s">
        <v>12106</v>
      </c>
      <c r="J1606" s="1" t="s">
        <v>12107</v>
      </c>
      <c r="K1606" s="1" t="s">
        <v>12108</v>
      </c>
      <c r="L1606" s="1" t="s">
        <v>12109</v>
      </c>
      <c r="M1606" s="1" t="s">
        <v>12110</v>
      </c>
      <c r="N1606" s="1" t="s">
        <v>12111</v>
      </c>
      <c r="O1606" s="1" t="s">
        <v>12112</v>
      </c>
    </row>
    <row r="1607" s="1" customFormat="1" spans="1:19">
      <c r="A1607" s="1" t="s">
        <v>15</v>
      </c>
      <c r="B1607" s="1" t="s">
        <v>12113</v>
      </c>
      <c r="C1607" s="1" t="s">
        <v>27</v>
      </c>
      <c r="F1607" s="1" t="s">
        <v>8410</v>
      </c>
      <c r="G1607" s="1" t="e">
        <f>-ure</f>
        <v>#NAME?</v>
      </c>
      <c r="I1607" s="1" t="s">
        <v>12114</v>
      </c>
      <c r="J1607" s="1" t="s">
        <v>12115</v>
      </c>
      <c r="K1607" s="1" t="s">
        <v>12116</v>
      </c>
      <c r="L1607" s="1" t="s">
        <v>12117</v>
      </c>
      <c r="M1607" s="1" t="s">
        <v>12118</v>
      </c>
      <c r="N1607" s="1" t="s">
        <v>12119</v>
      </c>
      <c r="O1607" s="1" t="s">
        <v>12120</v>
      </c>
    </row>
    <row r="1608" s="1" customFormat="1" spans="1:19">
      <c r="A1608" s="1" t="s">
        <v>15</v>
      </c>
      <c r="B1608" s="1" t="s">
        <v>12113</v>
      </c>
      <c r="C1608" s="1" t="s">
        <v>17</v>
      </c>
      <c r="F1608" s="1" t="s">
        <v>8410</v>
      </c>
      <c r="G1608" s="1" t="e">
        <f>-ure</f>
        <v>#NAME?</v>
      </c>
      <c r="I1608" s="1" t="s">
        <v>12121</v>
      </c>
      <c r="J1608" s="1" t="s">
        <v>12122</v>
      </c>
      <c r="K1608" s="1" t="s">
        <v>12116</v>
      </c>
      <c r="L1608" s="1" t="s">
        <v>12123</v>
      </c>
      <c r="M1608" s="1" t="s">
        <v>12124</v>
      </c>
      <c r="N1608" s="1" t="s">
        <v>12125</v>
      </c>
      <c r="O1608" s="1" t="s">
        <v>12126</v>
      </c>
    </row>
    <row r="1609" s="1" customFormat="1" spans="1:19">
      <c r="A1609" s="1" t="s">
        <v>15</v>
      </c>
      <c r="B1609" s="1" t="s">
        <v>11487</v>
      </c>
      <c r="C1609" s="1" t="s">
        <v>17</v>
      </c>
      <c r="J1609" s="1" t="s">
        <v>12127</v>
      </c>
      <c r="K1609" s="1" t="s">
        <v>12128</v>
      </c>
      <c r="L1609" s="1" t="s">
        <v>12129</v>
      </c>
      <c r="M1609" s="1" t="s">
        <v>12130</v>
      </c>
      <c r="N1609" s="1" t="s">
        <v>12131</v>
      </c>
      <c r="O1609" s="1" t="s">
        <v>12132</v>
      </c>
    </row>
    <row r="1610" s="1" customFormat="1" spans="1:19">
      <c r="A1610" s="1" t="s">
        <v>15</v>
      </c>
      <c r="B1610" s="1" t="s">
        <v>12133</v>
      </c>
      <c r="C1610" s="1" t="s">
        <v>27</v>
      </c>
      <c r="J1610" s="1" t="s">
        <v>12134</v>
      </c>
      <c r="K1610" s="1" t="s">
        <v>12135</v>
      </c>
      <c r="L1610" s="1" t="s">
        <v>12136</v>
      </c>
      <c r="M1610" s="1" t="s">
        <v>12137</v>
      </c>
      <c r="N1610" s="1" t="s">
        <v>12138</v>
      </c>
      <c r="O1610" s="1" t="s">
        <v>12139</v>
      </c>
    </row>
    <row r="1611" s="1" customFormat="1" spans="1:19">
      <c r="A1611" s="1" t="s">
        <v>15</v>
      </c>
      <c r="B1611" s="1" t="s">
        <v>12140</v>
      </c>
      <c r="C1611" s="1" t="s">
        <v>45</v>
      </c>
      <c r="F1611" s="1" t="s">
        <v>12133</v>
      </c>
      <c r="G1611" s="1" t="s">
        <v>393</v>
      </c>
      <c r="I1611" s="1" t="s">
        <v>12141</v>
      </c>
      <c r="J1611" s="1" t="s">
        <v>12142</v>
      </c>
      <c r="K1611" s="1" t="s">
        <v>12143</v>
      </c>
      <c r="L1611" s="1" t="s">
        <v>12144</v>
      </c>
      <c r="M1611" s="1" t="s">
        <v>12145</v>
      </c>
      <c r="N1611" s="1" t="s">
        <v>12146</v>
      </c>
      <c r="O1611" s="1" t="s">
        <v>12147</v>
      </c>
    </row>
    <row r="1612" s="1" customFormat="1" spans="1:19">
      <c r="A1612" s="1" t="s">
        <v>15</v>
      </c>
      <c r="B1612" s="1" t="s">
        <v>12148</v>
      </c>
      <c r="C1612" s="1" t="s">
        <v>27</v>
      </c>
      <c r="J1612" s="1" t="s">
        <v>12149</v>
      </c>
      <c r="K1612" s="1" t="s">
        <v>12150</v>
      </c>
      <c r="L1612" s="1" t="s">
        <v>12151</v>
      </c>
      <c r="M1612" s="1" t="s">
        <v>12152</v>
      </c>
      <c r="N1612" s="1" t="s">
        <v>12153</v>
      </c>
      <c r="O1612" s="1" t="s">
        <v>12154</v>
      </c>
    </row>
    <row r="1613" s="1" customFormat="1" spans="1:19">
      <c r="A1613" s="1" t="s">
        <v>15</v>
      </c>
      <c r="B1613" s="1" t="s">
        <v>12155</v>
      </c>
      <c r="C1613" s="1" t="s">
        <v>27</v>
      </c>
      <c r="J1613" s="1" t="s">
        <v>12156</v>
      </c>
      <c r="K1613" s="1" t="s">
        <v>12157</v>
      </c>
      <c r="L1613" s="1" t="s">
        <v>12158</v>
      </c>
      <c r="M1613" s="1" t="s">
        <v>12159</v>
      </c>
      <c r="N1613" s="1" t="s">
        <v>12160</v>
      </c>
      <c r="O1613" s="1" t="s">
        <v>12161</v>
      </c>
    </row>
    <row r="1614" s="1" customFormat="1" spans="1:19">
      <c r="A1614" s="1" t="s">
        <v>15</v>
      </c>
      <c r="B1614" s="1" t="s">
        <v>11504</v>
      </c>
      <c r="C1614" s="1" t="s">
        <v>17</v>
      </c>
      <c r="J1614" s="1" t="s">
        <v>12162</v>
      </c>
      <c r="K1614" s="1" t="s">
        <v>12163</v>
      </c>
      <c r="L1614" s="1" t="s">
        <v>12164</v>
      </c>
      <c r="M1614" s="1" t="s">
        <v>12165</v>
      </c>
      <c r="N1614" s="1" t="s">
        <v>12166</v>
      </c>
      <c r="O1614" s="1" t="s">
        <v>12167</v>
      </c>
    </row>
    <row r="1615" s="1" customFormat="1" spans="1:19">
      <c r="A1615" s="1" t="s">
        <v>15</v>
      </c>
      <c r="B1615" s="1" t="s">
        <v>12168</v>
      </c>
      <c r="C1615" s="1" t="s">
        <v>45</v>
      </c>
      <c r="J1615" s="1" t="s">
        <v>12169</v>
      </c>
      <c r="K1615" s="1" t="s">
        <v>12170</v>
      </c>
      <c r="L1615" s="1" t="s">
        <v>12171</v>
      </c>
      <c r="M1615" s="1" t="s">
        <v>12172</v>
      </c>
      <c r="N1615" s="1" t="s">
        <v>12173</v>
      </c>
      <c r="O1615" s="1" t="s">
        <v>12174</v>
      </c>
    </row>
    <row r="1616" s="1" customFormat="1" spans="1:19">
      <c r="A1616" s="1" t="s">
        <v>15</v>
      </c>
      <c r="B1616" s="1" t="s">
        <v>12175</v>
      </c>
      <c r="C1616" s="1" t="s">
        <v>17</v>
      </c>
      <c r="J1616" s="1" t="s">
        <v>12176</v>
      </c>
      <c r="K1616" s="1" t="s">
        <v>12177</v>
      </c>
      <c r="L1616" s="1" t="s">
        <v>12178</v>
      </c>
      <c r="M1616" s="1" t="s">
        <v>12179</v>
      </c>
      <c r="N1616" s="1" t="s">
        <v>12180</v>
      </c>
      <c r="O1616" s="1" t="s">
        <v>12181</v>
      </c>
    </row>
    <row r="1617" s="1" customFormat="1" spans="1:15">
      <c r="A1617" s="1" t="s">
        <v>15</v>
      </c>
      <c r="B1617" s="1" t="s">
        <v>12175</v>
      </c>
      <c r="C1617" s="1" t="s">
        <v>27</v>
      </c>
      <c r="J1617" s="1" t="s">
        <v>12182</v>
      </c>
      <c r="K1617" s="1" t="s">
        <v>12177</v>
      </c>
      <c r="L1617" s="1" t="s">
        <v>12183</v>
      </c>
      <c r="M1617" s="1" t="s">
        <v>12184</v>
      </c>
      <c r="N1617" s="1" t="s">
        <v>12185</v>
      </c>
      <c r="O1617" s="1" t="s">
        <v>12186</v>
      </c>
    </row>
    <row r="1618" s="1" customFormat="1" spans="1:15">
      <c r="A1618" s="1" t="s">
        <v>15</v>
      </c>
      <c r="B1618" s="1" t="s">
        <v>12187</v>
      </c>
      <c r="C1618" s="1" t="s">
        <v>17</v>
      </c>
      <c r="J1618" s="1" t="s">
        <v>12188</v>
      </c>
      <c r="K1618" s="1" t="s">
        <v>12189</v>
      </c>
      <c r="L1618" s="1" t="s">
        <v>12190</v>
      </c>
      <c r="M1618" s="1" t="s">
        <v>12191</v>
      </c>
      <c r="N1618" s="1" t="s">
        <v>12192</v>
      </c>
      <c r="O1618" s="1" t="s">
        <v>12193</v>
      </c>
    </row>
    <row r="1619" s="1" customFormat="1" spans="1:15">
      <c r="A1619" s="1" t="s">
        <v>15</v>
      </c>
      <c r="B1619" s="1" t="s">
        <v>12187</v>
      </c>
      <c r="C1619" s="1" t="s">
        <v>27</v>
      </c>
      <c r="J1619" s="1" t="s">
        <v>12194</v>
      </c>
      <c r="K1619" s="1" t="s">
        <v>12189</v>
      </c>
      <c r="L1619" s="1" t="s">
        <v>12195</v>
      </c>
      <c r="M1619" s="1" t="s">
        <v>12196</v>
      </c>
      <c r="N1619" s="1" t="s">
        <v>12197</v>
      </c>
      <c r="O1619" s="1" t="s">
        <v>12198</v>
      </c>
    </row>
    <row r="1620" s="1" customFormat="1" spans="1:15">
      <c r="A1620" s="1" t="s">
        <v>15</v>
      </c>
      <c r="B1620" s="1" t="s">
        <v>12199</v>
      </c>
      <c r="C1620" s="1" t="s">
        <v>27</v>
      </c>
      <c r="J1620" s="1" t="s">
        <v>12200</v>
      </c>
      <c r="K1620" s="1" t="s">
        <v>12201</v>
      </c>
      <c r="L1620" s="1" t="s">
        <v>12202</v>
      </c>
      <c r="M1620" s="1" t="s">
        <v>12203</v>
      </c>
      <c r="N1620" s="1" t="s">
        <v>12204</v>
      </c>
      <c r="O1620" s="1" t="s">
        <v>12205</v>
      </c>
    </row>
    <row r="1621" s="1" customFormat="1" spans="1:15">
      <c r="A1621" s="1" t="s">
        <v>15</v>
      </c>
      <c r="B1621" s="1" t="s">
        <v>12206</v>
      </c>
      <c r="C1621" s="1" t="s">
        <v>27</v>
      </c>
      <c r="J1621" s="1" t="s">
        <v>12207</v>
      </c>
      <c r="K1621" s="1" t="s">
        <v>12208</v>
      </c>
      <c r="L1621" s="1" t="s">
        <v>12209</v>
      </c>
      <c r="M1621" s="1" t="s">
        <v>12210</v>
      </c>
      <c r="N1621" s="1" t="s">
        <v>12211</v>
      </c>
      <c r="O1621" s="1" t="s">
        <v>12212</v>
      </c>
    </row>
    <row r="1622" s="1" customFormat="1" spans="1:15">
      <c r="A1622" s="1" t="s">
        <v>15</v>
      </c>
      <c r="B1622" s="1" t="s">
        <v>12213</v>
      </c>
      <c r="C1622" s="1" t="s">
        <v>27</v>
      </c>
      <c r="J1622" s="1" t="s">
        <v>12214</v>
      </c>
      <c r="K1622" s="1" t="s">
        <v>12215</v>
      </c>
      <c r="L1622" s="1" t="s">
        <v>12216</v>
      </c>
      <c r="M1622" s="1" t="s">
        <v>12217</v>
      </c>
      <c r="N1622" s="1" t="s">
        <v>12218</v>
      </c>
      <c r="O1622" s="1" t="s">
        <v>12219</v>
      </c>
    </row>
    <row r="1623" s="1" customFormat="1" spans="1:15">
      <c r="A1623" s="1" t="s">
        <v>15</v>
      </c>
      <c r="B1623" s="1" t="s">
        <v>12220</v>
      </c>
      <c r="C1623" s="1" t="s">
        <v>27</v>
      </c>
      <c r="J1623" s="1" t="s">
        <v>12221</v>
      </c>
      <c r="K1623" s="1" t="s">
        <v>12222</v>
      </c>
      <c r="L1623" s="1" t="s">
        <v>12223</v>
      </c>
      <c r="M1623" s="1" t="s">
        <v>12224</v>
      </c>
      <c r="N1623" s="1" t="s">
        <v>12225</v>
      </c>
      <c r="O1623" s="1" t="s">
        <v>12226</v>
      </c>
    </row>
    <row r="1624" s="1" customFormat="1" spans="1:15">
      <c r="A1624" s="1" t="s">
        <v>15</v>
      </c>
      <c r="B1624" s="1" t="s">
        <v>12227</v>
      </c>
      <c r="C1624" s="1" t="s">
        <v>27</v>
      </c>
      <c r="J1624" s="1" t="s">
        <v>12228</v>
      </c>
      <c r="K1624" s="1" t="s">
        <v>12229</v>
      </c>
      <c r="L1624" s="1" t="s">
        <v>12230</v>
      </c>
      <c r="M1624" s="1" t="s">
        <v>12231</v>
      </c>
      <c r="N1624" s="1" t="s">
        <v>12232</v>
      </c>
      <c r="O1624" s="1" t="s">
        <v>12233</v>
      </c>
    </row>
    <row r="1625" s="1" customFormat="1" spans="1:15">
      <c r="A1625" s="1" t="s">
        <v>15</v>
      </c>
      <c r="B1625" s="1" t="s">
        <v>12227</v>
      </c>
      <c r="C1625" s="1" t="s">
        <v>17</v>
      </c>
      <c r="J1625" s="1" t="s">
        <v>12234</v>
      </c>
      <c r="K1625" s="1" t="s">
        <v>12229</v>
      </c>
      <c r="L1625" s="1" t="s">
        <v>12235</v>
      </c>
      <c r="M1625" s="1" t="s">
        <v>12236</v>
      </c>
      <c r="N1625" s="1" t="s">
        <v>12237</v>
      </c>
      <c r="O1625" s="1" t="s">
        <v>12238</v>
      </c>
    </row>
    <row r="1626" s="1" customFormat="1" spans="1:15">
      <c r="A1626" s="1" t="s">
        <v>15</v>
      </c>
      <c r="B1626" s="1" t="s">
        <v>12239</v>
      </c>
      <c r="C1626" s="1" t="s">
        <v>17</v>
      </c>
      <c r="J1626" s="1" t="s">
        <v>12240</v>
      </c>
      <c r="K1626" s="1" t="s">
        <v>12241</v>
      </c>
      <c r="L1626" s="1" t="s">
        <v>12242</v>
      </c>
      <c r="M1626" s="1" t="s">
        <v>12243</v>
      </c>
      <c r="N1626" s="1" t="s">
        <v>12244</v>
      </c>
      <c r="O1626" s="1" t="s">
        <v>12245</v>
      </c>
    </row>
    <row r="1627" s="1" customFormat="1" spans="1:15">
      <c r="A1627" s="1" t="s">
        <v>15</v>
      </c>
      <c r="B1627" s="1" t="s">
        <v>12246</v>
      </c>
      <c r="C1627" s="1" t="s">
        <v>27</v>
      </c>
      <c r="J1627" s="1" t="s">
        <v>1054</v>
      </c>
      <c r="K1627" s="1" t="s">
        <v>12247</v>
      </c>
      <c r="L1627" s="1" t="s">
        <v>12248</v>
      </c>
      <c r="M1627" s="1" t="s">
        <v>12249</v>
      </c>
      <c r="N1627" s="1" t="s">
        <v>12250</v>
      </c>
      <c r="O1627" s="1" t="s">
        <v>12251</v>
      </c>
    </row>
    <row r="1628" s="1" customFormat="1" spans="1:15">
      <c r="A1628" s="1" t="s">
        <v>15</v>
      </c>
      <c r="B1628" s="1" t="s">
        <v>12246</v>
      </c>
      <c r="C1628" s="1" t="s">
        <v>27</v>
      </c>
      <c r="J1628" s="1" t="s">
        <v>12252</v>
      </c>
      <c r="K1628" s="1" t="s">
        <v>12247</v>
      </c>
      <c r="L1628" s="1" t="s">
        <v>12253</v>
      </c>
      <c r="M1628" s="1" t="s">
        <v>12254</v>
      </c>
      <c r="N1628" s="1" t="s">
        <v>12255</v>
      </c>
      <c r="O1628" s="1" t="s">
        <v>12256</v>
      </c>
    </row>
    <row r="1629" s="1" customFormat="1" spans="1:15">
      <c r="A1629" s="1" t="s">
        <v>15</v>
      </c>
      <c r="B1629" s="1" t="s">
        <v>12257</v>
      </c>
      <c r="C1629" s="1" t="s">
        <v>27</v>
      </c>
      <c r="J1629" s="1" t="s">
        <v>12258</v>
      </c>
      <c r="K1629" s="1" t="s">
        <v>12259</v>
      </c>
      <c r="L1629" s="1" t="s">
        <v>12260</v>
      </c>
      <c r="M1629" s="1" t="s">
        <v>12261</v>
      </c>
      <c r="N1629" s="1" t="s">
        <v>12262</v>
      </c>
      <c r="O1629" s="1" t="s">
        <v>12263</v>
      </c>
    </row>
    <row r="1630" s="1" customFormat="1" spans="1:15">
      <c r="A1630" s="1" t="s">
        <v>15</v>
      </c>
      <c r="B1630" s="1" t="s">
        <v>12264</v>
      </c>
      <c r="C1630" s="1" t="s">
        <v>27</v>
      </c>
      <c r="J1630" s="1" t="s">
        <v>12265</v>
      </c>
      <c r="K1630" s="1" t="s">
        <v>12266</v>
      </c>
      <c r="L1630" s="1" t="s">
        <v>12267</v>
      </c>
      <c r="M1630" s="1" t="s">
        <v>12268</v>
      </c>
      <c r="N1630" s="1" t="s">
        <v>12269</v>
      </c>
      <c r="O1630" s="1" t="s">
        <v>12270</v>
      </c>
    </row>
    <row r="1631" s="1" customFormat="1" spans="1:15">
      <c r="A1631" s="1" t="s">
        <v>15</v>
      </c>
      <c r="B1631" s="1" t="s">
        <v>12271</v>
      </c>
      <c r="C1631" s="1" t="s">
        <v>27</v>
      </c>
      <c r="J1631" s="1" t="s">
        <v>12272</v>
      </c>
      <c r="K1631" s="1" t="s">
        <v>12273</v>
      </c>
      <c r="L1631" s="1" t="s">
        <v>12274</v>
      </c>
      <c r="M1631" s="1" t="s">
        <v>12275</v>
      </c>
      <c r="N1631" s="1" t="s">
        <v>12276</v>
      </c>
      <c r="O1631" s="1" t="s">
        <v>12277</v>
      </c>
    </row>
    <row r="1632" s="1" customFormat="1" spans="1:15">
      <c r="A1632" s="1" t="s">
        <v>15</v>
      </c>
      <c r="B1632" s="1" t="s">
        <v>12271</v>
      </c>
      <c r="C1632" s="1" t="s">
        <v>45</v>
      </c>
      <c r="J1632" s="1" t="s">
        <v>12278</v>
      </c>
      <c r="K1632" s="1" t="s">
        <v>12273</v>
      </c>
      <c r="L1632" s="1" t="s">
        <v>12279</v>
      </c>
      <c r="M1632" s="1" t="s">
        <v>12280</v>
      </c>
      <c r="N1632" s="1" t="s">
        <v>12281</v>
      </c>
      <c r="O1632" s="1" t="s">
        <v>12282</v>
      </c>
    </row>
    <row r="1633" s="1" customFormat="1" spans="1:15">
      <c r="A1633" s="1" t="s">
        <v>15</v>
      </c>
      <c r="B1633" s="1" t="s">
        <v>12283</v>
      </c>
      <c r="C1633" s="1" t="s">
        <v>45</v>
      </c>
      <c r="F1633" s="1" t="s">
        <v>12271</v>
      </c>
      <c r="G1633" s="1" t="s">
        <v>10666</v>
      </c>
      <c r="I1633" s="1" t="s">
        <v>12284</v>
      </c>
      <c r="J1633" s="1" t="s">
        <v>12285</v>
      </c>
      <c r="K1633" s="1" t="s">
        <v>12286</v>
      </c>
      <c r="L1633" s="1" t="s">
        <v>12287</v>
      </c>
      <c r="M1633" s="1" t="s">
        <v>12288</v>
      </c>
      <c r="N1633" s="1" t="s">
        <v>12289</v>
      </c>
      <c r="O1633" s="1" t="s">
        <v>12290</v>
      </c>
    </row>
    <row r="1634" s="1" customFormat="1" spans="1:15">
      <c r="A1634" s="1" t="s">
        <v>15</v>
      </c>
      <c r="B1634" s="1" t="s">
        <v>12291</v>
      </c>
      <c r="C1634" s="1" t="s">
        <v>27</v>
      </c>
      <c r="J1634" s="1" t="s">
        <v>12292</v>
      </c>
      <c r="K1634" s="1" t="s">
        <v>12293</v>
      </c>
      <c r="L1634" s="1" t="s">
        <v>12294</v>
      </c>
      <c r="M1634" s="1" t="s">
        <v>12295</v>
      </c>
      <c r="N1634" s="1" t="s">
        <v>12296</v>
      </c>
      <c r="O1634" s="1" t="s">
        <v>12297</v>
      </c>
    </row>
    <row r="1635" s="1" customFormat="1" spans="1:15">
      <c r="A1635" s="1" t="s">
        <v>15</v>
      </c>
      <c r="B1635" s="1" t="s">
        <v>12291</v>
      </c>
      <c r="C1635" s="1" t="s">
        <v>17</v>
      </c>
      <c r="J1635" s="1" t="s">
        <v>12298</v>
      </c>
      <c r="K1635" s="1" t="s">
        <v>12293</v>
      </c>
      <c r="L1635" s="1" t="s">
        <v>12299</v>
      </c>
      <c r="M1635" s="1" t="s">
        <v>12300</v>
      </c>
      <c r="N1635" s="1" t="s">
        <v>12301</v>
      </c>
      <c r="O1635" s="1" t="s">
        <v>12302</v>
      </c>
    </row>
    <row r="1636" s="1" customFormat="1" spans="1:15">
      <c r="A1636" s="1" t="s">
        <v>15</v>
      </c>
      <c r="B1636" s="1" t="s">
        <v>12303</v>
      </c>
      <c r="C1636" s="1" t="s">
        <v>45</v>
      </c>
      <c r="J1636" s="1" t="s">
        <v>12304</v>
      </c>
      <c r="K1636" s="1" t="s">
        <v>12305</v>
      </c>
      <c r="L1636" s="1" t="s">
        <v>12306</v>
      </c>
      <c r="M1636" s="1" t="s">
        <v>12307</v>
      </c>
      <c r="N1636" s="1" t="s">
        <v>12308</v>
      </c>
      <c r="O1636" s="1" t="s">
        <v>12309</v>
      </c>
    </row>
    <row r="1637" s="1" customFormat="1" spans="1:15">
      <c r="A1637" s="1" t="s">
        <v>15</v>
      </c>
      <c r="B1637" s="1" t="s">
        <v>12310</v>
      </c>
      <c r="C1637" s="1" t="s">
        <v>27</v>
      </c>
      <c r="J1637" s="1" t="s">
        <v>12311</v>
      </c>
      <c r="K1637" s="1" t="s">
        <v>12312</v>
      </c>
      <c r="L1637" s="1" t="s">
        <v>12313</v>
      </c>
      <c r="M1637" s="1" t="s">
        <v>12314</v>
      </c>
      <c r="N1637" s="1" t="s">
        <v>12315</v>
      </c>
      <c r="O1637" s="1" t="s">
        <v>12316</v>
      </c>
    </row>
    <row r="1638" s="1" customFormat="1" spans="1:15">
      <c r="A1638" s="1" t="s">
        <v>15</v>
      </c>
      <c r="B1638" s="1" t="s">
        <v>12317</v>
      </c>
      <c r="C1638" s="1" t="s">
        <v>27</v>
      </c>
      <c r="J1638" s="1" t="s">
        <v>12318</v>
      </c>
      <c r="K1638" s="1" t="s">
        <v>12319</v>
      </c>
      <c r="L1638" s="1" t="s">
        <v>12320</v>
      </c>
      <c r="M1638" s="1" t="s">
        <v>12321</v>
      </c>
      <c r="N1638" s="1" t="s">
        <v>12322</v>
      </c>
      <c r="O1638" s="1" t="s">
        <v>12323</v>
      </c>
    </row>
    <row r="1639" s="1" customFormat="1" spans="1:15">
      <c r="A1639" s="1" t="s">
        <v>15</v>
      </c>
      <c r="B1639" s="1" t="s">
        <v>12324</v>
      </c>
      <c r="C1639" s="1" t="s">
        <v>17</v>
      </c>
      <c r="J1639" s="1" t="s">
        <v>12325</v>
      </c>
      <c r="K1639" s="1" t="s">
        <v>12326</v>
      </c>
      <c r="L1639" s="1" t="s">
        <v>12327</v>
      </c>
      <c r="M1639" s="1" t="s">
        <v>12328</v>
      </c>
      <c r="N1639" s="1" t="s">
        <v>12329</v>
      </c>
      <c r="O1639" s="1" t="s">
        <v>12330</v>
      </c>
    </row>
    <row r="1640" s="1" customFormat="1" spans="1:15">
      <c r="A1640" s="1" t="s">
        <v>15</v>
      </c>
      <c r="B1640" s="1" t="s">
        <v>12331</v>
      </c>
      <c r="C1640" s="1" t="s">
        <v>27</v>
      </c>
      <c r="F1640" s="1" t="s">
        <v>12324</v>
      </c>
      <c r="G1640" s="1" t="e">
        <f>-ment</f>
        <v>#NAME?</v>
      </c>
      <c r="I1640" s="1" t="s">
        <v>12332</v>
      </c>
      <c r="J1640" s="1" t="s">
        <v>12333</v>
      </c>
      <c r="K1640" s="1" t="s">
        <v>12334</v>
      </c>
      <c r="L1640" s="1" t="s">
        <v>12335</v>
      </c>
      <c r="M1640" s="1" t="s">
        <v>12336</v>
      </c>
      <c r="N1640" s="1" t="s">
        <v>12337</v>
      </c>
      <c r="O1640" s="1" t="s">
        <v>12338</v>
      </c>
    </row>
    <row r="1641" s="1" customFormat="1" spans="1:15">
      <c r="A1641" s="1" t="s">
        <v>15</v>
      </c>
      <c r="B1641" s="1" t="s">
        <v>5155</v>
      </c>
      <c r="C1641" s="1" t="s">
        <v>27</v>
      </c>
      <c r="F1641" s="1" t="s">
        <v>7969</v>
      </c>
      <c r="G1641" s="1" t="e">
        <f>-e</f>
        <v>#NAME?</v>
      </c>
      <c r="I1641" s="1" t="s">
        <v>12339</v>
      </c>
      <c r="J1641" s="1" t="s">
        <v>12340</v>
      </c>
      <c r="K1641" s="1" t="s">
        <v>12341</v>
      </c>
      <c r="L1641" s="1" t="s">
        <v>12342</v>
      </c>
      <c r="M1641" s="1" t="s">
        <v>12343</v>
      </c>
      <c r="N1641" s="1" t="s">
        <v>12344</v>
      </c>
      <c r="O1641" s="1" t="s">
        <v>12345</v>
      </c>
    </row>
    <row r="1642" s="1" customFormat="1" spans="1:15">
      <c r="A1642" s="1" t="s">
        <v>15</v>
      </c>
      <c r="B1642" s="1" t="s">
        <v>5155</v>
      </c>
      <c r="C1642" s="1" t="s">
        <v>17</v>
      </c>
      <c r="F1642" s="1" t="s">
        <v>7969</v>
      </c>
      <c r="G1642" s="1" t="e">
        <f>-e</f>
        <v>#NAME?</v>
      </c>
      <c r="I1642" s="1" t="s">
        <v>12346</v>
      </c>
      <c r="J1642" s="1" t="s">
        <v>12347</v>
      </c>
      <c r="K1642" s="1" t="s">
        <v>12341</v>
      </c>
      <c r="L1642" s="1" t="s">
        <v>12348</v>
      </c>
      <c r="M1642" s="1" t="s">
        <v>12349</v>
      </c>
      <c r="N1642" s="1" t="s">
        <v>12350</v>
      </c>
      <c r="O1642" s="1" t="s">
        <v>12351</v>
      </c>
    </row>
    <row r="1643" s="1" customFormat="1" spans="1:15">
      <c r="A1643" s="1" t="s">
        <v>15</v>
      </c>
      <c r="B1643" s="1" t="s">
        <v>12352</v>
      </c>
      <c r="C1643" s="1" t="s">
        <v>45</v>
      </c>
      <c r="F1643" s="1" t="s">
        <v>7969</v>
      </c>
      <c r="G1643" s="1" t="e">
        <f>-ual</f>
        <v>#NAME?</v>
      </c>
      <c r="I1643" s="1" t="s">
        <v>12353</v>
      </c>
      <c r="J1643" s="1" t="s">
        <v>12354</v>
      </c>
      <c r="K1643" s="1" t="s">
        <v>12355</v>
      </c>
      <c r="L1643" s="1" t="s">
        <v>12356</v>
      </c>
      <c r="M1643" s="1" t="s">
        <v>12357</v>
      </c>
      <c r="N1643" s="1" t="s">
        <v>12358</v>
      </c>
      <c r="O1643" s="1" t="s">
        <v>12359</v>
      </c>
    </row>
    <row r="1644" s="1" customFormat="1" spans="1:15">
      <c r="A1644" s="1" t="s">
        <v>15</v>
      </c>
      <c r="B1644" s="1" t="s">
        <v>12360</v>
      </c>
      <c r="C1644" s="1" t="s">
        <v>17</v>
      </c>
      <c r="F1644" s="1" t="s">
        <v>7969</v>
      </c>
      <c r="G1644" s="1" t="e">
        <f>-uate</f>
        <v>#NAME?</v>
      </c>
      <c r="I1644" s="1" t="s">
        <v>12361</v>
      </c>
      <c r="J1644" s="1" t="s">
        <v>12362</v>
      </c>
      <c r="K1644" s="1" t="s">
        <v>12363</v>
      </c>
      <c r="L1644" s="1" t="s">
        <v>12364</v>
      </c>
      <c r="M1644" s="1" t="s">
        <v>12365</v>
      </c>
      <c r="N1644" s="1" t="s">
        <v>12366</v>
      </c>
      <c r="O1644" s="1" t="s">
        <v>12367</v>
      </c>
    </row>
    <row r="1645" s="1" customFormat="1" spans="1:15">
      <c r="A1645" s="1" t="s">
        <v>15</v>
      </c>
      <c r="B1645" s="1" t="s">
        <v>12360</v>
      </c>
      <c r="C1645" s="1" t="s">
        <v>27</v>
      </c>
      <c r="F1645" s="1" t="s">
        <v>7969</v>
      </c>
      <c r="G1645" s="1" t="e">
        <f>-uate</f>
        <v>#NAME?</v>
      </c>
      <c r="I1645" s="1" t="s">
        <v>12368</v>
      </c>
      <c r="J1645" s="1" t="s">
        <v>12369</v>
      </c>
      <c r="K1645" s="1" t="s">
        <v>12370</v>
      </c>
      <c r="L1645" s="1" t="s">
        <v>12371</v>
      </c>
      <c r="M1645" s="1" t="s">
        <v>12372</v>
      </c>
      <c r="N1645" s="1" t="s">
        <v>12373</v>
      </c>
      <c r="O1645" s="1" t="s">
        <v>12374</v>
      </c>
    </row>
    <row r="1646" s="1" customFormat="1" spans="1:15">
      <c r="A1646" s="1" t="s">
        <v>15</v>
      </c>
      <c r="B1646" s="1" t="s">
        <v>12375</v>
      </c>
      <c r="C1646" s="1" t="s">
        <v>27</v>
      </c>
      <c r="F1646" s="1" t="s">
        <v>7969</v>
      </c>
      <c r="G1646" s="1" t="e">
        <f>-uation</f>
        <v>#NAME?</v>
      </c>
      <c r="I1646" s="1" t="s">
        <v>12376</v>
      </c>
      <c r="J1646" s="1" t="s">
        <v>12377</v>
      </c>
      <c r="K1646" s="1" t="s">
        <v>12378</v>
      </c>
      <c r="L1646" s="1" t="s">
        <v>12379</v>
      </c>
      <c r="M1646" s="1" t="s">
        <v>12380</v>
      </c>
      <c r="N1646" s="1" t="s">
        <v>12381</v>
      </c>
      <c r="O1646" s="1" t="s">
        <v>12382</v>
      </c>
    </row>
    <row r="1647" s="1" customFormat="1" spans="1:15">
      <c r="A1647" s="1" t="s">
        <v>15</v>
      </c>
      <c r="B1647" s="1" t="s">
        <v>12383</v>
      </c>
      <c r="C1647" s="1" t="s">
        <v>27</v>
      </c>
      <c r="J1647" s="1" t="s">
        <v>12384</v>
      </c>
      <c r="K1647" s="1" t="s">
        <v>12385</v>
      </c>
      <c r="L1647" s="1" t="s">
        <v>12386</v>
      </c>
      <c r="M1647" s="1" t="s">
        <v>12387</v>
      </c>
      <c r="N1647" s="1" t="s">
        <v>12388</v>
      </c>
      <c r="O1647" s="1" t="s">
        <v>12389</v>
      </c>
    </row>
    <row r="1648" s="1" customFormat="1" spans="1:15">
      <c r="A1648" s="1" t="s">
        <v>15</v>
      </c>
      <c r="B1648" s="1" t="s">
        <v>8284</v>
      </c>
      <c r="C1648" s="1" t="s">
        <v>27</v>
      </c>
      <c r="J1648" s="1" t="s">
        <v>12390</v>
      </c>
      <c r="K1648" s="1" t="s">
        <v>12391</v>
      </c>
      <c r="L1648" s="1" t="s">
        <v>12392</v>
      </c>
      <c r="M1648" s="1" t="s">
        <v>12393</v>
      </c>
      <c r="N1648" s="1" t="s">
        <v>12394</v>
      </c>
      <c r="O1648" s="1" t="s">
        <v>12395</v>
      </c>
    </row>
    <row r="1649" s="1" customFormat="1" spans="1:18">
      <c r="A1649" s="1" t="s">
        <v>15</v>
      </c>
      <c r="B1649" s="1" t="s">
        <v>12396</v>
      </c>
      <c r="C1649" s="1" t="s">
        <v>45</v>
      </c>
      <c r="F1649" s="1" t="s">
        <v>12396</v>
      </c>
      <c r="J1649" s="1" t="s">
        <v>12397</v>
      </c>
      <c r="K1649" s="1" t="s">
        <v>12398</v>
      </c>
      <c r="L1649" s="1" t="s">
        <v>12399</v>
      </c>
      <c r="M1649" s="1" t="s">
        <v>12400</v>
      </c>
      <c r="N1649" s="1" t="s">
        <v>12401</v>
      </c>
      <c r="O1649" s="1" t="s">
        <v>12402</v>
      </c>
    </row>
    <row r="1650" s="1" customFormat="1" spans="1:18">
      <c r="A1650" s="1" t="s">
        <v>15</v>
      </c>
      <c r="B1650" s="1" t="s">
        <v>12403</v>
      </c>
      <c r="C1650" s="1" t="s">
        <v>27</v>
      </c>
      <c r="D1650" s="1" t="s">
        <v>12404</v>
      </c>
      <c r="F1650" s="1" t="s">
        <v>5561</v>
      </c>
      <c r="I1650" s="1" t="s">
        <v>12405</v>
      </c>
      <c r="J1650" s="1" t="s">
        <v>12406</v>
      </c>
      <c r="K1650" s="1" t="s">
        <v>12407</v>
      </c>
      <c r="L1650" s="1" t="s">
        <v>12408</v>
      </c>
      <c r="M1650" s="1" t="s">
        <v>12409</v>
      </c>
      <c r="N1650" s="1" t="s">
        <v>12410</v>
      </c>
      <c r="O1650" s="1" t="s">
        <v>12411</v>
      </c>
    </row>
    <row r="1651" s="1" customFormat="1" spans="1:18">
      <c r="A1651" s="1" t="s">
        <v>15</v>
      </c>
      <c r="B1651" s="1" t="s">
        <v>12412</v>
      </c>
      <c r="C1651" s="1" t="s">
        <v>27</v>
      </c>
      <c r="D1651" s="1" t="s">
        <v>12404</v>
      </c>
      <c r="F1651" s="1" t="s">
        <v>7738</v>
      </c>
      <c r="I1651" s="1" t="s">
        <v>12413</v>
      </c>
      <c r="J1651" s="1" t="s">
        <v>12414</v>
      </c>
      <c r="K1651" s="1" t="s">
        <v>12415</v>
      </c>
      <c r="L1651" s="1" t="s">
        <v>12416</v>
      </c>
      <c r="M1651" s="1" t="s">
        <v>12417</v>
      </c>
      <c r="N1651" s="1" t="s">
        <v>12418</v>
      </c>
      <c r="O1651" s="1" t="s">
        <v>12419</v>
      </c>
    </row>
    <row r="1652" s="1" customFormat="1" spans="1:18">
      <c r="A1652" s="1" t="s">
        <v>15</v>
      </c>
      <c r="B1652" s="1" t="s">
        <v>12420</v>
      </c>
      <c r="C1652" s="1" t="s">
        <v>27</v>
      </c>
      <c r="D1652" s="1" t="s">
        <v>12404</v>
      </c>
      <c r="F1652" s="1" t="s">
        <v>8494</v>
      </c>
      <c r="I1652" s="1" t="s">
        <v>12421</v>
      </c>
      <c r="J1652" s="1" t="s">
        <v>12422</v>
      </c>
      <c r="K1652" s="1" t="s">
        <v>12423</v>
      </c>
      <c r="L1652" s="1" t="s">
        <v>12424</v>
      </c>
      <c r="M1652" s="1" t="s">
        <v>12425</v>
      </c>
      <c r="N1652" s="1" t="s">
        <v>12426</v>
      </c>
      <c r="O1652" s="1" t="s">
        <v>12427</v>
      </c>
    </row>
    <row r="1653" s="1" customFormat="1" spans="1:18">
      <c r="A1653" s="1" t="s">
        <v>15</v>
      </c>
      <c r="B1653" s="1" t="s">
        <v>12428</v>
      </c>
      <c r="C1653" s="1" t="s">
        <v>27</v>
      </c>
      <c r="D1653" s="1" t="s">
        <v>12404</v>
      </c>
      <c r="F1653" s="1" t="s">
        <v>12429</v>
      </c>
      <c r="I1653" s="1" t="s">
        <v>12430</v>
      </c>
      <c r="J1653" s="1" t="s">
        <v>12431</v>
      </c>
      <c r="K1653" s="1" t="s">
        <v>12432</v>
      </c>
      <c r="L1653" s="1" t="s">
        <v>12433</v>
      </c>
      <c r="M1653" s="1" t="s">
        <v>12434</v>
      </c>
      <c r="N1653" s="1" t="s">
        <v>12435</v>
      </c>
      <c r="O1653" s="1" t="s">
        <v>12436</v>
      </c>
    </row>
    <row r="1654" s="1" customFormat="1" spans="1:18">
      <c r="A1654" s="1" t="s">
        <v>15</v>
      </c>
      <c r="B1654" s="1" t="s">
        <v>12437</v>
      </c>
      <c r="C1654" s="1" t="s">
        <v>27</v>
      </c>
      <c r="D1654" s="1" t="s">
        <v>12404</v>
      </c>
      <c r="F1654" s="1" t="s">
        <v>12438</v>
      </c>
      <c r="G1654" s="1" t="s">
        <v>3576</v>
      </c>
      <c r="I1654" s="1" t="s">
        <v>12439</v>
      </c>
      <c r="J1654" s="1" t="s">
        <v>12440</v>
      </c>
      <c r="K1654" s="1" t="s">
        <v>12441</v>
      </c>
      <c r="L1654" s="1" t="s">
        <v>12442</v>
      </c>
      <c r="M1654" s="1" t="s">
        <v>12443</v>
      </c>
      <c r="N1654" s="1" t="s">
        <v>12444</v>
      </c>
      <c r="O1654" s="1" t="s">
        <v>12445</v>
      </c>
    </row>
    <row r="1655" s="1" customFormat="1" spans="1:18">
      <c r="A1655" s="1" t="s">
        <v>15</v>
      </c>
      <c r="B1655" s="1" t="s">
        <v>12446</v>
      </c>
      <c r="C1655" s="1" t="s">
        <v>27</v>
      </c>
      <c r="D1655" s="1" t="s">
        <v>12404</v>
      </c>
      <c r="F1655" s="1" t="s">
        <v>12447</v>
      </c>
      <c r="I1655" s="1" t="s">
        <v>12448</v>
      </c>
      <c r="J1655" s="1" t="s">
        <v>12449</v>
      </c>
      <c r="K1655" s="1" t="s">
        <v>12450</v>
      </c>
      <c r="L1655" s="1" t="s">
        <v>12451</v>
      </c>
      <c r="M1655" s="1" t="s">
        <v>12452</v>
      </c>
      <c r="N1655" s="1" t="s">
        <v>12453</v>
      </c>
      <c r="O1655" s="1" t="s">
        <v>12454</v>
      </c>
    </row>
    <row r="1656" s="1" customFormat="1" spans="1:18">
      <c r="A1656" s="1" t="s">
        <v>15</v>
      </c>
      <c r="B1656" s="1" t="s">
        <v>12455</v>
      </c>
      <c r="C1656" s="1" t="s">
        <v>27</v>
      </c>
      <c r="J1656" s="1" t="s">
        <v>12422</v>
      </c>
      <c r="K1656" s="1" t="s">
        <v>12456</v>
      </c>
      <c r="L1656" s="1" t="s">
        <v>12457</v>
      </c>
      <c r="M1656" s="1" t="s">
        <v>12458</v>
      </c>
      <c r="N1656" s="1" t="s">
        <v>12459</v>
      </c>
      <c r="O1656" s="1" t="s">
        <v>12460</v>
      </c>
    </row>
    <row r="1657" s="1" customFormat="1" spans="1:18">
      <c r="A1657" s="1" t="s">
        <v>15</v>
      </c>
      <c r="B1657" s="1" t="s">
        <v>12461</v>
      </c>
      <c r="C1657" s="1" t="s">
        <v>27</v>
      </c>
      <c r="J1657" s="1" t="s">
        <v>12462</v>
      </c>
      <c r="K1657" s="1" t="s">
        <v>12463</v>
      </c>
      <c r="L1657" s="1" t="s">
        <v>12464</v>
      </c>
      <c r="M1657" s="1" t="s">
        <v>12465</v>
      </c>
      <c r="N1657" s="1" t="s">
        <v>12466</v>
      </c>
      <c r="O1657" s="1" t="s">
        <v>12467</v>
      </c>
    </row>
    <row r="1658" s="1" customFormat="1" spans="1:18">
      <c r="A1658" s="1" t="s">
        <v>15</v>
      </c>
      <c r="B1658" s="1" t="s">
        <v>3667</v>
      </c>
      <c r="C1658" s="1" t="s">
        <v>27</v>
      </c>
      <c r="F1658" s="1" t="s">
        <v>3667</v>
      </c>
      <c r="J1658" s="1" t="s">
        <v>12468</v>
      </c>
      <c r="K1658" s="1" t="s">
        <v>12469</v>
      </c>
      <c r="L1658" s="1" t="s">
        <v>12470</v>
      </c>
      <c r="M1658" s="1" t="s">
        <v>12471</v>
      </c>
      <c r="N1658" s="1" t="s">
        <v>12472</v>
      </c>
      <c r="O1658" s="1" t="s">
        <v>12473</v>
      </c>
    </row>
    <row r="1659" s="1" customFormat="1" spans="1:18">
      <c r="A1659" s="1" t="s">
        <v>15</v>
      </c>
      <c r="B1659" s="1" t="s">
        <v>12474</v>
      </c>
      <c r="C1659" s="1" t="s">
        <v>17</v>
      </c>
      <c r="J1659" s="1" t="s">
        <v>12475</v>
      </c>
      <c r="K1659" s="1" t="s">
        <v>12476</v>
      </c>
      <c r="L1659" s="1" t="s">
        <v>12477</v>
      </c>
      <c r="M1659" s="1" t="s">
        <v>12478</v>
      </c>
      <c r="N1659" s="1" t="s">
        <v>12479</v>
      </c>
      <c r="O1659" s="1" t="s">
        <v>12480</v>
      </c>
    </row>
    <row r="1660" s="1" customFormat="1" spans="1:18">
      <c r="A1660" s="1" t="s">
        <v>15</v>
      </c>
      <c r="B1660" s="1" t="s">
        <v>12481</v>
      </c>
      <c r="C1660" s="1" t="s">
        <v>27</v>
      </c>
      <c r="J1660" s="1" t="s">
        <v>12482</v>
      </c>
      <c r="K1660" s="1" t="s">
        <v>12483</v>
      </c>
      <c r="L1660" s="1" t="s">
        <v>12484</v>
      </c>
      <c r="M1660" s="1" t="s">
        <v>12485</v>
      </c>
      <c r="N1660" s="1" t="s">
        <v>12486</v>
      </c>
      <c r="O1660" s="1" t="s">
        <v>12487</v>
      </c>
    </row>
    <row r="1661" s="1" customFormat="1" spans="1:18">
      <c r="A1661" s="1" t="s">
        <v>15</v>
      </c>
      <c r="B1661" s="1" t="s">
        <v>12488</v>
      </c>
      <c r="C1661" s="1" t="s">
        <v>45</v>
      </c>
      <c r="F1661" s="1" t="s">
        <v>12489</v>
      </c>
      <c r="G1661" s="1" t="s">
        <v>5460</v>
      </c>
      <c r="I1661" s="1" t="s">
        <v>12490</v>
      </c>
      <c r="J1661" s="1" t="s">
        <v>12491</v>
      </c>
      <c r="K1661" s="1" t="s">
        <v>12492</v>
      </c>
      <c r="L1661" s="1" t="s">
        <v>12493</v>
      </c>
      <c r="M1661" s="1" t="s">
        <v>12494</v>
      </c>
      <c r="N1661" s="1" t="s">
        <v>12495</v>
      </c>
      <c r="O1661" s="1" t="s">
        <v>12496</v>
      </c>
    </row>
    <row r="1662" s="1" customFormat="1" spans="1:18">
      <c r="A1662" s="1" t="s">
        <v>15</v>
      </c>
      <c r="B1662" s="1" t="s">
        <v>12497</v>
      </c>
      <c r="C1662" s="1" t="s">
        <v>27</v>
      </c>
      <c r="F1662" s="1" t="s">
        <v>12498</v>
      </c>
      <c r="G1662" s="1" t="s">
        <v>8436</v>
      </c>
      <c r="I1662" s="1" t="s">
        <v>12499</v>
      </c>
      <c r="J1662" s="1" t="s">
        <v>12500</v>
      </c>
      <c r="K1662" s="1" t="s">
        <v>12501</v>
      </c>
      <c r="L1662" s="1" t="s">
        <v>12502</v>
      </c>
      <c r="M1662" s="1" t="s">
        <v>12503</v>
      </c>
      <c r="N1662" s="1" t="s">
        <v>12504</v>
      </c>
      <c r="O1662" s="1" t="s">
        <v>12505</v>
      </c>
    </row>
    <row r="1663" s="1" customFormat="1" spans="1:18">
      <c r="A1663" s="1" t="s">
        <v>15</v>
      </c>
      <c r="B1663" s="1" t="s">
        <v>12506</v>
      </c>
      <c r="C1663" s="1" t="s">
        <v>45</v>
      </c>
      <c r="J1663" s="1" t="s">
        <v>12507</v>
      </c>
      <c r="K1663" s="1" t="s">
        <v>12508</v>
      </c>
      <c r="L1663" s="1" t="s">
        <v>12509</v>
      </c>
      <c r="M1663" s="1" t="s">
        <v>12510</v>
      </c>
      <c r="N1663" s="1" t="s">
        <v>12511</v>
      </c>
      <c r="O1663" s="1" t="s">
        <v>12512</v>
      </c>
    </row>
    <row r="1664" s="1" customFormat="1" spans="1:18">
      <c r="A1664" s="1" t="s">
        <v>15</v>
      </c>
      <c r="B1664" s="1" t="s">
        <v>12513</v>
      </c>
      <c r="C1664" s="1" t="s">
        <v>45</v>
      </c>
      <c r="F1664" s="1" t="s">
        <v>12514</v>
      </c>
      <c r="I1664" s="1" t="s">
        <v>12515</v>
      </c>
      <c r="J1664" s="1" t="s">
        <v>12516</v>
      </c>
      <c r="K1664" s="1" t="s">
        <v>12517</v>
      </c>
      <c r="L1664" s="1" t="s">
        <v>12518</v>
      </c>
      <c r="M1664" s="1" t="s">
        <v>12519</v>
      </c>
      <c r="N1664" s="1" t="s">
        <v>12520</v>
      </c>
      <c r="O1664" s="1" t="s">
        <v>12521</v>
      </c>
      <c r="R1664" s="1" t="s">
        <v>2140</v>
      </c>
    </row>
    <row r="1665" s="1" customFormat="1" spans="1:15">
      <c r="A1665" s="1" t="s">
        <v>15</v>
      </c>
      <c r="B1665" s="1" t="s">
        <v>12522</v>
      </c>
      <c r="C1665" s="1" t="s">
        <v>45</v>
      </c>
      <c r="J1665" s="1" t="s">
        <v>12523</v>
      </c>
      <c r="K1665" s="1" t="s">
        <v>12524</v>
      </c>
      <c r="L1665" s="1" t="s">
        <v>12525</v>
      </c>
      <c r="M1665" s="1" t="s">
        <v>12526</v>
      </c>
      <c r="N1665" s="1" t="s">
        <v>12527</v>
      </c>
      <c r="O1665" s="1" t="s">
        <v>12528</v>
      </c>
    </row>
    <row r="1666" s="1" customFormat="1" spans="1:15">
      <c r="A1666" s="1" t="s">
        <v>15</v>
      </c>
      <c r="B1666" s="1" t="s">
        <v>12522</v>
      </c>
      <c r="C1666" s="1" t="s">
        <v>27</v>
      </c>
      <c r="J1666" s="1" t="s">
        <v>12529</v>
      </c>
      <c r="K1666" s="1" t="s">
        <v>12524</v>
      </c>
      <c r="L1666" s="1" t="s">
        <v>12530</v>
      </c>
      <c r="M1666" s="1" t="s">
        <v>12531</v>
      </c>
      <c r="N1666" s="1" t="s">
        <v>12532</v>
      </c>
      <c r="O1666" s="1" t="s">
        <v>12533</v>
      </c>
    </row>
    <row r="1667" s="1" customFormat="1" spans="1:15">
      <c r="A1667" s="1" t="s">
        <v>15</v>
      </c>
      <c r="B1667" s="1" t="s">
        <v>12534</v>
      </c>
      <c r="C1667" s="1" t="s">
        <v>27</v>
      </c>
      <c r="I1667" s="1" t="s">
        <v>12535</v>
      </c>
      <c r="J1667" s="1" t="s">
        <v>12536</v>
      </c>
      <c r="K1667" s="1" t="s">
        <v>12537</v>
      </c>
      <c r="L1667" s="1" t="s">
        <v>12538</v>
      </c>
      <c r="M1667" s="1" t="s">
        <v>12539</v>
      </c>
      <c r="N1667" s="1" t="s">
        <v>12540</v>
      </c>
      <c r="O1667" s="1" t="s">
        <v>12541</v>
      </c>
    </row>
    <row r="1668" s="1" customFormat="1" spans="1:15">
      <c r="A1668" s="1" t="s">
        <v>15</v>
      </c>
      <c r="B1668" s="1" t="s">
        <v>12542</v>
      </c>
      <c r="C1668" s="1" t="s">
        <v>17</v>
      </c>
      <c r="J1668" s="1" t="s">
        <v>12543</v>
      </c>
      <c r="K1668" s="1" t="s">
        <v>12544</v>
      </c>
      <c r="L1668" s="1" t="s">
        <v>12545</v>
      </c>
      <c r="M1668" s="1" t="s">
        <v>12546</v>
      </c>
      <c r="N1668" s="1" t="s">
        <v>12547</v>
      </c>
      <c r="O1668" s="1" t="s">
        <v>12548</v>
      </c>
    </row>
    <row r="1669" s="1" customFormat="1" spans="1:15">
      <c r="A1669" s="1" t="s">
        <v>15</v>
      </c>
      <c r="B1669" s="1" t="s">
        <v>12549</v>
      </c>
      <c r="C1669" s="1" t="s">
        <v>27</v>
      </c>
      <c r="F1669" s="1" t="s">
        <v>12542</v>
      </c>
      <c r="G1669" s="1" t="e">
        <f>-ing</f>
        <v>#NAME?</v>
      </c>
      <c r="I1669" s="1" t="s">
        <v>12550</v>
      </c>
      <c r="J1669" s="1" t="s">
        <v>12551</v>
      </c>
      <c r="K1669" s="1" t="s">
        <v>12552</v>
      </c>
      <c r="L1669" s="1" t="s">
        <v>12553</v>
      </c>
      <c r="M1669" s="1" t="s">
        <v>12554</v>
      </c>
      <c r="N1669" s="1" t="s">
        <v>12555</v>
      </c>
      <c r="O1669" s="1" t="s">
        <v>12556</v>
      </c>
    </row>
    <row r="1670" s="1" customFormat="1" spans="1:15">
      <c r="A1670" s="1" t="s">
        <v>15</v>
      </c>
      <c r="B1670" s="1" t="s">
        <v>12557</v>
      </c>
      <c r="C1670" s="1" t="s">
        <v>45</v>
      </c>
      <c r="J1670" s="1" t="s">
        <v>12558</v>
      </c>
      <c r="K1670" s="1" t="s">
        <v>12559</v>
      </c>
      <c r="L1670" s="1" t="s">
        <v>12560</v>
      </c>
      <c r="M1670" s="1" t="s">
        <v>12561</v>
      </c>
      <c r="N1670" s="1" t="s">
        <v>12562</v>
      </c>
      <c r="O1670" s="1" t="s">
        <v>12563</v>
      </c>
    </row>
    <row r="1671" s="1" customFormat="1" spans="1:15">
      <c r="A1671" s="1" t="s">
        <v>15</v>
      </c>
      <c r="B1671" s="1" t="s">
        <v>12557</v>
      </c>
      <c r="C1671" s="1" t="s">
        <v>27</v>
      </c>
      <c r="J1671" s="1" t="s">
        <v>12564</v>
      </c>
      <c r="K1671" s="1" t="s">
        <v>12559</v>
      </c>
      <c r="L1671" s="1" t="s">
        <v>12565</v>
      </c>
      <c r="M1671" s="1" t="s">
        <v>12566</v>
      </c>
      <c r="N1671" s="1" t="s">
        <v>12567</v>
      </c>
      <c r="O1671" s="1" t="s">
        <v>12568</v>
      </c>
    </row>
    <row r="1672" s="1" customFormat="1" spans="1:15">
      <c r="A1672" s="1" t="s">
        <v>15</v>
      </c>
      <c r="B1672" s="1" t="s">
        <v>12569</v>
      </c>
      <c r="C1672" s="1" t="s">
        <v>17</v>
      </c>
      <c r="J1672" s="1" t="s">
        <v>12570</v>
      </c>
      <c r="K1672" s="1" t="s">
        <v>12571</v>
      </c>
      <c r="L1672" s="1" t="s">
        <v>12572</v>
      </c>
      <c r="M1672" s="1" t="s">
        <v>12573</v>
      </c>
      <c r="N1672" s="1" t="s">
        <v>12574</v>
      </c>
      <c r="O1672" s="1" t="s">
        <v>12575</v>
      </c>
    </row>
    <row r="1673" s="1" customFormat="1" spans="1:15">
      <c r="A1673" s="1" t="s">
        <v>15</v>
      </c>
      <c r="B1673" s="1" t="s">
        <v>12569</v>
      </c>
      <c r="C1673" s="1" t="s">
        <v>27</v>
      </c>
      <c r="J1673" s="1" t="s">
        <v>12576</v>
      </c>
      <c r="K1673" s="1" t="s">
        <v>12571</v>
      </c>
      <c r="L1673" s="1" t="s">
        <v>12577</v>
      </c>
      <c r="M1673" s="1" t="s">
        <v>12578</v>
      </c>
      <c r="N1673" s="1" t="s">
        <v>12579</v>
      </c>
      <c r="O1673" s="1" t="s">
        <v>12580</v>
      </c>
    </row>
    <row r="1674" s="1" customFormat="1" spans="1:15">
      <c r="A1674" s="1" t="s">
        <v>15</v>
      </c>
      <c r="B1674" s="1" t="s">
        <v>12581</v>
      </c>
      <c r="C1674" s="1" t="s">
        <v>27</v>
      </c>
      <c r="J1674" s="1" t="s">
        <v>12582</v>
      </c>
      <c r="K1674" s="1" t="s">
        <v>12583</v>
      </c>
      <c r="L1674" s="1" t="s">
        <v>12584</v>
      </c>
      <c r="M1674" s="1" t="s">
        <v>12585</v>
      </c>
      <c r="N1674" s="1" t="s">
        <v>12586</v>
      </c>
      <c r="O1674" s="1" t="s">
        <v>12587</v>
      </c>
    </row>
    <row r="1675" s="1" customFormat="1" spans="1:15">
      <c r="A1675" s="1" t="s">
        <v>15</v>
      </c>
      <c r="B1675" s="1" t="s">
        <v>12588</v>
      </c>
      <c r="C1675" s="1" t="s">
        <v>27</v>
      </c>
      <c r="F1675" s="1" t="s">
        <v>12581</v>
      </c>
      <c r="G1675" s="1" t="e">
        <f>-y</f>
        <v>#NAME?</v>
      </c>
      <c r="I1675" s="1" t="s">
        <v>12589</v>
      </c>
      <c r="J1675" s="1" t="s">
        <v>12590</v>
      </c>
      <c r="K1675" s="1" t="s">
        <v>12591</v>
      </c>
      <c r="L1675" s="1" t="s">
        <v>12592</v>
      </c>
      <c r="M1675" s="1" t="s">
        <v>12593</v>
      </c>
      <c r="N1675" s="1" t="s">
        <v>12594</v>
      </c>
      <c r="O1675" s="1" t="s">
        <v>12595</v>
      </c>
    </row>
    <row r="1676" s="1" customFormat="1" spans="1:15">
      <c r="A1676" s="1" t="s">
        <v>15</v>
      </c>
      <c r="B1676" s="1" t="s">
        <v>12596</v>
      </c>
      <c r="C1676" s="1" t="s">
        <v>27</v>
      </c>
      <c r="J1676" s="1" t="s">
        <v>12597</v>
      </c>
      <c r="K1676" s="1" t="s">
        <v>12598</v>
      </c>
      <c r="L1676" s="1" t="s">
        <v>12599</v>
      </c>
      <c r="M1676" s="1" t="s">
        <v>12600</v>
      </c>
      <c r="N1676" s="1" t="s">
        <v>12601</v>
      </c>
      <c r="O1676" s="1" t="s">
        <v>12602</v>
      </c>
    </row>
    <row r="1677" s="1" customFormat="1" spans="1:15">
      <c r="A1677" s="1" t="s">
        <v>15</v>
      </c>
      <c r="B1677" s="1" t="s">
        <v>12603</v>
      </c>
      <c r="C1677" s="1" t="s">
        <v>27</v>
      </c>
      <c r="J1677" s="1" t="s">
        <v>12604</v>
      </c>
      <c r="K1677" s="1" t="s">
        <v>12605</v>
      </c>
      <c r="L1677" s="1" t="s">
        <v>12606</v>
      </c>
      <c r="M1677" s="1" t="s">
        <v>12607</v>
      </c>
      <c r="N1677" s="1" t="s">
        <v>12608</v>
      </c>
      <c r="O1677" s="1" t="s">
        <v>12609</v>
      </c>
    </row>
    <row r="1678" s="1" customFormat="1" spans="1:15">
      <c r="A1678" s="1" t="s">
        <v>15</v>
      </c>
      <c r="B1678" s="1" t="s">
        <v>12610</v>
      </c>
      <c r="C1678" s="1" t="s">
        <v>17</v>
      </c>
      <c r="J1678" s="1" t="s">
        <v>12611</v>
      </c>
      <c r="K1678" s="1" t="s">
        <v>12612</v>
      </c>
      <c r="L1678" s="1" t="s">
        <v>12613</v>
      </c>
      <c r="M1678" s="1" t="s">
        <v>12614</v>
      </c>
      <c r="N1678" s="1" t="s">
        <v>12615</v>
      </c>
      <c r="O1678" s="1" t="s">
        <v>12616</v>
      </c>
    </row>
    <row r="1679" s="1" customFormat="1" spans="1:15">
      <c r="A1679" s="1" t="s">
        <v>15</v>
      </c>
      <c r="B1679" s="1" t="s">
        <v>12617</v>
      </c>
      <c r="C1679" s="1" t="s">
        <v>27</v>
      </c>
      <c r="F1679" s="1" t="s">
        <v>12610</v>
      </c>
      <c r="G1679" s="1" t="s">
        <v>8110</v>
      </c>
      <c r="I1679" s="1" t="s">
        <v>12618</v>
      </c>
      <c r="J1679" s="1" t="s">
        <v>12619</v>
      </c>
      <c r="K1679" s="1" t="s">
        <v>12620</v>
      </c>
      <c r="L1679" s="1" t="s">
        <v>12621</v>
      </c>
      <c r="M1679" s="1" t="s">
        <v>12622</v>
      </c>
      <c r="N1679" s="1" t="s">
        <v>12623</v>
      </c>
      <c r="O1679" s="1" t="s">
        <v>12624</v>
      </c>
    </row>
    <row r="1680" s="1" customFormat="1" spans="1:15">
      <c r="A1680" s="1" t="s">
        <v>15</v>
      </c>
      <c r="B1680" s="1" t="s">
        <v>12625</v>
      </c>
      <c r="C1680" s="1" t="s">
        <v>17</v>
      </c>
      <c r="J1680" s="1" t="s">
        <v>12626</v>
      </c>
      <c r="K1680" s="1" t="s">
        <v>12627</v>
      </c>
      <c r="L1680" s="1" t="s">
        <v>12628</v>
      </c>
      <c r="M1680" s="1" t="s">
        <v>12629</v>
      </c>
      <c r="N1680" s="1" t="s">
        <v>12630</v>
      </c>
      <c r="O1680" s="1" t="s">
        <v>12631</v>
      </c>
    </row>
    <row r="1681" s="1" customFormat="1" spans="1:15">
      <c r="A1681" s="1" t="s">
        <v>15</v>
      </c>
      <c r="B1681" s="1" t="s">
        <v>12632</v>
      </c>
      <c r="C1681" s="1" t="s">
        <v>27</v>
      </c>
      <c r="J1681" s="1" t="s">
        <v>12633</v>
      </c>
      <c r="K1681" s="1" t="s">
        <v>12634</v>
      </c>
      <c r="L1681" s="1" t="s">
        <v>12635</v>
      </c>
      <c r="M1681" s="1" t="s">
        <v>12636</v>
      </c>
      <c r="N1681" s="1" t="s">
        <v>12637</v>
      </c>
      <c r="O1681" s="1" t="s">
        <v>12638</v>
      </c>
    </row>
    <row r="1682" s="1" customFormat="1" spans="1:15">
      <c r="A1682" s="1" t="s">
        <v>15</v>
      </c>
      <c r="B1682" s="1" t="s">
        <v>12632</v>
      </c>
      <c r="C1682" s="1" t="s">
        <v>17</v>
      </c>
      <c r="J1682" s="1" t="s">
        <v>12639</v>
      </c>
      <c r="K1682" s="1" t="s">
        <v>12634</v>
      </c>
      <c r="L1682" s="1" t="s">
        <v>12640</v>
      </c>
      <c r="M1682" s="1" t="s">
        <v>12641</v>
      </c>
      <c r="N1682" s="1" t="s">
        <v>12642</v>
      </c>
      <c r="O1682" s="1" t="s">
        <v>12643</v>
      </c>
    </row>
    <row r="1683" s="1" customFormat="1" spans="1:15">
      <c r="A1683" s="1" t="s">
        <v>15</v>
      </c>
      <c r="B1683" s="1" t="s">
        <v>12644</v>
      </c>
      <c r="C1683" s="1" t="s">
        <v>17</v>
      </c>
      <c r="J1683" s="1" t="s">
        <v>12645</v>
      </c>
      <c r="K1683" s="1" t="s">
        <v>12646</v>
      </c>
      <c r="L1683" s="1" t="s">
        <v>12647</v>
      </c>
      <c r="M1683" s="1" t="s">
        <v>12648</v>
      </c>
      <c r="N1683" s="1" t="s">
        <v>12649</v>
      </c>
      <c r="O1683" s="1" t="s">
        <v>12650</v>
      </c>
    </row>
    <row r="1684" s="1" customFormat="1" spans="1:15">
      <c r="A1684" s="1" t="s">
        <v>15</v>
      </c>
      <c r="B1684" s="1" t="s">
        <v>12644</v>
      </c>
      <c r="C1684" s="1" t="s">
        <v>27</v>
      </c>
      <c r="J1684" s="1" t="s">
        <v>12651</v>
      </c>
      <c r="K1684" s="1" t="s">
        <v>12646</v>
      </c>
      <c r="L1684" s="1" t="s">
        <v>12652</v>
      </c>
      <c r="M1684" s="1" t="s">
        <v>12653</v>
      </c>
      <c r="N1684" s="1" t="s">
        <v>12654</v>
      </c>
      <c r="O1684" s="1" t="s">
        <v>12655</v>
      </c>
    </row>
    <row r="1685" s="1" customFormat="1" spans="1:15">
      <c r="A1685" s="1" t="s">
        <v>15</v>
      </c>
      <c r="B1685" s="1" t="s">
        <v>12656</v>
      </c>
      <c r="C1685" s="1" t="s">
        <v>27</v>
      </c>
      <c r="J1685" s="1" t="s">
        <v>12657</v>
      </c>
      <c r="K1685" s="1" t="s">
        <v>12658</v>
      </c>
      <c r="L1685" s="1" t="s">
        <v>12659</v>
      </c>
      <c r="M1685" s="1" t="s">
        <v>12660</v>
      </c>
      <c r="N1685" s="1" t="s">
        <v>12661</v>
      </c>
      <c r="O1685" s="1" t="s">
        <v>12662</v>
      </c>
    </row>
    <row r="1686" s="1" customFormat="1" spans="1:15">
      <c r="A1686" s="1" t="s">
        <v>15</v>
      </c>
      <c r="B1686" s="1" t="s">
        <v>12663</v>
      </c>
      <c r="C1686" s="1" t="s">
        <v>27</v>
      </c>
      <c r="F1686" s="1" t="s">
        <v>12664</v>
      </c>
      <c r="G1686" s="1" t="s">
        <v>1836</v>
      </c>
      <c r="I1686" s="1" t="s">
        <v>12665</v>
      </c>
      <c r="J1686" s="1" t="s">
        <v>12666</v>
      </c>
      <c r="K1686" s="1" t="s">
        <v>12667</v>
      </c>
      <c r="L1686" s="1" t="s">
        <v>12668</v>
      </c>
      <c r="M1686" s="1" t="s">
        <v>12669</v>
      </c>
      <c r="N1686" s="1" t="s">
        <v>12670</v>
      </c>
      <c r="O1686" s="1" t="s">
        <v>12671</v>
      </c>
    </row>
    <row r="1687" s="1" customFormat="1" spans="1:15">
      <c r="A1687" s="1" t="s">
        <v>15</v>
      </c>
      <c r="B1687" s="1" t="s">
        <v>12672</v>
      </c>
      <c r="C1687" s="1" t="s">
        <v>17</v>
      </c>
      <c r="J1687" s="1" t="s">
        <v>12673</v>
      </c>
      <c r="K1687" s="1" t="s">
        <v>12674</v>
      </c>
      <c r="L1687" s="1" t="s">
        <v>12675</v>
      </c>
      <c r="M1687" s="1" t="s">
        <v>12676</v>
      </c>
      <c r="N1687" s="1" t="s">
        <v>12677</v>
      </c>
      <c r="O1687" s="1" t="s">
        <v>12678</v>
      </c>
    </row>
    <row r="1688" s="1" customFormat="1" spans="1:15">
      <c r="A1688" s="1" t="s">
        <v>15</v>
      </c>
      <c r="B1688" s="1" t="s">
        <v>12672</v>
      </c>
      <c r="C1688" s="1" t="s">
        <v>27</v>
      </c>
      <c r="J1688" s="1" t="s">
        <v>12679</v>
      </c>
      <c r="K1688" s="1" t="s">
        <v>12674</v>
      </c>
      <c r="L1688" s="1" t="s">
        <v>12680</v>
      </c>
      <c r="M1688" s="1" t="s">
        <v>12681</v>
      </c>
      <c r="N1688" s="1" t="s">
        <v>12682</v>
      </c>
      <c r="O1688" s="1" t="s">
        <v>12683</v>
      </c>
    </row>
    <row r="1689" s="1" customFormat="1" spans="1:15">
      <c r="A1689" s="1" t="s">
        <v>15</v>
      </c>
      <c r="B1689" s="1" t="s">
        <v>12684</v>
      </c>
      <c r="C1689" s="1" t="s">
        <v>45</v>
      </c>
      <c r="J1689" s="1" t="s">
        <v>12685</v>
      </c>
      <c r="K1689" s="1" t="s">
        <v>12686</v>
      </c>
      <c r="L1689" s="1" t="s">
        <v>12687</v>
      </c>
      <c r="M1689" s="1" t="s">
        <v>12688</v>
      </c>
      <c r="N1689" s="1" t="s">
        <v>12689</v>
      </c>
      <c r="O1689" s="1" t="s">
        <v>12690</v>
      </c>
    </row>
    <row r="1690" s="1" customFormat="1" spans="1:15">
      <c r="A1690" s="1" t="s">
        <v>15</v>
      </c>
      <c r="B1690" s="1" t="s">
        <v>12691</v>
      </c>
      <c r="C1690" s="1" t="s">
        <v>27</v>
      </c>
      <c r="J1690" s="1" t="s">
        <v>12692</v>
      </c>
      <c r="K1690" s="1" t="s">
        <v>12693</v>
      </c>
      <c r="L1690" s="1" t="s">
        <v>12694</v>
      </c>
      <c r="M1690" s="1" t="s">
        <v>12695</v>
      </c>
      <c r="N1690" s="1" t="s">
        <v>12696</v>
      </c>
      <c r="O1690" s="1" t="s">
        <v>12697</v>
      </c>
    </row>
    <row r="1691" s="1" customFormat="1" spans="1:15">
      <c r="A1691" s="1" t="s">
        <v>15</v>
      </c>
      <c r="B1691" s="1" t="s">
        <v>12698</v>
      </c>
      <c r="C1691" s="1" t="s">
        <v>27</v>
      </c>
      <c r="J1691" s="1" t="s">
        <v>12699</v>
      </c>
      <c r="K1691" s="1" t="s">
        <v>12700</v>
      </c>
      <c r="L1691" s="1" t="s">
        <v>12701</v>
      </c>
      <c r="M1691" s="1" t="s">
        <v>12702</v>
      </c>
      <c r="N1691" s="1" t="s">
        <v>12703</v>
      </c>
      <c r="O1691" s="1" t="s">
        <v>12704</v>
      </c>
    </row>
    <row r="1692" s="1" customFormat="1" spans="1:15">
      <c r="A1692" s="1" t="s">
        <v>15</v>
      </c>
      <c r="B1692" s="1" t="s">
        <v>12705</v>
      </c>
      <c r="C1692" s="1" t="s">
        <v>27</v>
      </c>
      <c r="J1692" s="1" t="s">
        <v>12706</v>
      </c>
      <c r="K1692" s="1" t="s">
        <v>12707</v>
      </c>
      <c r="L1692" s="1" t="s">
        <v>12708</v>
      </c>
      <c r="M1692" s="1" t="s">
        <v>12709</v>
      </c>
      <c r="N1692" s="1" t="s">
        <v>12710</v>
      </c>
      <c r="O1692" s="1" t="s">
        <v>12711</v>
      </c>
    </row>
    <row r="1693" s="1" customFormat="1" spans="1:15">
      <c r="A1693" s="1" t="s">
        <v>15</v>
      </c>
      <c r="B1693" s="1" t="s">
        <v>12712</v>
      </c>
      <c r="C1693" s="1" t="s">
        <v>27</v>
      </c>
      <c r="D1693" s="1" t="s">
        <v>12713</v>
      </c>
      <c r="G1693" s="1" t="e">
        <f>-astics</f>
        <v>#NAME?</v>
      </c>
      <c r="I1693" s="1" t="s">
        <v>12714</v>
      </c>
      <c r="J1693" s="1" t="s">
        <v>12715</v>
      </c>
      <c r="K1693" s="1" t="s">
        <v>12716</v>
      </c>
      <c r="L1693" s="1" t="s">
        <v>12717</v>
      </c>
      <c r="M1693" s="1" t="s">
        <v>12718</v>
      </c>
      <c r="N1693" s="1" t="s">
        <v>12719</v>
      </c>
      <c r="O1693" s="1" t="s">
        <v>12720</v>
      </c>
    </row>
    <row r="1694" s="1" customFormat="1" spans="1:15">
      <c r="A1694" s="1" t="s">
        <v>15</v>
      </c>
      <c r="B1694" s="1" t="s">
        <v>12721</v>
      </c>
      <c r="C1694" s="1" t="s">
        <v>27</v>
      </c>
      <c r="J1694" s="1" t="s">
        <v>12722</v>
      </c>
      <c r="K1694" s="1" t="s">
        <v>12723</v>
      </c>
      <c r="L1694" s="1" t="s">
        <v>12724</v>
      </c>
      <c r="M1694" s="1" t="s">
        <v>12725</v>
      </c>
      <c r="N1694" s="1" t="s">
        <v>12726</v>
      </c>
      <c r="O1694" s="1" t="s">
        <v>12727</v>
      </c>
    </row>
    <row r="1695" s="1" customFormat="1" spans="1:15">
      <c r="A1695" s="1" t="s">
        <v>15</v>
      </c>
      <c r="B1695" s="1" t="s">
        <v>12728</v>
      </c>
      <c r="C1695" s="1" t="s">
        <v>27</v>
      </c>
      <c r="J1695" s="1" t="s">
        <v>12729</v>
      </c>
      <c r="K1695" s="1" t="s">
        <v>12730</v>
      </c>
      <c r="L1695" s="1" t="s">
        <v>12731</v>
      </c>
      <c r="M1695" s="1" t="s">
        <v>12732</v>
      </c>
      <c r="N1695" s="1" t="s">
        <v>12733</v>
      </c>
      <c r="O1695" s="1" t="s">
        <v>12734</v>
      </c>
    </row>
    <row r="1696" s="1" customFormat="1" spans="1:15">
      <c r="A1696" s="1" t="s">
        <v>15</v>
      </c>
      <c r="B1696" s="1" t="s">
        <v>12735</v>
      </c>
      <c r="C1696" s="1" t="s">
        <v>27</v>
      </c>
      <c r="I1696" s="1" t="s">
        <v>12736</v>
      </c>
      <c r="J1696" s="1" t="s">
        <v>12737</v>
      </c>
      <c r="K1696" s="1" t="s">
        <v>12738</v>
      </c>
      <c r="L1696" s="1" t="s">
        <v>12739</v>
      </c>
      <c r="M1696" s="1" t="s">
        <v>12740</v>
      </c>
      <c r="N1696" s="1" t="s">
        <v>12741</v>
      </c>
      <c r="O1696" s="1" t="s">
        <v>12742</v>
      </c>
    </row>
    <row r="1697" s="1" customFormat="1" spans="1:18">
      <c r="A1697" s="1" t="s">
        <v>15</v>
      </c>
      <c r="B1697" s="1" t="s">
        <v>12743</v>
      </c>
      <c r="C1697" s="1" t="s">
        <v>27</v>
      </c>
      <c r="J1697" s="1" t="s">
        <v>12744</v>
      </c>
      <c r="K1697" s="1" t="s">
        <v>12745</v>
      </c>
      <c r="L1697" s="1" t="s">
        <v>12746</v>
      </c>
      <c r="M1697" s="1" t="s">
        <v>12747</v>
      </c>
      <c r="N1697" s="1" t="s">
        <v>12748</v>
      </c>
      <c r="O1697" s="1" t="s">
        <v>12749</v>
      </c>
    </row>
    <row r="1698" s="1" customFormat="1" spans="1:18">
      <c r="A1698" s="1" t="s">
        <v>15</v>
      </c>
      <c r="B1698" s="1" t="s">
        <v>12743</v>
      </c>
      <c r="C1698" s="1" t="s">
        <v>45</v>
      </c>
      <c r="J1698" s="1" t="s">
        <v>12750</v>
      </c>
      <c r="K1698" s="1" t="s">
        <v>12745</v>
      </c>
      <c r="L1698" s="1" t="s">
        <v>12751</v>
      </c>
      <c r="M1698" s="1" t="s">
        <v>12752</v>
      </c>
      <c r="N1698" s="1" t="s">
        <v>12753</v>
      </c>
      <c r="O1698" s="1" t="s">
        <v>12754</v>
      </c>
    </row>
    <row r="1699" s="1" customFormat="1" spans="1:18">
      <c r="A1699" s="1" t="s">
        <v>15</v>
      </c>
      <c r="B1699" s="1" t="s">
        <v>12755</v>
      </c>
      <c r="C1699" s="1" t="s">
        <v>27</v>
      </c>
      <c r="J1699" s="1" t="s">
        <v>12756</v>
      </c>
      <c r="K1699" s="1" t="s">
        <v>12757</v>
      </c>
      <c r="L1699" s="1" t="s">
        <v>12758</v>
      </c>
      <c r="M1699" s="1" t="s">
        <v>12759</v>
      </c>
      <c r="N1699" s="1" t="s">
        <v>12760</v>
      </c>
      <c r="O1699" s="1" t="s">
        <v>12761</v>
      </c>
    </row>
    <row r="1700" s="1" customFormat="1" spans="1:18">
      <c r="A1700" s="1" t="s">
        <v>15</v>
      </c>
      <c r="B1700" s="1" t="s">
        <v>12762</v>
      </c>
      <c r="C1700" s="1" t="s">
        <v>27</v>
      </c>
      <c r="J1700" s="1" t="s">
        <v>12763</v>
      </c>
      <c r="K1700" s="1" t="s">
        <v>12764</v>
      </c>
      <c r="L1700" s="1" t="s">
        <v>12765</v>
      </c>
      <c r="M1700" s="1" t="s">
        <v>12766</v>
      </c>
      <c r="N1700" s="1" t="s">
        <v>12767</v>
      </c>
      <c r="O1700" s="1" t="s">
        <v>12768</v>
      </c>
    </row>
    <row r="1701" s="1" customFormat="1" spans="1:18">
      <c r="A1701" s="1" t="s">
        <v>15</v>
      </c>
      <c r="B1701" s="1" t="s">
        <v>12769</v>
      </c>
      <c r="C1701" s="1" t="s">
        <v>27</v>
      </c>
      <c r="I1701" s="1" t="s">
        <v>12770</v>
      </c>
      <c r="J1701" s="1" t="s">
        <v>12771</v>
      </c>
      <c r="K1701" s="1" t="s">
        <v>12772</v>
      </c>
      <c r="L1701" s="1" t="s">
        <v>12773</v>
      </c>
      <c r="M1701" s="1" t="s">
        <v>12774</v>
      </c>
      <c r="N1701" s="1" t="s">
        <v>12775</v>
      </c>
      <c r="O1701" s="1" t="s">
        <v>12776</v>
      </c>
    </row>
    <row r="1702" s="1" customFormat="1" spans="1:18">
      <c r="A1702" s="1" t="s">
        <v>15</v>
      </c>
      <c r="B1702" s="1" t="s">
        <v>12777</v>
      </c>
      <c r="C1702" s="1" t="s">
        <v>27</v>
      </c>
      <c r="J1702" s="1" t="s">
        <v>12778</v>
      </c>
      <c r="K1702" s="1" t="s">
        <v>12779</v>
      </c>
      <c r="L1702" s="1" t="s">
        <v>12780</v>
      </c>
      <c r="M1702" s="1" t="s">
        <v>12781</v>
      </c>
      <c r="N1702" s="1" t="s">
        <v>12782</v>
      </c>
      <c r="O1702" s="1" t="s">
        <v>12783</v>
      </c>
    </row>
    <row r="1703" s="1" customFormat="1" spans="1:18">
      <c r="A1703" s="1" t="s">
        <v>15</v>
      </c>
      <c r="B1703" s="1" t="s">
        <v>12784</v>
      </c>
      <c r="C1703" s="1" t="s">
        <v>27</v>
      </c>
      <c r="J1703" s="1" t="s">
        <v>12785</v>
      </c>
      <c r="K1703" s="1" t="s">
        <v>12786</v>
      </c>
      <c r="L1703" s="1" t="s">
        <v>12787</v>
      </c>
      <c r="M1703" s="1" t="s">
        <v>12788</v>
      </c>
      <c r="N1703" s="1" t="s">
        <v>12789</v>
      </c>
      <c r="O1703" s="1" t="s">
        <v>12790</v>
      </c>
    </row>
    <row r="1704" s="1" customFormat="1" spans="1:18">
      <c r="A1704" s="1" t="s">
        <v>15</v>
      </c>
      <c r="B1704" s="1" t="s">
        <v>12791</v>
      </c>
      <c r="C1704" s="1" t="s">
        <v>27</v>
      </c>
      <c r="I1704" s="1" t="s">
        <v>12792</v>
      </c>
      <c r="J1704" s="1" t="s">
        <v>12793</v>
      </c>
      <c r="K1704" s="1" t="s">
        <v>12794</v>
      </c>
      <c r="L1704" s="1" t="s">
        <v>12795</v>
      </c>
      <c r="M1704" s="1" t="s">
        <v>12796</v>
      </c>
      <c r="N1704" s="1" t="s">
        <v>12797</v>
      </c>
      <c r="O1704" s="1" t="s">
        <v>12798</v>
      </c>
    </row>
    <row r="1705" s="1" customFormat="1" spans="1:18">
      <c r="A1705" s="1" t="s">
        <v>15</v>
      </c>
      <c r="B1705" s="1" t="s">
        <v>12799</v>
      </c>
      <c r="C1705" s="1" t="s">
        <v>27</v>
      </c>
      <c r="F1705" s="1" t="s">
        <v>12784</v>
      </c>
      <c r="G1705" s="1" t="e">
        <f>-ful</f>
        <v>#NAME?</v>
      </c>
      <c r="I1705" s="1" t="s">
        <v>12800</v>
      </c>
      <c r="J1705" s="1" t="s">
        <v>12801</v>
      </c>
      <c r="K1705" s="1" t="s">
        <v>12802</v>
      </c>
      <c r="L1705" s="1" t="s">
        <v>12803</v>
      </c>
      <c r="M1705" s="1" t="s">
        <v>12804</v>
      </c>
      <c r="N1705" s="1" t="s">
        <v>12805</v>
      </c>
      <c r="O1705" s="1" t="s">
        <v>12806</v>
      </c>
    </row>
    <row r="1706" s="1" customFormat="1" spans="1:18">
      <c r="A1706" s="1" t="s">
        <v>15</v>
      </c>
      <c r="B1706" s="1" t="s">
        <v>12807</v>
      </c>
      <c r="C1706" s="1" t="s">
        <v>27</v>
      </c>
      <c r="F1706" s="1" t="s">
        <v>12784</v>
      </c>
      <c r="I1706" s="1" t="s">
        <v>12808</v>
      </c>
      <c r="J1706" s="1" t="s">
        <v>12809</v>
      </c>
      <c r="K1706" s="1" t="s">
        <v>12810</v>
      </c>
      <c r="L1706" s="1" t="s">
        <v>12811</v>
      </c>
      <c r="M1706" s="1" t="s">
        <v>12812</v>
      </c>
      <c r="N1706" s="1" t="s">
        <v>12813</v>
      </c>
      <c r="O1706" s="1" t="s">
        <v>12814</v>
      </c>
    </row>
    <row r="1707" s="1" customFormat="1" spans="1:18">
      <c r="A1707" s="1" t="s">
        <v>15</v>
      </c>
      <c r="B1707" s="1" t="s">
        <v>12815</v>
      </c>
      <c r="C1707" s="1" t="s">
        <v>17</v>
      </c>
      <c r="F1707" s="1" t="s">
        <v>12784</v>
      </c>
      <c r="G1707" s="1" t="e">
        <f>-le</f>
        <v>#NAME?</v>
      </c>
      <c r="I1707" s="1" t="s">
        <v>12816</v>
      </c>
      <c r="J1707" s="1" t="s">
        <v>12817</v>
      </c>
      <c r="K1707" s="1" t="s">
        <v>12818</v>
      </c>
      <c r="L1707" s="1" t="s">
        <v>12819</v>
      </c>
      <c r="M1707" s="1" t="s">
        <v>12820</v>
      </c>
      <c r="N1707" s="1" t="s">
        <v>12821</v>
      </c>
      <c r="O1707" s="1" t="s">
        <v>12822</v>
      </c>
    </row>
    <row r="1708" s="1" customFormat="1" spans="1:18">
      <c r="A1708" s="1" t="s">
        <v>15</v>
      </c>
      <c r="B1708" s="1" t="s">
        <v>12815</v>
      </c>
      <c r="C1708" s="1" t="s">
        <v>27</v>
      </c>
      <c r="F1708" s="1" t="s">
        <v>12784</v>
      </c>
      <c r="G1708" s="1" t="e">
        <f>-le</f>
        <v>#NAME?</v>
      </c>
      <c r="I1708" s="1" t="s">
        <v>12823</v>
      </c>
      <c r="J1708" s="1" t="s">
        <v>12824</v>
      </c>
      <c r="K1708" s="1" t="s">
        <v>12818</v>
      </c>
      <c r="L1708" s="1" t="s">
        <v>12825</v>
      </c>
      <c r="M1708" s="1" t="s">
        <v>12826</v>
      </c>
      <c r="N1708" s="1" t="s">
        <v>12827</v>
      </c>
      <c r="O1708" s="1" t="s">
        <v>12828</v>
      </c>
    </row>
    <row r="1709" s="1" customFormat="1" spans="1:18">
      <c r="A1709" s="1" t="s">
        <v>15</v>
      </c>
      <c r="B1709" s="1" t="s">
        <v>12829</v>
      </c>
      <c r="C1709" s="1" t="s">
        <v>45</v>
      </c>
      <c r="F1709" s="1" t="s">
        <v>12784</v>
      </c>
      <c r="G1709" s="1" t="e">
        <f>-some</f>
        <v>#NAME?</v>
      </c>
      <c r="I1709" s="1" t="s">
        <v>12830</v>
      </c>
      <c r="J1709" s="1" t="s">
        <v>12831</v>
      </c>
      <c r="K1709" s="1" t="s">
        <v>12832</v>
      </c>
      <c r="L1709" s="1" t="s">
        <v>12833</v>
      </c>
      <c r="M1709" s="1" t="s">
        <v>12834</v>
      </c>
      <c r="N1709" s="1" t="s">
        <v>12835</v>
      </c>
      <c r="O1709" s="1" t="s">
        <v>12836</v>
      </c>
    </row>
    <row r="1710" s="1" customFormat="1" spans="1:18">
      <c r="A1710" s="1" t="s">
        <v>15</v>
      </c>
      <c r="B1710" s="1" t="s">
        <v>12837</v>
      </c>
      <c r="C1710" s="1" t="s">
        <v>27</v>
      </c>
      <c r="F1710" s="1" t="s">
        <v>12784</v>
      </c>
      <c r="I1710" s="1" t="s">
        <v>12838</v>
      </c>
      <c r="J1710" s="1" t="s">
        <v>12839</v>
      </c>
      <c r="K1710" s="1" t="s">
        <v>12840</v>
      </c>
      <c r="L1710" s="1" t="s">
        <v>12841</v>
      </c>
      <c r="M1710" s="1" t="s">
        <v>12842</v>
      </c>
      <c r="N1710" s="1" t="s">
        <v>12843</v>
      </c>
      <c r="O1710" s="1" t="s">
        <v>12844</v>
      </c>
    </row>
    <row r="1711" s="1" customFormat="1" spans="1:18">
      <c r="A1711" s="1" t="s">
        <v>15</v>
      </c>
      <c r="B1711" s="1" t="s">
        <v>12845</v>
      </c>
      <c r="C1711" s="1" t="s">
        <v>45</v>
      </c>
      <c r="F1711" s="1" t="s">
        <v>12784</v>
      </c>
      <c r="I1711" s="1" t="s">
        <v>12846</v>
      </c>
      <c r="J1711" s="1" t="s">
        <v>12847</v>
      </c>
      <c r="K1711" s="1" t="s">
        <v>12848</v>
      </c>
      <c r="L1711" s="1" t="s">
        <v>12849</v>
      </c>
      <c r="M1711" s="1" t="s">
        <v>12850</v>
      </c>
      <c r="N1711" s="1" t="s">
        <v>12851</v>
      </c>
      <c r="O1711" s="1" t="s">
        <v>12852</v>
      </c>
      <c r="R1711" s="1" t="s">
        <v>2140</v>
      </c>
    </row>
    <row r="1712" s="1" customFormat="1" spans="1:18">
      <c r="A1712" s="1" t="s">
        <v>15</v>
      </c>
      <c r="B1712" s="1" t="s">
        <v>12853</v>
      </c>
      <c r="C1712" s="1" t="s">
        <v>17</v>
      </c>
      <c r="J1712" s="1" t="s">
        <v>12854</v>
      </c>
      <c r="K1712" s="1" t="s">
        <v>12855</v>
      </c>
      <c r="L1712" s="1" t="s">
        <v>12856</v>
      </c>
      <c r="M1712" s="1" t="s">
        <v>12857</v>
      </c>
      <c r="N1712" s="1" t="s">
        <v>12858</v>
      </c>
      <c r="O1712" s="1" t="s">
        <v>12859</v>
      </c>
    </row>
    <row r="1713" s="1" customFormat="1" spans="1:19">
      <c r="A1713" s="1" t="s">
        <v>15</v>
      </c>
      <c r="B1713" s="1" t="s">
        <v>12860</v>
      </c>
      <c r="C1713" s="1" t="s">
        <v>17</v>
      </c>
      <c r="F1713" s="1" t="s">
        <v>12861</v>
      </c>
      <c r="I1713" s="1" t="s">
        <v>12862</v>
      </c>
      <c r="J1713" s="1" t="s">
        <v>12863</v>
      </c>
      <c r="K1713" s="1" t="s">
        <v>12864</v>
      </c>
      <c r="L1713" s="1" t="s">
        <v>12865</v>
      </c>
      <c r="M1713" s="1" t="s">
        <v>12866</v>
      </c>
      <c r="N1713" s="1" t="s">
        <v>12867</v>
      </c>
      <c r="O1713" s="1" t="s">
        <v>12868</v>
      </c>
      <c r="R1713" s="1" t="s">
        <v>10666</v>
      </c>
    </row>
    <row r="1714" s="1" customFormat="1" spans="1:19">
      <c r="A1714" s="1" t="s">
        <v>15</v>
      </c>
      <c r="B1714" s="1" t="s">
        <v>12869</v>
      </c>
      <c r="C1714" s="1" t="s">
        <v>27</v>
      </c>
      <c r="F1714" s="1" t="s">
        <v>12861</v>
      </c>
      <c r="I1714" s="1" t="s">
        <v>12870</v>
      </c>
      <c r="J1714" s="1" t="s">
        <v>12871</v>
      </c>
      <c r="K1714" s="1" t="s">
        <v>12872</v>
      </c>
      <c r="L1714" s="1" t="s">
        <v>12873</v>
      </c>
      <c r="M1714" s="1" t="s">
        <v>12874</v>
      </c>
      <c r="N1714" s="1" t="s">
        <v>12875</v>
      </c>
      <c r="O1714" s="1" t="s">
        <v>12876</v>
      </c>
      <c r="R1714" s="1" t="s">
        <v>12877</v>
      </c>
      <c r="S1714" s="1" t="s">
        <v>12878</v>
      </c>
    </row>
    <row r="1715" s="1" customFormat="1" spans="1:19">
      <c r="A1715" s="1" t="s">
        <v>15</v>
      </c>
      <c r="B1715" s="1" t="s">
        <v>12879</v>
      </c>
      <c r="C1715" s="1" t="s">
        <v>45</v>
      </c>
      <c r="F1715" s="1" t="s">
        <v>12861</v>
      </c>
      <c r="I1715" s="1" t="s">
        <v>12880</v>
      </c>
      <c r="J1715" s="1" t="s">
        <v>12881</v>
      </c>
      <c r="K1715" s="1" t="s">
        <v>12882</v>
      </c>
      <c r="L1715" s="1" t="s">
        <v>12883</v>
      </c>
      <c r="M1715" s="1" t="s">
        <v>12884</v>
      </c>
      <c r="N1715" s="1" t="s">
        <v>12885</v>
      </c>
      <c r="O1715" s="1" t="s">
        <v>12886</v>
      </c>
      <c r="R1715" s="1" t="s">
        <v>12877</v>
      </c>
    </row>
    <row r="1716" s="1" customFormat="1" spans="1:19">
      <c r="A1716" s="1" t="s">
        <v>15</v>
      </c>
      <c r="B1716" s="1" t="s">
        <v>12887</v>
      </c>
      <c r="C1716" s="1" t="s">
        <v>27</v>
      </c>
      <c r="J1716" s="1" t="s">
        <v>12888</v>
      </c>
      <c r="K1716" s="1" t="s">
        <v>12889</v>
      </c>
      <c r="L1716" s="1" t="s">
        <v>12890</v>
      </c>
      <c r="M1716" s="1" t="s">
        <v>12891</v>
      </c>
      <c r="N1716" s="1" t="s">
        <v>12892</v>
      </c>
      <c r="O1716" s="1" t="s">
        <v>12893</v>
      </c>
    </row>
    <row r="1717" s="1" customFormat="1" spans="1:19">
      <c r="A1717" s="1" t="s">
        <v>15</v>
      </c>
      <c r="B1717" s="1" t="s">
        <v>12887</v>
      </c>
      <c r="C1717" s="1" t="s">
        <v>17</v>
      </c>
      <c r="J1717" s="1" t="s">
        <v>12894</v>
      </c>
      <c r="K1717" s="1" t="s">
        <v>12889</v>
      </c>
      <c r="L1717" s="1" t="s">
        <v>12895</v>
      </c>
      <c r="M1717" s="1" t="s">
        <v>12896</v>
      </c>
      <c r="N1717" s="1" t="s">
        <v>12897</v>
      </c>
      <c r="O1717" s="1" t="s">
        <v>12898</v>
      </c>
    </row>
    <row r="1718" s="1" customFormat="1" spans="1:19">
      <c r="A1718" s="1" t="s">
        <v>15</v>
      </c>
      <c r="B1718" s="1" t="s">
        <v>12899</v>
      </c>
      <c r="C1718" s="1" t="s">
        <v>45</v>
      </c>
      <c r="J1718" s="1" t="s">
        <v>12900</v>
      </c>
      <c r="K1718" s="1" t="s">
        <v>12901</v>
      </c>
      <c r="L1718" s="1" t="s">
        <v>12902</v>
      </c>
      <c r="M1718" s="1" t="s">
        <v>12903</v>
      </c>
      <c r="N1718" s="1" t="s">
        <v>12904</v>
      </c>
      <c r="O1718" s="1" t="s">
        <v>12905</v>
      </c>
    </row>
    <row r="1719" s="1" customFormat="1" spans="1:19">
      <c r="A1719" s="1" t="s">
        <v>15</v>
      </c>
      <c r="B1719" s="1" t="s">
        <v>12899</v>
      </c>
      <c r="C1719" s="1" t="s">
        <v>75</v>
      </c>
      <c r="J1719" s="1" t="s">
        <v>12906</v>
      </c>
      <c r="K1719" s="1" t="s">
        <v>12901</v>
      </c>
      <c r="L1719" s="1" t="s">
        <v>12907</v>
      </c>
      <c r="M1719" s="1" t="s">
        <v>12908</v>
      </c>
      <c r="N1719" s="1" t="s">
        <v>12909</v>
      </c>
      <c r="O1719" s="1" t="s">
        <v>12910</v>
      </c>
    </row>
    <row r="1720" s="1" customFormat="1" spans="1:19">
      <c r="A1720" s="1" t="s">
        <v>15</v>
      </c>
      <c r="B1720" s="1" t="s">
        <v>12911</v>
      </c>
      <c r="C1720" s="1" t="s">
        <v>75</v>
      </c>
      <c r="F1720" s="1" t="s">
        <v>12899</v>
      </c>
      <c r="G1720" s="1" t="s">
        <v>1990</v>
      </c>
      <c r="I1720" s="1" t="s">
        <v>12912</v>
      </c>
      <c r="J1720" s="1" t="s">
        <v>12913</v>
      </c>
      <c r="K1720" s="1" t="s">
        <v>12914</v>
      </c>
      <c r="L1720" s="1" t="s">
        <v>12915</v>
      </c>
      <c r="M1720" s="1" t="s">
        <v>12916</v>
      </c>
      <c r="N1720" s="1" t="s">
        <v>12917</v>
      </c>
      <c r="O1720" s="1" t="s">
        <v>12918</v>
      </c>
    </row>
    <row r="1721" s="1" customFormat="1" spans="1:19">
      <c r="A1721" s="1" t="s">
        <v>15</v>
      </c>
      <c r="B1721" s="1" t="s">
        <v>12919</v>
      </c>
      <c r="C1721" s="1" t="s">
        <v>27</v>
      </c>
      <c r="F1721" s="1" t="s">
        <v>12899</v>
      </c>
      <c r="G1721" s="1" t="s">
        <v>12920</v>
      </c>
      <c r="I1721" s="1" t="s">
        <v>12921</v>
      </c>
      <c r="J1721" s="1" t="s">
        <v>12922</v>
      </c>
      <c r="K1721" s="1" t="s">
        <v>12923</v>
      </c>
      <c r="L1721" s="1" t="s">
        <v>12924</v>
      </c>
      <c r="M1721" s="1" t="s">
        <v>12925</v>
      </c>
      <c r="N1721" s="1" t="s">
        <v>12926</v>
      </c>
      <c r="O1721" s="1" t="s">
        <v>12927</v>
      </c>
    </row>
    <row r="1722" s="1" customFormat="1" spans="1:19">
      <c r="A1722" s="1" t="s">
        <v>15</v>
      </c>
      <c r="B1722" s="1" t="s">
        <v>12928</v>
      </c>
      <c r="C1722" s="1" t="s">
        <v>45</v>
      </c>
      <c r="I1722" s="1" t="s">
        <v>12929</v>
      </c>
      <c r="J1722" s="1" t="s">
        <v>12930</v>
      </c>
      <c r="K1722" s="1" t="s">
        <v>12931</v>
      </c>
      <c r="L1722" s="1" t="s">
        <v>12932</v>
      </c>
      <c r="M1722" s="1" t="s">
        <v>12933</v>
      </c>
      <c r="N1722" s="1" t="s">
        <v>12934</v>
      </c>
      <c r="O1722" s="1" t="s">
        <v>12935</v>
      </c>
    </row>
    <row r="1723" s="1" customFormat="1" spans="1:19">
      <c r="A1723" s="1" t="s">
        <v>15</v>
      </c>
      <c r="B1723" s="1" t="s">
        <v>12936</v>
      </c>
      <c r="C1723" s="1" t="s">
        <v>27</v>
      </c>
      <c r="J1723" s="1" t="s">
        <v>12937</v>
      </c>
      <c r="K1723" s="1" t="s">
        <v>12938</v>
      </c>
      <c r="L1723" s="1" t="s">
        <v>12939</v>
      </c>
      <c r="M1723" s="1" t="s">
        <v>12940</v>
      </c>
      <c r="N1723" s="1" t="s">
        <v>12941</v>
      </c>
      <c r="O1723" s="1" t="s">
        <v>12942</v>
      </c>
    </row>
    <row r="1724" s="1" customFormat="1" spans="1:19">
      <c r="A1724" s="1" t="s">
        <v>15</v>
      </c>
      <c r="B1724" s="1" t="s">
        <v>12936</v>
      </c>
      <c r="C1724" s="1" t="s">
        <v>17</v>
      </c>
      <c r="J1724" s="1" t="s">
        <v>12937</v>
      </c>
      <c r="K1724" s="1" t="s">
        <v>12938</v>
      </c>
      <c r="L1724" s="1" t="s">
        <v>12943</v>
      </c>
      <c r="M1724" s="1" t="s">
        <v>12944</v>
      </c>
      <c r="N1724" s="1" t="s">
        <v>12945</v>
      </c>
      <c r="O1724" s="1" t="s">
        <v>12946</v>
      </c>
    </row>
    <row r="1725" s="1" customFormat="1" spans="1:19">
      <c r="A1725" s="1" t="s">
        <v>15</v>
      </c>
      <c r="B1725" s="1" t="s">
        <v>12947</v>
      </c>
      <c r="C1725" s="1" t="s">
        <v>45</v>
      </c>
      <c r="F1725" s="1" t="s">
        <v>12936</v>
      </c>
      <c r="G1725" s="1" t="e">
        <f>-ful</f>
        <v>#NAME?</v>
      </c>
      <c r="I1725" s="1" t="s">
        <v>12948</v>
      </c>
      <c r="J1725" s="1" t="s">
        <v>12949</v>
      </c>
      <c r="K1725" s="1" t="s">
        <v>12950</v>
      </c>
      <c r="L1725" s="1" t="s">
        <v>12951</v>
      </c>
      <c r="M1725" s="1" t="s">
        <v>12952</v>
      </c>
      <c r="N1725" s="1" t="s">
        <v>12953</v>
      </c>
      <c r="O1725" s="1" t="s">
        <v>12954</v>
      </c>
    </row>
    <row r="1726" s="1" customFormat="1" spans="1:19">
      <c r="A1726" s="1" t="s">
        <v>15</v>
      </c>
      <c r="B1726" s="1" t="s">
        <v>12955</v>
      </c>
      <c r="C1726" s="1" t="s">
        <v>27</v>
      </c>
      <c r="J1726" s="1" t="s">
        <v>12956</v>
      </c>
      <c r="K1726" s="1" t="s">
        <v>12957</v>
      </c>
      <c r="L1726" s="1" t="s">
        <v>12958</v>
      </c>
      <c r="M1726" s="1" t="s">
        <v>12959</v>
      </c>
      <c r="N1726" s="1" t="s">
        <v>12960</v>
      </c>
      <c r="O1726" s="1" t="s">
        <v>12961</v>
      </c>
    </row>
    <row r="1727" s="1" customFormat="1" spans="1:19">
      <c r="A1727" s="1" t="s">
        <v>15</v>
      </c>
      <c r="B1727" s="1" t="s">
        <v>12962</v>
      </c>
      <c r="C1727" s="1" t="s">
        <v>27</v>
      </c>
      <c r="J1727" s="1" t="s">
        <v>12963</v>
      </c>
      <c r="K1727" s="1" t="s">
        <v>12964</v>
      </c>
      <c r="L1727" s="1" t="s">
        <v>12965</v>
      </c>
      <c r="M1727" s="1" t="s">
        <v>12966</v>
      </c>
      <c r="N1727" s="1" t="s">
        <v>12967</v>
      </c>
      <c r="O1727" s="1" t="s">
        <v>12968</v>
      </c>
    </row>
    <row r="1728" s="1" customFormat="1" spans="1:19">
      <c r="A1728" s="1" t="s">
        <v>15</v>
      </c>
      <c r="B1728" s="1" t="s">
        <v>12962</v>
      </c>
      <c r="C1728" s="1" t="s">
        <v>17</v>
      </c>
      <c r="J1728" s="1" t="s">
        <v>12963</v>
      </c>
      <c r="K1728" s="1" t="s">
        <v>12964</v>
      </c>
      <c r="L1728" s="1" t="s">
        <v>12969</v>
      </c>
      <c r="M1728" s="1" t="s">
        <v>12970</v>
      </c>
      <c r="N1728" s="1" t="s">
        <v>12971</v>
      </c>
      <c r="O1728" s="1" t="s">
        <v>12972</v>
      </c>
    </row>
    <row r="1729" s="1" customFormat="1" spans="1:15">
      <c r="A1729" s="1" t="s">
        <v>15</v>
      </c>
      <c r="B1729" s="1" t="s">
        <v>12973</v>
      </c>
      <c r="C1729" s="1" t="s">
        <v>27</v>
      </c>
      <c r="J1729" s="1" t="s">
        <v>12974</v>
      </c>
      <c r="K1729" s="1" t="s">
        <v>12975</v>
      </c>
      <c r="L1729" s="1" t="s">
        <v>12976</v>
      </c>
      <c r="M1729" s="1" t="s">
        <v>12977</v>
      </c>
      <c r="N1729" s="1" t="s">
        <v>12978</v>
      </c>
      <c r="O1729" s="1" t="s">
        <v>12979</v>
      </c>
    </row>
    <row r="1730" s="1" customFormat="1" spans="1:15">
      <c r="A1730" s="1" t="s">
        <v>15</v>
      </c>
      <c r="B1730" s="1" t="s">
        <v>12980</v>
      </c>
      <c r="C1730" s="1" t="s">
        <v>17</v>
      </c>
      <c r="J1730" s="1" t="s">
        <v>12981</v>
      </c>
      <c r="K1730" s="1" t="s">
        <v>12982</v>
      </c>
      <c r="L1730" s="1" t="s">
        <v>12983</v>
      </c>
      <c r="M1730" s="1" t="s">
        <v>12984</v>
      </c>
      <c r="N1730" s="1" t="s">
        <v>12985</v>
      </c>
      <c r="O1730" s="1" t="s">
        <v>12986</v>
      </c>
    </row>
    <row r="1731" s="1" customFormat="1" spans="1:15">
      <c r="A1731" s="1" t="s">
        <v>15</v>
      </c>
      <c r="B1731" s="1" t="s">
        <v>12987</v>
      </c>
      <c r="C1731" s="1" t="s">
        <v>17</v>
      </c>
      <c r="J1731" s="1" t="s">
        <v>12988</v>
      </c>
      <c r="K1731" s="1" t="s">
        <v>12989</v>
      </c>
      <c r="L1731" s="1" t="s">
        <v>12990</v>
      </c>
      <c r="M1731" s="1" t="s">
        <v>12991</v>
      </c>
      <c r="N1731" s="1" t="s">
        <v>12992</v>
      </c>
      <c r="O1731" s="1" t="s">
        <v>12993</v>
      </c>
    </row>
    <row r="1732" s="1" customFormat="1" spans="1:15">
      <c r="A1732" s="1" t="s">
        <v>15</v>
      </c>
      <c r="B1732" s="1" t="s">
        <v>3414</v>
      </c>
      <c r="C1732" s="1" t="s">
        <v>17</v>
      </c>
      <c r="J1732" s="1" t="s">
        <v>12994</v>
      </c>
      <c r="K1732" s="1" t="s">
        <v>12995</v>
      </c>
      <c r="L1732" s="1" t="s">
        <v>12996</v>
      </c>
      <c r="M1732" s="1" t="s">
        <v>12997</v>
      </c>
      <c r="N1732" s="1" t="s">
        <v>12998</v>
      </c>
      <c r="O1732" s="1" t="s">
        <v>12999</v>
      </c>
    </row>
    <row r="1733" s="1" customFormat="1" spans="1:15">
      <c r="A1733" s="1" t="s">
        <v>15</v>
      </c>
      <c r="B1733" s="1" t="s">
        <v>13000</v>
      </c>
      <c r="C1733" s="1" t="s">
        <v>1210</v>
      </c>
      <c r="J1733" s="1" t="s">
        <v>13001</v>
      </c>
      <c r="K1733" s="1" t="s">
        <v>13002</v>
      </c>
      <c r="L1733" s="1" t="s">
        <v>13003</v>
      </c>
      <c r="M1733" s="1" t="s">
        <v>13004</v>
      </c>
      <c r="N1733" s="1" t="s">
        <v>13005</v>
      </c>
      <c r="O1733" s="1" t="s">
        <v>13006</v>
      </c>
    </row>
    <row r="1734" s="1" customFormat="1" spans="1:15">
      <c r="A1734" s="1" t="s">
        <v>15</v>
      </c>
      <c r="B1734" s="1" t="s">
        <v>1027</v>
      </c>
      <c r="C1734" s="1" t="s">
        <v>27</v>
      </c>
      <c r="J1734" s="1" t="s">
        <v>13007</v>
      </c>
      <c r="K1734" s="1" t="s">
        <v>13008</v>
      </c>
      <c r="L1734" s="1" t="s">
        <v>13009</v>
      </c>
      <c r="M1734" s="1" t="s">
        <v>13010</v>
      </c>
      <c r="N1734" s="1" t="s">
        <v>13011</v>
      </c>
      <c r="O1734" s="1" t="s">
        <v>13012</v>
      </c>
    </row>
    <row r="1735" s="1" customFormat="1" spans="1:15">
      <c r="A1735" s="1" t="s">
        <v>15</v>
      </c>
      <c r="B1735" s="1" t="s">
        <v>13013</v>
      </c>
      <c r="C1735" s="1" t="s">
        <v>27</v>
      </c>
      <c r="I1735" s="1" t="s">
        <v>13014</v>
      </c>
      <c r="J1735" s="1" t="s">
        <v>13015</v>
      </c>
      <c r="K1735" s="1" t="s">
        <v>13016</v>
      </c>
      <c r="L1735" s="1" t="s">
        <v>13017</v>
      </c>
      <c r="M1735" s="1" t="s">
        <v>13018</v>
      </c>
      <c r="N1735" s="1" t="s">
        <v>13019</v>
      </c>
      <c r="O1735" s="1" t="s">
        <v>13020</v>
      </c>
    </row>
    <row r="1736" s="1" customFormat="1" spans="1:15">
      <c r="A1736" s="1" t="s">
        <v>15</v>
      </c>
      <c r="B1736" s="1" t="s">
        <v>13021</v>
      </c>
      <c r="C1736" s="1" t="s">
        <v>27</v>
      </c>
      <c r="I1736" s="1" t="s">
        <v>13022</v>
      </c>
      <c r="J1736" s="1" t="s">
        <v>13023</v>
      </c>
      <c r="K1736" s="1" t="s">
        <v>13024</v>
      </c>
      <c r="L1736" s="1" t="s">
        <v>13025</v>
      </c>
      <c r="M1736" s="1" t="s">
        <v>13026</v>
      </c>
      <c r="N1736" s="1" t="s">
        <v>13027</v>
      </c>
      <c r="O1736" s="1" t="s">
        <v>13028</v>
      </c>
    </row>
    <row r="1737" s="1" customFormat="1" spans="1:15">
      <c r="A1737" s="1" t="s">
        <v>15</v>
      </c>
      <c r="B1737" s="1" t="s">
        <v>13029</v>
      </c>
      <c r="C1737" s="1" t="s">
        <v>27</v>
      </c>
      <c r="I1737" s="1" t="s">
        <v>13030</v>
      </c>
      <c r="J1737" s="1" t="s">
        <v>13031</v>
      </c>
      <c r="K1737" s="1" t="s">
        <v>13032</v>
      </c>
      <c r="L1737" s="1" t="s">
        <v>13033</v>
      </c>
      <c r="M1737" s="1" t="s">
        <v>13034</v>
      </c>
      <c r="N1737" s="1" t="s">
        <v>13035</v>
      </c>
      <c r="O1737" s="1" t="s">
        <v>13036</v>
      </c>
    </row>
    <row r="1738" s="1" customFormat="1" spans="1:15">
      <c r="A1738" s="1" t="s">
        <v>15</v>
      </c>
      <c r="B1738" s="1" t="s">
        <v>13037</v>
      </c>
      <c r="C1738" s="1" t="s">
        <v>27</v>
      </c>
      <c r="I1738" s="1" t="s">
        <v>13038</v>
      </c>
      <c r="J1738" s="1" t="s">
        <v>13039</v>
      </c>
      <c r="K1738" s="1" t="s">
        <v>13040</v>
      </c>
      <c r="L1738" s="1" t="s">
        <v>13041</v>
      </c>
      <c r="M1738" s="1" t="s">
        <v>13042</v>
      </c>
      <c r="N1738" s="1" t="s">
        <v>13043</v>
      </c>
      <c r="O1738" s="1" t="s">
        <v>13044</v>
      </c>
    </row>
    <row r="1739" s="1" customFormat="1" spans="1:15">
      <c r="A1739" s="1" t="s">
        <v>15</v>
      </c>
      <c r="B1739" s="1" t="s">
        <v>13045</v>
      </c>
      <c r="C1739" s="1" t="s">
        <v>27</v>
      </c>
      <c r="J1739" s="1" t="s">
        <v>13046</v>
      </c>
      <c r="K1739" s="1" t="s">
        <v>13047</v>
      </c>
      <c r="L1739" s="1" t="s">
        <v>13048</v>
      </c>
      <c r="M1739" s="1" t="s">
        <v>3549</v>
      </c>
      <c r="N1739" s="1" t="s">
        <v>13049</v>
      </c>
      <c r="O1739" s="1" t="s">
        <v>13050</v>
      </c>
    </row>
    <row r="1740" s="1" customFormat="1" spans="1:15">
      <c r="A1740" s="1" t="s">
        <v>15</v>
      </c>
      <c r="B1740" s="1" t="s">
        <v>13051</v>
      </c>
      <c r="C1740" s="1" t="s">
        <v>45</v>
      </c>
      <c r="F1740" s="1" t="s">
        <v>13045</v>
      </c>
      <c r="G1740" s="1" t="s">
        <v>2140</v>
      </c>
      <c r="I1740" s="1" t="s">
        <v>13052</v>
      </c>
      <c r="J1740" s="1" t="s">
        <v>13053</v>
      </c>
      <c r="K1740" s="1" t="s">
        <v>13054</v>
      </c>
      <c r="L1740" s="1" t="s">
        <v>13055</v>
      </c>
      <c r="M1740" s="1" t="s">
        <v>13056</v>
      </c>
      <c r="N1740" s="1" t="s">
        <v>13057</v>
      </c>
      <c r="O1740" s="1" t="s">
        <v>13058</v>
      </c>
    </row>
    <row r="1741" s="1" customFormat="1" spans="1:15">
      <c r="A1741" s="1" t="s">
        <v>15</v>
      </c>
      <c r="B1741" s="1" t="s">
        <v>13059</v>
      </c>
      <c r="C1741" s="1" t="s">
        <v>17</v>
      </c>
      <c r="J1741" s="1" t="s">
        <v>13060</v>
      </c>
      <c r="K1741" s="1" t="s">
        <v>13061</v>
      </c>
      <c r="L1741" s="1" t="s">
        <v>13062</v>
      </c>
      <c r="M1741" s="1" t="s">
        <v>13063</v>
      </c>
      <c r="N1741" s="1" t="s">
        <v>13064</v>
      </c>
      <c r="O1741" s="1" t="s">
        <v>13065</v>
      </c>
    </row>
    <row r="1742" s="1" customFormat="1" spans="1:15">
      <c r="A1742" s="1" t="s">
        <v>15</v>
      </c>
      <c r="B1742" s="1" t="s">
        <v>13066</v>
      </c>
      <c r="C1742" s="1" t="s">
        <v>27</v>
      </c>
      <c r="F1742" s="1" t="s">
        <v>13059</v>
      </c>
      <c r="G1742" s="1" t="s">
        <v>3986</v>
      </c>
      <c r="I1742" s="1" t="s">
        <v>13067</v>
      </c>
      <c r="J1742" s="1" t="s">
        <v>13068</v>
      </c>
      <c r="K1742" s="1" t="s">
        <v>13069</v>
      </c>
      <c r="L1742" s="1" t="s">
        <v>13070</v>
      </c>
      <c r="M1742" s="1" t="s">
        <v>13071</v>
      </c>
      <c r="N1742" s="1" t="s">
        <v>13072</v>
      </c>
      <c r="O1742" s="1" t="s">
        <v>13073</v>
      </c>
    </row>
    <row r="1743" s="1" customFormat="1" spans="1:15">
      <c r="A1743" s="1" t="s">
        <v>15</v>
      </c>
      <c r="B1743" s="1" t="s">
        <v>13074</v>
      </c>
      <c r="C1743" s="1" t="s">
        <v>27</v>
      </c>
      <c r="J1743" s="1" t="s">
        <v>13075</v>
      </c>
      <c r="K1743" s="1" t="s">
        <v>13076</v>
      </c>
      <c r="L1743" s="1" t="s">
        <v>13077</v>
      </c>
      <c r="M1743" s="1" t="s">
        <v>13078</v>
      </c>
      <c r="N1743" s="1" t="s">
        <v>13079</v>
      </c>
      <c r="O1743" s="1" t="s">
        <v>13080</v>
      </c>
    </row>
    <row r="1744" s="1" customFormat="1" spans="1:15">
      <c r="A1744" s="1" t="s">
        <v>15</v>
      </c>
      <c r="B1744" s="1" t="s">
        <v>13081</v>
      </c>
      <c r="C1744" s="1" t="s">
        <v>27</v>
      </c>
      <c r="J1744" s="1" t="s">
        <v>13082</v>
      </c>
      <c r="K1744" s="1" t="s">
        <v>13083</v>
      </c>
      <c r="L1744" s="1" t="s">
        <v>13084</v>
      </c>
      <c r="M1744" s="1" t="s">
        <v>13085</v>
      </c>
      <c r="N1744" s="1" t="s">
        <v>13086</v>
      </c>
      <c r="O1744" s="1" t="s">
        <v>13087</v>
      </c>
    </row>
    <row r="1745" s="1" customFormat="1" spans="1:15">
      <c r="A1745" s="1" t="s">
        <v>15</v>
      </c>
      <c r="B1745" s="1" t="s">
        <v>13081</v>
      </c>
      <c r="C1745" s="1" t="s">
        <v>17</v>
      </c>
      <c r="J1745" s="1" t="s">
        <v>13088</v>
      </c>
      <c r="K1745" s="1" t="s">
        <v>13083</v>
      </c>
      <c r="L1745" s="1" t="s">
        <v>13089</v>
      </c>
      <c r="M1745" s="1" t="s">
        <v>13090</v>
      </c>
      <c r="N1745" s="1" t="s">
        <v>13091</v>
      </c>
      <c r="O1745" s="1" t="s">
        <v>13092</v>
      </c>
    </row>
    <row r="1746" s="1" customFormat="1" spans="1:15">
      <c r="A1746" s="1" t="s">
        <v>15</v>
      </c>
      <c r="B1746" s="1" t="s">
        <v>13093</v>
      </c>
      <c r="C1746" s="1" t="s">
        <v>27</v>
      </c>
      <c r="J1746" s="1" t="s">
        <v>13094</v>
      </c>
      <c r="K1746" s="1" t="s">
        <v>13095</v>
      </c>
      <c r="L1746" s="1" t="s">
        <v>13096</v>
      </c>
      <c r="M1746" s="1" t="s">
        <v>13097</v>
      </c>
      <c r="N1746" s="1" t="s">
        <v>13098</v>
      </c>
      <c r="O1746" s="1" t="s">
        <v>13099</v>
      </c>
    </row>
    <row r="1747" s="1" customFormat="1" spans="1:15">
      <c r="A1747" s="1" t="s">
        <v>15</v>
      </c>
      <c r="B1747" s="1" t="s">
        <v>13100</v>
      </c>
      <c r="C1747" s="1" t="s">
        <v>45</v>
      </c>
      <c r="J1747" s="1" t="s">
        <v>13101</v>
      </c>
      <c r="K1747" s="1" t="s">
        <v>13102</v>
      </c>
      <c r="L1747" s="1" t="s">
        <v>13103</v>
      </c>
      <c r="M1747" s="1" t="s">
        <v>13104</v>
      </c>
      <c r="N1747" s="1" t="s">
        <v>13105</v>
      </c>
      <c r="O1747" s="1" t="s">
        <v>13106</v>
      </c>
    </row>
    <row r="1748" s="1" customFormat="1" spans="1:15">
      <c r="A1748" s="1" t="s">
        <v>15</v>
      </c>
      <c r="B1748" s="1" t="s">
        <v>13107</v>
      </c>
      <c r="C1748" s="1" t="s">
        <v>27</v>
      </c>
      <c r="J1748" s="1" t="s">
        <v>13108</v>
      </c>
      <c r="K1748" s="1" t="s">
        <v>13109</v>
      </c>
      <c r="L1748" s="1" t="s">
        <v>13110</v>
      </c>
      <c r="M1748" s="1" t="s">
        <v>13111</v>
      </c>
      <c r="N1748" s="1" t="s">
        <v>13112</v>
      </c>
      <c r="O1748" s="1" t="s">
        <v>13113</v>
      </c>
    </row>
    <row r="1749" s="1" customFormat="1" spans="1:15">
      <c r="A1749" s="1" t="s">
        <v>15</v>
      </c>
      <c r="B1749" s="1" t="s">
        <v>13114</v>
      </c>
      <c r="C1749" s="1" t="s">
        <v>27</v>
      </c>
      <c r="F1749" s="1" t="s">
        <v>13115</v>
      </c>
      <c r="G1749" s="1" t="e">
        <f>-th</f>
        <v>#NAME?</v>
      </c>
      <c r="I1749" s="1" t="s">
        <v>13116</v>
      </c>
      <c r="J1749" s="1" t="s">
        <v>13117</v>
      </c>
      <c r="K1749" s="1" t="s">
        <v>13118</v>
      </c>
      <c r="L1749" s="1" t="s">
        <v>13119</v>
      </c>
      <c r="M1749" s="1" t="s">
        <v>13120</v>
      </c>
      <c r="N1749" s="1" t="s">
        <v>13121</v>
      </c>
      <c r="O1749" s="1" t="s">
        <v>13122</v>
      </c>
    </row>
    <row r="1750" s="1" customFormat="1" spans="1:15">
      <c r="A1750" s="1" t="s">
        <v>15</v>
      </c>
      <c r="B1750" s="1" t="s">
        <v>13123</v>
      </c>
      <c r="C1750" s="1" t="s">
        <v>27</v>
      </c>
      <c r="D1750" s="1" t="s">
        <v>13124</v>
      </c>
      <c r="F1750" s="1" t="s">
        <v>13125</v>
      </c>
      <c r="I1750" s="1" t="s">
        <v>13126</v>
      </c>
      <c r="J1750" s="1" t="s">
        <v>13127</v>
      </c>
      <c r="K1750" s="1" t="s">
        <v>13128</v>
      </c>
      <c r="L1750" s="1" t="s">
        <v>13129</v>
      </c>
      <c r="M1750" s="1" t="s">
        <v>13130</v>
      </c>
      <c r="N1750" s="1" t="s">
        <v>13131</v>
      </c>
      <c r="O1750" s="1" t="s">
        <v>13132</v>
      </c>
    </row>
    <row r="1751" s="1" customFormat="1" spans="1:15">
      <c r="A1751" s="1" t="s">
        <v>15</v>
      </c>
      <c r="B1751" s="1" t="s">
        <v>13133</v>
      </c>
      <c r="C1751" s="1" t="s">
        <v>3649</v>
      </c>
      <c r="J1751" s="1" t="s">
        <v>13134</v>
      </c>
      <c r="K1751" s="1" t="s">
        <v>13135</v>
      </c>
      <c r="L1751" s="1" t="s">
        <v>13136</v>
      </c>
      <c r="M1751" s="1" t="s">
        <v>13137</v>
      </c>
      <c r="N1751" s="1" t="s">
        <v>13138</v>
      </c>
      <c r="O1751" s="1" t="s">
        <v>13139</v>
      </c>
    </row>
    <row r="1752" s="1" customFormat="1" spans="1:15">
      <c r="A1752" s="1" t="s">
        <v>15</v>
      </c>
      <c r="B1752" s="1" t="s">
        <v>13140</v>
      </c>
      <c r="C1752" s="1" t="s">
        <v>27</v>
      </c>
      <c r="J1752" s="1" t="s">
        <v>13141</v>
      </c>
      <c r="K1752" s="1" t="s">
        <v>13142</v>
      </c>
      <c r="L1752" s="1" t="s">
        <v>13143</v>
      </c>
      <c r="M1752" s="1" t="s">
        <v>13144</v>
      </c>
      <c r="N1752" s="1" t="s">
        <v>13145</v>
      </c>
      <c r="O1752" s="1" t="s">
        <v>13146</v>
      </c>
    </row>
    <row r="1753" s="1" customFormat="1" spans="1:15">
      <c r="A1753" s="1" t="s">
        <v>15</v>
      </c>
      <c r="B1753" s="1" t="s">
        <v>13147</v>
      </c>
      <c r="C1753" s="1" t="s">
        <v>17</v>
      </c>
      <c r="J1753" s="1" t="s">
        <v>13148</v>
      </c>
      <c r="K1753" s="1" t="s">
        <v>13149</v>
      </c>
      <c r="L1753" s="1" t="s">
        <v>13150</v>
      </c>
      <c r="M1753" s="1" t="s">
        <v>13151</v>
      </c>
      <c r="N1753" s="1" t="s">
        <v>13152</v>
      </c>
      <c r="O1753" s="1" t="s">
        <v>13153</v>
      </c>
    </row>
    <row r="1754" s="1" customFormat="1" spans="1:15">
      <c r="A1754" s="1" t="s">
        <v>15</v>
      </c>
      <c r="B1754" s="1" t="s">
        <v>13147</v>
      </c>
      <c r="C1754" s="1" t="s">
        <v>27</v>
      </c>
      <c r="J1754" s="1" t="s">
        <v>1036</v>
      </c>
      <c r="K1754" s="1" t="s">
        <v>13149</v>
      </c>
      <c r="L1754" s="1" t="s">
        <v>13154</v>
      </c>
      <c r="M1754" s="1" t="s">
        <v>13155</v>
      </c>
      <c r="N1754" s="1" t="s">
        <v>13156</v>
      </c>
      <c r="O1754" s="1" t="s">
        <v>13157</v>
      </c>
    </row>
    <row r="1755" s="1" customFormat="1" spans="1:15">
      <c r="A1755" s="1" t="s">
        <v>15</v>
      </c>
      <c r="B1755" s="1" t="s">
        <v>13158</v>
      </c>
      <c r="C1755" s="1" t="s">
        <v>45</v>
      </c>
      <c r="F1755" s="1" t="s">
        <v>13147</v>
      </c>
      <c r="G1755" s="1" t="s">
        <v>5460</v>
      </c>
      <c r="I1755" s="1" t="s">
        <v>13159</v>
      </c>
      <c r="J1755" s="1" t="s">
        <v>13160</v>
      </c>
      <c r="K1755" s="1" t="s">
        <v>13161</v>
      </c>
      <c r="L1755" s="1" t="s">
        <v>13162</v>
      </c>
      <c r="M1755" s="1" t="s">
        <v>13163</v>
      </c>
      <c r="N1755" s="1" t="s">
        <v>13164</v>
      </c>
      <c r="O1755" s="1" t="s">
        <v>13165</v>
      </c>
    </row>
    <row r="1756" s="1" customFormat="1" spans="1:15">
      <c r="A1756" s="1" t="s">
        <v>15</v>
      </c>
      <c r="B1756" s="1" t="s">
        <v>13166</v>
      </c>
      <c r="C1756" s="1" t="s">
        <v>27</v>
      </c>
      <c r="J1756" s="1" t="s">
        <v>13167</v>
      </c>
      <c r="K1756" s="1" t="s">
        <v>13168</v>
      </c>
      <c r="L1756" s="1" t="s">
        <v>13169</v>
      </c>
      <c r="M1756" s="1" t="s">
        <v>13170</v>
      </c>
      <c r="N1756" s="1" t="s">
        <v>13171</v>
      </c>
      <c r="O1756" s="1" t="s">
        <v>13172</v>
      </c>
    </row>
    <row r="1757" s="1" customFormat="1" spans="1:15">
      <c r="A1757" s="1" t="s">
        <v>15</v>
      </c>
      <c r="B1757" s="1" t="s">
        <v>13173</v>
      </c>
      <c r="C1757" s="1" t="s">
        <v>1210</v>
      </c>
      <c r="J1757" s="1" t="s">
        <v>13174</v>
      </c>
      <c r="K1757" s="1" t="s">
        <v>13175</v>
      </c>
      <c r="L1757" s="1" t="s">
        <v>13176</v>
      </c>
      <c r="M1757" s="1" t="s">
        <v>13177</v>
      </c>
      <c r="N1757" s="1" t="s">
        <v>13178</v>
      </c>
      <c r="O1757" s="1" t="s">
        <v>13179</v>
      </c>
    </row>
    <row r="1758" s="1" customFormat="1" spans="1:15">
      <c r="A1758" s="1" t="s">
        <v>15</v>
      </c>
      <c r="B1758" s="1" t="s">
        <v>13180</v>
      </c>
      <c r="C1758" s="1" t="s">
        <v>27</v>
      </c>
      <c r="J1758" s="1" t="s">
        <v>13181</v>
      </c>
      <c r="K1758" s="1" t="s">
        <v>13182</v>
      </c>
      <c r="L1758" s="1" t="s">
        <v>13183</v>
      </c>
      <c r="M1758" s="1" t="s">
        <v>13184</v>
      </c>
      <c r="N1758" s="1" t="s">
        <v>13185</v>
      </c>
      <c r="O1758" s="1" t="s">
        <v>13186</v>
      </c>
    </row>
    <row r="1759" s="1" customFormat="1" spans="1:15">
      <c r="A1759" s="1" t="s">
        <v>15</v>
      </c>
      <c r="B1759" s="1" t="s">
        <v>13187</v>
      </c>
      <c r="C1759" s="1" t="s">
        <v>75</v>
      </c>
      <c r="J1759" s="1" t="s">
        <v>13188</v>
      </c>
      <c r="K1759" s="1" t="s">
        <v>13061</v>
      </c>
      <c r="L1759" s="1" t="s">
        <v>13189</v>
      </c>
      <c r="M1759" s="1" t="s">
        <v>13190</v>
      </c>
      <c r="N1759" s="1" t="s">
        <v>13191</v>
      </c>
      <c r="O1759" s="1" t="s">
        <v>13192</v>
      </c>
    </row>
    <row r="1760" s="1" customFormat="1" spans="1:15">
      <c r="A1760" s="1" t="s">
        <v>15</v>
      </c>
      <c r="B1760" s="1" t="s">
        <v>13193</v>
      </c>
      <c r="C1760" s="1" t="s">
        <v>27</v>
      </c>
      <c r="J1760" s="1" t="s">
        <v>13194</v>
      </c>
      <c r="K1760" s="1" t="s">
        <v>13195</v>
      </c>
      <c r="L1760" s="1" t="s">
        <v>13196</v>
      </c>
      <c r="M1760" s="1" t="s">
        <v>13197</v>
      </c>
      <c r="N1760" s="1" t="s">
        <v>13198</v>
      </c>
      <c r="O1760" s="1" t="s">
        <v>13199</v>
      </c>
    </row>
    <row r="1761" s="1" customFormat="1" spans="1:15">
      <c r="A1761" s="1" t="s">
        <v>15</v>
      </c>
      <c r="B1761" s="1" t="s">
        <v>13200</v>
      </c>
      <c r="C1761" s="1" t="s">
        <v>1210</v>
      </c>
      <c r="F1761" s="1" t="s">
        <v>13173</v>
      </c>
      <c r="G1761" s="1" t="s">
        <v>3576</v>
      </c>
      <c r="I1761" s="1" t="s">
        <v>13201</v>
      </c>
      <c r="J1761" s="1" t="s">
        <v>13202</v>
      </c>
      <c r="K1761" s="1" t="s">
        <v>13203</v>
      </c>
      <c r="L1761" s="1" t="s">
        <v>13204</v>
      </c>
      <c r="M1761" s="1" t="s">
        <v>13205</v>
      </c>
      <c r="N1761" s="1" t="s">
        <v>13206</v>
      </c>
      <c r="O1761" s="1" t="s">
        <v>13207</v>
      </c>
    </row>
    <row r="1762" s="1" customFormat="1" spans="1:15">
      <c r="A1762" s="1" t="s">
        <v>15</v>
      </c>
      <c r="B1762" s="1" t="s">
        <v>13208</v>
      </c>
      <c r="C1762" s="1" t="s">
        <v>1210</v>
      </c>
      <c r="I1762" s="1" t="s">
        <v>13209</v>
      </c>
      <c r="J1762" s="1" t="s">
        <v>13210</v>
      </c>
      <c r="K1762" s="1" t="s">
        <v>13211</v>
      </c>
      <c r="L1762" s="1" t="s">
        <v>13212</v>
      </c>
      <c r="M1762" s="1" t="s">
        <v>13213</v>
      </c>
      <c r="N1762" s="1" t="s">
        <v>13214</v>
      </c>
      <c r="O1762" s="1" t="s">
        <v>13215</v>
      </c>
    </row>
    <row r="1763" s="1" customFormat="1" spans="1:15">
      <c r="A1763" s="1" t="s">
        <v>15</v>
      </c>
      <c r="B1763" s="1" t="s">
        <v>13216</v>
      </c>
      <c r="C1763" s="1" t="s">
        <v>17</v>
      </c>
      <c r="F1763" s="1" t="s">
        <v>13217</v>
      </c>
      <c r="G1763" s="1" t="e">
        <f>-itate</f>
        <v>#NAME?</v>
      </c>
      <c r="I1763" s="1" t="s">
        <v>13218</v>
      </c>
      <c r="J1763" s="1" t="s">
        <v>13219</v>
      </c>
      <c r="K1763" s="1" t="s">
        <v>13220</v>
      </c>
      <c r="L1763" s="1" t="s">
        <v>13221</v>
      </c>
      <c r="M1763" s="1" t="s">
        <v>13222</v>
      </c>
      <c r="N1763" s="1" t="s">
        <v>13223</v>
      </c>
      <c r="O1763" s="1" t="s">
        <v>13224</v>
      </c>
    </row>
    <row r="1764" s="1" customFormat="1" spans="1:15">
      <c r="A1764" s="1" t="s">
        <v>15</v>
      </c>
      <c r="B1764" s="1" t="s">
        <v>13225</v>
      </c>
      <c r="C1764" s="1" t="s">
        <v>3649</v>
      </c>
      <c r="J1764" s="1" t="s">
        <v>13226</v>
      </c>
      <c r="K1764" s="1" t="s">
        <v>13227</v>
      </c>
      <c r="L1764" s="1" t="s">
        <v>13228</v>
      </c>
      <c r="M1764" s="1" t="s">
        <v>13229</v>
      </c>
      <c r="N1764" s="1" t="s">
        <v>13230</v>
      </c>
      <c r="O1764" s="1" t="s">
        <v>13231</v>
      </c>
    </row>
    <row r="1765" s="1" customFormat="1" spans="1:15">
      <c r="A1765" s="1" t="s">
        <v>15</v>
      </c>
      <c r="B1765" s="1" t="s">
        <v>13232</v>
      </c>
      <c r="C1765" s="1" t="s">
        <v>17</v>
      </c>
      <c r="J1765" s="1" t="s">
        <v>13233</v>
      </c>
      <c r="K1765" s="1" t="s">
        <v>13234</v>
      </c>
      <c r="L1765" s="1" t="s">
        <v>13235</v>
      </c>
      <c r="M1765" s="1" t="s">
        <v>13236</v>
      </c>
      <c r="N1765" s="1" t="s">
        <v>13237</v>
      </c>
      <c r="O1765" s="1" t="s">
        <v>13238</v>
      </c>
    </row>
    <row r="1766" s="1" customFormat="1" spans="1:15">
      <c r="A1766" s="1" t="s">
        <v>15</v>
      </c>
      <c r="B1766" s="1" t="s">
        <v>13115</v>
      </c>
      <c r="C1766" s="1" t="s">
        <v>45</v>
      </c>
      <c r="J1766" s="1" t="s">
        <v>13239</v>
      </c>
      <c r="K1766" s="1" t="s">
        <v>13227</v>
      </c>
      <c r="L1766" s="1" t="s">
        <v>13240</v>
      </c>
      <c r="M1766" s="1" t="s">
        <v>13241</v>
      </c>
      <c r="N1766" s="1" t="s">
        <v>13242</v>
      </c>
      <c r="O1766" s="1" t="s">
        <v>13243</v>
      </c>
    </row>
    <row r="1767" s="1" customFormat="1" spans="1:15">
      <c r="A1767" s="1" t="s">
        <v>15</v>
      </c>
      <c r="B1767" s="1" t="s">
        <v>13244</v>
      </c>
      <c r="C1767" s="1" t="s">
        <v>27</v>
      </c>
      <c r="I1767" s="1" t="s">
        <v>13245</v>
      </c>
      <c r="J1767" s="1" t="s">
        <v>13246</v>
      </c>
      <c r="K1767" s="1" t="s">
        <v>13247</v>
      </c>
      <c r="L1767" s="1" t="s">
        <v>13248</v>
      </c>
      <c r="M1767" s="1" t="s">
        <v>13249</v>
      </c>
      <c r="N1767" s="1" t="s">
        <v>13250</v>
      </c>
      <c r="O1767" s="1" t="s">
        <v>13251</v>
      </c>
    </row>
    <row r="1768" s="1" customFormat="1" spans="1:15">
      <c r="A1768" s="1" t="s">
        <v>15</v>
      </c>
      <c r="B1768" s="1" t="s">
        <v>13252</v>
      </c>
      <c r="C1768" s="1" t="s">
        <v>27</v>
      </c>
      <c r="J1768" s="1" t="s">
        <v>13253</v>
      </c>
      <c r="K1768" s="1" t="s">
        <v>13254</v>
      </c>
      <c r="L1768" s="1" t="s">
        <v>13255</v>
      </c>
      <c r="M1768" s="1" t="s">
        <v>13256</v>
      </c>
      <c r="N1768" s="1" t="s">
        <v>13257</v>
      </c>
      <c r="O1768" s="1" t="s">
        <v>13258</v>
      </c>
    </row>
    <row r="1769" s="1" customFormat="1" spans="1:15">
      <c r="A1769" s="1" t="s">
        <v>15</v>
      </c>
      <c r="B1769" s="1" t="s">
        <v>13259</v>
      </c>
      <c r="C1769" s="1" t="s">
        <v>1210</v>
      </c>
      <c r="J1769" s="1" t="s">
        <v>13260</v>
      </c>
      <c r="K1769" s="1" t="s">
        <v>13261</v>
      </c>
      <c r="L1769" s="1" t="s">
        <v>13262</v>
      </c>
      <c r="M1769" s="1" t="s">
        <v>13263</v>
      </c>
      <c r="N1769" s="1" t="s">
        <v>13264</v>
      </c>
      <c r="O1769" s="1" t="s">
        <v>13265</v>
      </c>
    </row>
    <row r="1770" s="1" customFormat="1" spans="1:15">
      <c r="A1770" s="1" t="s">
        <v>15</v>
      </c>
      <c r="B1770" s="1" t="s">
        <v>13266</v>
      </c>
      <c r="C1770" s="1" t="s">
        <v>1210</v>
      </c>
      <c r="I1770" s="1" t="s">
        <v>13267</v>
      </c>
      <c r="J1770" s="1" t="s">
        <v>13268</v>
      </c>
      <c r="K1770" s="1" t="s">
        <v>13269</v>
      </c>
      <c r="L1770" s="1" t="s">
        <v>13270</v>
      </c>
      <c r="M1770" s="1" t="s">
        <v>13271</v>
      </c>
      <c r="N1770" s="1" t="s">
        <v>13272</v>
      </c>
      <c r="O1770" s="1" t="s">
        <v>13273</v>
      </c>
    </row>
    <row r="1771" s="1" customFormat="1" spans="1:15">
      <c r="A1771" s="1" t="s">
        <v>15</v>
      </c>
      <c r="B1771" s="1" t="s">
        <v>13274</v>
      </c>
      <c r="C1771" s="1" t="s">
        <v>17</v>
      </c>
      <c r="J1771" s="1" t="s">
        <v>13275</v>
      </c>
      <c r="K1771" s="1" t="s">
        <v>13276</v>
      </c>
      <c r="L1771" s="1" t="s">
        <v>13277</v>
      </c>
      <c r="M1771" s="1" t="s">
        <v>13278</v>
      </c>
      <c r="N1771" s="1" t="s">
        <v>13279</v>
      </c>
      <c r="O1771" s="1" t="s">
        <v>13280</v>
      </c>
    </row>
    <row r="1772" s="1" customFormat="1" spans="1:15">
      <c r="A1772" s="1" t="s">
        <v>15</v>
      </c>
      <c r="B1772" s="1" t="s">
        <v>13274</v>
      </c>
      <c r="C1772" s="1" t="s">
        <v>27</v>
      </c>
      <c r="J1772" s="1" t="s">
        <v>13281</v>
      </c>
      <c r="K1772" s="1" t="s">
        <v>13276</v>
      </c>
      <c r="L1772" s="1" t="s">
        <v>13282</v>
      </c>
      <c r="M1772" s="1" t="s">
        <v>13283</v>
      </c>
      <c r="N1772" s="1" t="s">
        <v>13284</v>
      </c>
      <c r="O1772" s="1" t="s">
        <v>13285</v>
      </c>
    </row>
    <row r="1773" s="1" customFormat="1" spans="1:15">
      <c r="A1773" s="1" t="s">
        <v>15</v>
      </c>
      <c r="B1773" s="1" t="s">
        <v>13286</v>
      </c>
      <c r="C1773" s="1" t="s">
        <v>1210</v>
      </c>
      <c r="J1773" s="1" t="s">
        <v>13287</v>
      </c>
      <c r="K1773" s="1" t="s">
        <v>13288</v>
      </c>
      <c r="L1773" s="1" t="s">
        <v>13289</v>
      </c>
      <c r="M1773" s="1" t="s">
        <v>13290</v>
      </c>
      <c r="N1773" s="1" t="s">
        <v>13291</v>
      </c>
      <c r="O1773" s="1" t="s">
        <v>13292</v>
      </c>
    </row>
    <row r="1774" s="1" customFormat="1" spans="1:15">
      <c r="A1774" s="1" t="s">
        <v>15</v>
      </c>
      <c r="B1774" s="1" t="s">
        <v>13293</v>
      </c>
      <c r="C1774" s="1" t="s">
        <v>27</v>
      </c>
      <c r="F1774" s="1" t="s">
        <v>13294</v>
      </c>
      <c r="G1774" s="1" t="s">
        <v>6882</v>
      </c>
      <c r="I1774" s="1" t="s">
        <v>13295</v>
      </c>
      <c r="J1774" s="1" t="s">
        <v>13296</v>
      </c>
      <c r="K1774" s="1" t="s">
        <v>13297</v>
      </c>
      <c r="L1774" s="1" t="s">
        <v>13298</v>
      </c>
      <c r="M1774" s="1" t="s">
        <v>13299</v>
      </c>
      <c r="N1774" s="1" t="s">
        <v>13300</v>
      </c>
      <c r="O1774" s="1" t="s">
        <v>13301</v>
      </c>
    </row>
    <row r="1775" s="1" customFormat="1" spans="1:15">
      <c r="A1775" s="1" t="s">
        <v>15</v>
      </c>
      <c r="B1775" s="1" t="s">
        <v>13302</v>
      </c>
      <c r="C1775" s="1" t="s">
        <v>17</v>
      </c>
      <c r="J1775" s="1" t="s">
        <v>13303</v>
      </c>
      <c r="K1775" s="1" t="s">
        <v>13304</v>
      </c>
      <c r="L1775" s="1" t="s">
        <v>3115</v>
      </c>
      <c r="M1775" s="1" t="s">
        <v>13305</v>
      </c>
      <c r="N1775" s="1" t="s">
        <v>13306</v>
      </c>
      <c r="O1775" s="1" t="s">
        <v>13307</v>
      </c>
    </row>
    <row r="1776" s="1" customFormat="1" spans="1:15">
      <c r="A1776" s="1" t="s">
        <v>15</v>
      </c>
      <c r="B1776" s="1" t="s">
        <v>13302</v>
      </c>
      <c r="C1776" s="1" t="s">
        <v>27</v>
      </c>
      <c r="J1776" s="1" t="s">
        <v>13308</v>
      </c>
      <c r="K1776" s="1" t="s">
        <v>13304</v>
      </c>
      <c r="L1776" s="1" t="s">
        <v>13309</v>
      </c>
      <c r="M1776" s="1" t="s">
        <v>13310</v>
      </c>
      <c r="N1776" s="1" t="s">
        <v>13311</v>
      </c>
      <c r="O1776" s="1" t="s">
        <v>13312</v>
      </c>
    </row>
    <row r="1777" s="1" customFormat="1" spans="1:15">
      <c r="A1777" s="1" t="s">
        <v>15</v>
      </c>
      <c r="B1777" s="1" t="s">
        <v>13313</v>
      </c>
      <c r="C1777" s="1" t="s">
        <v>27</v>
      </c>
      <c r="J1777" s="1" t="s">
        <v>13314</v>
      </c>
      <c r="K1777" s="1" t="s">
        <v>13315</v>
      </c>
      <c r="L1777" s="1" t="s">
        <v>13316</v>
      </c>
      <c r="M1777" s="1" t="s">
        <v>13317</v>
      </c>
      <c r="N1777" s="1" t="s">
        <v>13318</v>
      </c>
      <c r="O1777" s="1" t="s">
        <v>13319</v>
      </c>
    </row>
    <row r="1778" s="1" customFormat="1" spans="1:15">
      <c r="A1778" s="1" t="s">
        <v>15</v>
      </c>
      <c r="B1778" s="1" t="s">
        <v>13320</v>
      </c>
      <c r="C1778" s="1" t="s">
        <v>17</v>
      </c>
      <c r="J1778" s="1" t="s">
        <v>13321</v>
      </c>
      <c r="K1778" s="1" t="s">
        <v>13322</v>
      </c>
      <c r="L1778" s="1" t="s">
        <v>13323</v>
      </c>
      <c r="M1778" s="1" t="s">
        <v>13324</v>
      </c>
      <c r="N1778" s="1" t="s">
        <v>13325</v>
      </c>
      <c r="O1778" s="1" t="s">
        <v>13326</v>
      </c>
    </row>
    <row r="1779" s="1" customFormat="1" spans="1:15">
      <c r="A1779" s="1" t="s">
        <v>15</v>
      </c>
      <c r="B1779" s="1" t="s">
        <v>13327</v>
      </c>
      <c r="C1779" s="1" t="s">
        <v>27</v>
      </c>
      <c r="J1779" s="1" t="s">
        <v>13328</v>
      </c>
      <c r="K1779" s="1" t="s">
        <v>13329</v>
      </c>
      <c r="L1779" s="1" t="s">
        <v>13330</v>
      </c>
      <c r="M1779" s="1" t="s">
        <v>13331</v>
      </c>
      <c r="N1779" s="1" t="s">
        <v>13332</v>
      </c>
      <c r="O1779" s="1" t="s">
        <v>13333</v>
      </c>
    </row>
    <row r="1780" s="1" customFormat="1" spans="1:15">
      <c r="A1780" s="1" t="s">
        <v>15</v>
      </c>
      <c r="B1780" s="1" t="s">
        <v>13334</v>
      </c>
      <c r="C1780" s="1" t="s">
        <v>27</v>
      </c>
      <c r="F1780" s="1" t="s">
        <v>13335</v>
      </c>
      <c r="I1780" s="1" t="s">
        <v>13336</v>
      </c>
      <c r="J1780" s="1" t="s">
        <v>13337</v>
      </c>
      <c r="K1780" s="1" t="s">
        <v>13338</v>
      </c>
      <c r="L1780" s="1" t="s">
        <v>13339</v>
      </c>
      <c r="M1780" s="1" t="s">
        <v>13340</v>
      </c>
      <c r="N1780" s="1" t="s">
        <v>13341</v>
      </c>
      <c r="O1780" s="1" t="s">
        <v>13342</v>
      </c>
    </row>
    <row r="1781" s="1" customFormat="1" spans="1:15">
      <c r="A1781" s="1" t="s">
        <v>15</v>
      </c>
      <c r="B1781" s="1" t="s">
        <v>13343</v>
      </c>
      <c r="C1781" s="1" t="s">
        <v>45</v>
      </c>
      <c r="J1781" s="1" t="s">
        <v>13344</v>
      </c>
      <c r="K1781" s="1" t="s">
        <v>13345</v>
      </c>
      <c r="L1781" s="1" t="s">
        <v>13346</v>
      </c>
      <c r="M1781" s="1" t="s">
        <v>13347</v>
      </c>
      <c r="N1781" s="1" t="s">
        <v>13348</v>
      </c>
      <c r="O1781" s="1" t="s">
        <v>13349</v>
      </c>
    </row>
    <row r="1782" s="1" customFormat="1" spans="1:15">
      <c r="A1782" s="1" t="s">
        <v>15</v>
      </c>
      <c r="B1782" s="1" t="s">
        <v>13350</v>
      </c>
      <c r="C1782" s="1" t="s">
        <v>27</v>
      </c>
      <c r="J1782" s="1" t="s">
        <v>13351</v>
      </c>
      <c r="K1782" s="1" t="s">
        <v>13352</v>
      </c>
      <c r="L1782" s="1" t="s">
        <v>13353</v>
      </c>
      <c r="M1782" s="1" t="s">
        <v>13354</v>
      </c>
      <c r="N1782" s="1" t="s">
        <v>13355</v>
      </c>
      <c r="O1782" s="1" t="s">
        <v>13356</v>
      </c>
    </row>
    <row r="1783" s="1" customFormat="1" spans="1:15">
      <c r="A1783" s="1" t="s">
        <v>15</v>
      </c>
      <c r="B1783" s="1" t="s">
        <v>13350</v>
      </c>
      <c r="C1783" s="1" t="s">
        <v>45</v>
      </c>
      <c r="J1783" s="1" t="s">
        <v>13357</v>
      </c>
      <c r="K1783" s="1" t="s">
        <v>13352</v>
      </c>
      <c r="L1783" s="1" t="s">
        <v>13358</v>
      </c>
      <c r="M1783" s="1" t="s">
        <v>13359</v>
      </c>
      <c r="N1783" s="1" t="s">
        <v>13360</v>
      </c>
      <c r="O1783" s="1" t="s">
        <v>13361</v>
      </c>
    </row>
    <row r="1784" s="1" customFormat="1" spans="1:15">
      <c r="A1784" s="1" t="s">
        <v>15</v>
      </c>
      <c r="B1784" s="1" t="s">
        <v>13350</v>
      </c>
      <c r="C1784" s="1" t="s">
        <v>75</v>
      </c>
      <c r="J1784" s="1" t="s">
        <v>13362</v>
      </c>
      <c r="K1784" s="1" t="s">
        <v>13352</v>
      </c>
      <c r="L1784" s="1" t="s">
        <v>13363</v>
      </c>
      <c r="M1784" s="1" t="s">
        <v>13364</v>
      </c>
      <c r="N1784" s="1" t="s">
        <v>13365</v>
      </c>
      <c r="O1784" s="1" t="s">
        <v>13366</v>
      </c>
    </row>
    <row r="1785" s="1" customFormat="1" spans="1:15">
      <c r="A1785" s="1" t="s">
        <v>15</v>
      </c>
      <c r="B1785" s="1" t="s">
        <v>13367</v>
      </c>
      <c r="C1785" s="1" t="s">
        <v>27</v>
      </c>
      <c r="F1785" s="1" t="s">
        <v>13368</v>
      </c>
      <c r="I1785" s="1" t="s">
        <v>13369</v>
      </c>
      <c r="J1785" s="1" t="s">
        <v>13370</v>
      </c>
      <c r="K1785" s="1" t="s">
        <v>13371</v>
      </c>
      <c r="L1785" s="1" t="s">
        <v>13372</v>
      </c>
      <c r="M1785" s="1" t="s">
        <v>13373</v>
      </c>
      <c r="N1785" s="1" t="s">
        <v>13374</v>
      </c>
      <c r="O1785" s="1" t="s">
        <v>13375</v>
      </c>
    </row>
    <row r="1786" s="1" customFormat="1" spans="1:15">
      <c r="A1786" s="1" t="s">
        <v>15</v>
      </c>
      <c r="B1786" s="1" t="s">
        <v>13376</v>
      </c>
      <c r="C1786" s="1" t="s">
        <v>27</v>
      </c>
      <c r="I1786" s="1" t="s">
        <v>13377</v>
      </c>
      <c r="J1786" s="1" t="s">
        <v>13378</v>
      </c>
      <c r="K1786" s="1" t="s">
        <v>13379</v>
      </c>
      <c r="L1786" s="1" t="s">
        <v>13380</v>
      </c>
      <c r="M1786" s="1" t="s">
        <v>13381</v>
      </c>
      <c r="N1786" s="1" t="s">
        <v>13382</v>
      </c>
      <c r="O1786" s="1" t="s">
        <v>13383</v>
      </c>
    </row>
    <row r="1787" s="1" customFormat="1" spans="1:15">
      <c r="A1787" s="1" t="s">
        <v>15</v>
      </c>
      <c r="B1787" s="1" t="s">
        <v>13384</v>
      </c>
      <c r="C1787" s="1" t="s">
        <v>27</v>
      </c>
      <c r="I1787" s="1" t="s">
        <v>13385</v>
      </c>
      <c r="J1787" s="1" t="s">
        <v>13386</v>
      </c>
      <c r="K1787" s="1" t="s">
        <v>13387</v>
      </c>
      <c r="L1787" s="1" t="s">
        <v>13388</v>
      </c>
      <c r="M1787" s="1" t="s">
        <v>13389</v>
      </c>
      <c r="N1787" s="1" t="s">
        <v>13390</v>
      </c>
      <c r="O1787" s="1" t="s">
        <v>13391</v>
      </c>
    </row>
    <row r="1788" s="1" customFormat="1" spans="1:15">
      <c r="A1788" s="1" t="s">
        <v>15</v>
      </c>
      <c r="B1788" s="1" t="s">
        <v>13392</v>
      </c>
      <c r="C1788" s="1" t="s">
        <v>45</v>
      </c>
      <c r="J1788" s="1" t="s">
        <v>13393</v>
      </c>
      <c r="K1788" s="1" t="s">
        <v>13394</v>
      </c>
      <c r="L1788" s="1" t="s">
        <v>13395</v>
      </c>
      <c r="M1788" s="1" t="s">
        <v>13396</v>
      </c>
      <c r="N1788" s="1" t="s">
        <v>13397</v>
      </c>
      <c r="O1788" s="1" t="s">
        <v>13398</v>
      </c>
    </row>
    <row r="1789" s="1" customFormat="1" spans="1:15">
      <c r="A1789" s="1" t="s">
        <v>15</v>
      </c>
      <c r="B1789" s="1" t="s">
        <v>13399</v>
      </c>
      <c r="C1789" s="1" t="s">
        <v>27</v>
      </c>
      <c r="J1789" s="1" t="s">
        <v>13400</v>
      </c>
      <c r="K1789" s="1" t="s">
        <v>13401</v>
      </c>
      <c r="L1789" s="1" t="s">
        <v>13402</v>
      </c>
      <c r="M1789" s="1" t="s">
        <v>13403</v>
      </c>
      <c r="N1789" s="1" t="s">
        <v>13404</v>
      </c>
      <c r="O1789" s="1" t="s">
        <v>13405</v>
      </c>
    </row>
    <row r="1790" s="1" customFormat="1" spans="1:15">
      <c r="A1790" s="1" t="s">
        <v>15</v>
      </c>
      <c r="B1790" s="1" t="s">
        <v>13406</v>
      </c>
      <c r="C1790" s="1" t="s">
        <v>27</v>
      </c>
      <c r="J1790" s="1" t="s">
        <v>13407</v>
      </c>
      <c r="K1790" s="1" t="s">
        <v>13408</v>
      </c>
      <c r="L1790" s="1" t="s">
        <v>13409</v>
      </c>
      <c r="M1790" s="1" t="s">
        <v>13410</v>
      </c>
      <c r="N1790" s="1" t="s">
        <v>13411</v>
      </c>
      <c r="O1790" s="1" t="s">
        <v>13412</v>
      </c>
    </row>
    <row r="1791" s="1" customFormat="1" spans="1:15">
      <c r="A1791" s="1" t="s">
        <v>15</v>
      </c>
      <c r="B1791" s="1" t="s">
        <v>13413</v>
      </c>
      <c r="C1791" s="1" t="s">
        <v>27</v>
      </c>
      <c r="J1791" s="1" t="s">
        <v>13414</v>
      </c>
      <c r="K1791" s="1" t="s">
        <v>13415</v>
      </c>
      <c r="L1791" s="1" t="s">
        <v>13416</v>
      </c>
      <c r="M1791" s="1" t="s">
        <v>13417</v>
      </c>
      <c r="N1791" s="1" t="s">
        <v>13418</v>
      </c>
      <c r="O1791" s="1" t="s">
        <v>13419</v>
      </c>
    </row>
    <row r="1792" s="1" customFormat="1" spans="1:15">
      <c r="A1792" s="1" t="s">
        <v>15</v>
      </c>
      <c r="B1792" s="1" t="s">
        <v>13413</v>
      </c>
      <c r="C1792" s="1" t="s">
        <v>17</v>
      </c>
      <c r="J1792" s="1" t="s">
        <v>13420</v>
      </c>
      <c r="K1792" s="1" t="s">
        <v>13415</v>
      </c>
      <c r="L1792" s="1" t="s">
        <v>13421</v>
      </c>
      <c r="M1792" s="1" t="s">
        <v>13422</v>
      </c>
      <c r="N1792" s="1" t="s">
        <v>13423</v>
      </c>
      <c r="O1792" s="1" t="s">
        <v>13424</v>
      </c>
    </row>
    <row r="1793" s="1" customFormat="1" spans="1:15">
      <c r="A1793" s="1" t="s">
        <v>15</v>
      </c>
      <c r="B1793" s="1" t="s">
        <v>13425</v>
      </c>
      <c r="C1793" s="1" t="s">
        <v>17</v>
      </c>
      <c r="J1793" s="1" t="s">
        <v>13426</v>
      </c>
      <c r="K1793" s="1" t="s">
        <v>13427</v>
      </c>
      <c r="L1793" s="1" t="s">
        <v>13428</v>
      </c>
      <c r="M1793" s="1" t="s">
        <v>13429</v>
      </c>
      <c r="N1793" s="1" t="s">
        <v>13430</v>
      </c>
      <c r="O1793" s="1" t="s">
        <v>13431</v>
      </c>
    </row>
    <row r="1794" s="1" customFormat="1" spans="1:15">
      <c r="A1794" s="1" t="s">
        <v>15</v>
      </c>
      <c r="B1794" s="1" t="s">
        <v>13425</v>
      </c>
      <c r="C1794" s="1" t="s">
        <v>27</v>
      </c>
      <c r="J1794" s="1" t="s">
        <v>13426</v>
      </c>
      <c r="K1794" s="1" t="s">
        <v>13427</v>
      </c>
      <c r="L1794" s="1" t="s">
        <v>13432</v>
      </c>
      <c r="M1794" s="1" t="s">
        <v>13433</v>
      </c>
      <c r="N1794" s="1" t="s">
        <v>13434</v>
      </c>
      <c r="O1794" s="1" t="s">
        <v>13435</v>
      </c>
    </row>
    <row r="1795" s="1" customFormat="1" spans="1:15">
      <c r="A1795" s="1" t="s">
        <v>15</v>
      </c>
      <c r="B1795" s="1" t="s">
        <v>13436</v>
      </c>
      <c r="C1795" s="1" t="s">
        <v>45</v>
      </c>
      <c r="F1795" s="1" t="s">
        <v>13425</v>
      </c>
      <c r="G1795" s="1" t="s">
        <v>5460</v>
      </c>
      <c r="I1795" s="1" t="s">
        <v>13437</v>
      </c>
      <c r="J1795" s="1" t="s">
        <v>13438</v>
      </c>
      <c r="K1795" s="1" t="s">
        <v>13439</v>
      </c>
      <c r="L1795" s="1" t="s">
        <v>13440</v>
      </c>
      <c r="M1795" s="1" t="s">
        <v>13441</v>
      </c>
      <c r="N1795" s="1" t="s">
        <v>13442</v>
      </c>
      <c r="O1795" s="1" t="s">
        <v>13443</v>
      </c>
    </row>
    <row r="1796" s="1" customFormat="1" spans="1:15">
      <c r="A1796" s="1" t="s">
        <v>15</v>
      </c>
      <c r="B1796" s="1" t="s">
        <v>13444</v>
      </c>
      <c r="C1796" s="1" t="s">
        <v>45</v>
      </c>
      <c r="F1796" s="1" t="s">
        <v>13425</v>
      </c>
      <c r="G1796" s="1" t="s">
        <v>13445</v>
      </c>
      <c r="I1796" s="1" t="s">
        <v>13446</v>
      </c>
      <c r="J1796" s="1" t="s">
        <v>13447</v>
      </c>
      <c r="K1796" s="1" t="s">
        <v>13448</v>
      </c>
      <c r="L1796" s="1" t="s">
        <v>13449</v>
      </c>
      <c r="M1796" s="1" t="s">
        <v>13450</v>
      </c>
      <c r="N1796" s="1" t="s">
        <v>13451</v>
      </c>
      <c r="O1796" s="1" t="s">
        <v>13452</v>
      </c>
    </row>
    <row r="1797" s="1" customFormat="1" spans="1:15">
      <c r="A1797" s="1" t="s">
        <v>15</v>
      </c>
      <c r="B1797" s="1" t="s">
        <v>13453</v>
      </c>
      <c r="C1797" s="1" t="s">
        <v>45</v>
      </c>
      <c r="F1797" s="1" t="s">
        <v>13454</v>
      </c>
      <c r="G1797" s="1" t="s">
        <v>11162</v>
      </c>
      <c r="I1797" s="1" t="s">
        <v>13455</v>
      </c>
      <c r="J1797" s="1" t="s">
        <v>2755</v>
      </c>
      <c r="K1797" s="1" t="s">
        <v>13456</v>
      </c>
      <c r="L1797" s="1" t="s">
        <v>13457</v>
      </c>
      <c r="M1797" s="1" t="s">
        <v>13458</v>
      </c>
      <c r="N1797" s="1" t="s">
        <v>13459</v>
      </c>
      <c r="O1797" s="1" t="s">
        <v>13460</v>
      </c>
    </row>
    <row r="1798" s="1" customFormat="1" spans="1:15">
      <c r="A1798" s="1" t="s">
        <v>15</v>
      </c>
      <c r="B1798" s="1" t="s">
        <v>13461</v>
      </c>
      <c r="C1798" s="1" t="s">
        <v>27</v>
      </c>
      <c r="J1798" s="1" t="s">
        <v>13462</v>
      </c>
      <c r="K1798" s="1" t="s">
        <v>13463</v>
      </c>
      <c r="L1798" s="1" t="s">
        <v>13464</v>
      </c>
      <c r="M1798" s="1" t="s">
        <v>13465</v>
      </c>
      <c r="N1798" s="1" t="s">
        <v>13466</v>
      </c>
      <c r="O1798" s="1" t="s">
        <v>13467</v>
      </c>
    </row>
    <row r="1799" s="1" customFormat="1" spans="1:15">
      <c r="A1799" s="1" t="s">
        <v>15</v>
      </c>
      <c r="B1799" s="1" t="s">
        <v>13468</v>
      </c>
      <c r="C1799" s="1" t="s">
        <v>27</v>
      </c>
      <c r="F1799" s="1" t="s">
        <v>13469</v>
      </c>
      <c r="G1799" s="1" t="e">
        <f>-al</f>
        <v>#NAME?</v>
      </c>
      <c r="I1799" s="1" t="s">
        <v>13470</v>
      </c>
      <c r="J1799" s="1" t="s">
        <v>13471</v>
      </c>
      <c r="K1799" s="1" t="s">
        <v>13472</v>
      </c>
      <c r="L1799" s="1" t="s">
        <v>13473</v>
      </c>
      <c r="M1799" s="1" t="s">
        <v>13474</v>
      </c>
      <c r="N1799" s="1" t="s">
        <v>13475</v>
      </c>
      <c r="O1799" s="1" t="s">
        <v>13476</v>
      </c>
    </row>
    <row r="1800" s="1" customFormat="1" spans="1:15">
      <c r="A1800" s="1" t="s">
        <v>15</v>
      </c>
      <c r="B1800" s="1" t="s">
        <v>13477</v>
      </c>
      <c r="C1800" s="1" t="s">
        <v>27</v>
      </c>
      <c r="J1800" s="1" t="s">
        <v>13478</v>
      </c>
      <c r="K1800" s="1" t="s">
        <v>13479</v>
      </c>
      <c r="L1800" s="1" t="s">
        <v>13480</v>
      </c>
      <c r="M1800" s="1" t="s">
        <v>13481</v>
      </c>
      <c r="N1800" s="1" t="s">
        <v>13482</v>
      </c>
      <c r="O1800" s="1" t="s">
        <v>13483</v>
      </c>
    </row>
    <row r="1801" s="1" customFormat="1" spans="1:15">
      <c r="A1801" s="1" t="s">
        <v>15</v>
      </c>
      <c r="B1801" s="1" t="s">
        <v>13484</v>
      </c>
      <c r="C1801" s="1" t="s">
        <v>27</v>
      </c>
      <c r="F1801" s="1" t="s">
        <v>13477</v>
      </c>
      <c r="G1801" s="1" t="e">
        <f>-ess</f>
        <v>#NAME?</v>
      </c>
      <c r="I1801" s="1" t="s">
        <v>13485</v>
      </c>
      <c r="J1801" s="1" t="s">
        <v>13486</v>
      </c>
      <c r="K1801" s="1" t="s">
        <v>13487</v>
      </c>
      <c r="L1801" s="1" t="s">
        <v>13488</v>
      </c>
      <c r="M1801" s="1" t="s">
        <v>13489</v>
      </c>
      <c r="N1801" s="1" t="s">
        <v>13490</v>
      </c>
      <c r="O1801" s="1" t="s">
        <v>13491</v>
      </c>
    </row>
    <row r="1802" s="1" customFormat="1" spans="1:15">
      <c r="A1802" s="1" t="s">
        <v>15</v>
      </c>
      <c r="B1802" s="1" t="s">
        <v>13492</v>
      </c>
      <c r="C1802" s="1" t="s">
        <v>45</v>
      </c>
      <c r="J1802" s="1" t="s">
        <v>13493</v>
      </c>
      <c r="K1802" s="1" t="s">
        <v>13494</v>
      </c>
      <c r="L1802" s="1" t="s">
        <v>13495</v>
      </c>
      <c r="M1802" s="1" t="s">
        <v>13496</v>
      </c>
      <c r="N1802" s="1" t="s">
        <v>13497</v>
      </c>
      <c r="O1802" s="1" t="s">
        <v>13498</v>
      </c>
    </row>
    <row r="1803" s="1" customFormat="1" spans="1:15">
      <c r="A1803" s="1" t="s">
        <v>15</v>
      </c>
      <c r="B1803" s="1" t="s">
        <v>13499</v>
      </c>
      <c r="C1803" s="1" t="s">
        <v>27</v>
      </c>
      <c r="J1803" s="1" t="s">
        <v>13500</v>
      </c>
      <c r="K1803" s="1" t="s">
        <v>13501</v>
      </c>
      <c r="L1803" s="1" t="s">
        <v>13502</v>
      </c>
      <c r="M1803" s="1" t="s">
        <v>13503</v>
      </c>
      <c r="N1803" s="1" t="s">
        <v>13504</v>
      </c>
      <c r="O1803" s="1" t="s">
        <v>13505</v>
      </c>
    </row>
    <row r="1804" s="1" customFormat="1" spans="1:15">
      <c r="A1804" s="1" t="s">
        <v>15</v>
      </c>
      <c r="B1804" s="1" t="s">
        <v>13506</v>
      </c>
      <c r="C1804" s="1" t="s">
        <v>27</v>
      </c>
      <c r="J1804" s="1" t="s">
        <v>13507</v>
      </c>
      <c r="K1804" s="1" t="s">
        <v>13508</v>
      </c>
      <c r="L1804" s="1" t="s">
        <v>13509</v>
      </c>
      <c r="M1804" s="1" t="s">
        <v>13510</v>
      </c>
      <c r="N1804" s="1" t="s">
        <v>13511</v>
      </c>
      <c r="O1804" s="1" t="s">
        <v>13512</v>
      </c>
    </row>
    <row r="1805" s="1" customFormat="1" spans="1:15">
      <c r="A1805" s="1" t="s">
        <v>15</v>
      </c>
      <c r="B1805" s="1" t="s">
        <v>13513</v>
      </c>
      <c r="C1805" s="1" t="s">
        <v>27</v>
      </c>
      <c r="J1805" s="1" t="s">
        <v>13514</v>
      </c>
      <c r="K1805" s="1" t="s">
        <v>13515</v>
      </c>
      <c r="L1805" s="1" t="s">
        <v>13516</v>
      </c>
      <c r="M1805" s="1" t="s">
        <v>13517</v>
      </c>
      <c r="N1805" s="1" t="s">
        <v>13518</v>
      </c>
      <c r="O1805" s="1" t="s">
        <v>13519</v>
      </c>
    </row>
    <row r="1806" s="1" customFormat="1" spans="1:15">
      <c r="A1806" s="1" t="s">
        <v>15</v>
      </c>
      <c r="B1806" s="1" t="s">
        <v>13520</v>
      </c>
      <c r="C1806" s="1" t="s">
        <v>27</v>
      </c>
      <c r="I1806" s="1" t="s">
        <v>13521</v>
      </c>
      <c r="J1806" s="1" t="s">
        <v>13522</v>
      </c>
      <c r="K1806" s="1" t="s">
        <v>13523</v>
      </c>
      <c r="L1806" s="1" t="s">
        <v>13524</v>
      </c>
      <c r="M1806" s="1" t="s">
        <v>13525</v>
      </c>
      <c r="N1806" s="1" t="s">
        <v>13526</v>
      </c>
      <c r="O1806" s="1" t="s">
        <v>13527</v>
      </c>
    </row>
    <row r="1807" s="1" customFormat="1" spans="1:15">
      <c r="A1807" s="1" t="s">
        <v>15</v>
      </c>
      <c r="B1807" s="1" t="s">
        <v>13528</v>
      </c>
      <c r="C1807" s="1" t="s">
        <v>27</v>
      </c>
      <c r="I1807" s="1" t="s">
        <v>13529</v>
      </c>
      <c r="J1807" s="1" t="s">
        <v>13530</v>
      </c>
      <c r="K1807" s="1" t="s">
        <v>13531</v>
      </c>
      <c r="L1807" s="1" t="s">
        <v>13532</v>
      </c>
      <c r="M1807" s="1" t="s">
        <v>13533</v>
      </c>
      <c r="N1807" s="1" t="s">
        <v>13534</v>
      </c>
      <c r="O1807" s="1" t="s">
        <v>13535</v>
      </c>
    </row>
    <row r="1808" s="1" customFormat="1" spans="1:15">
      <c r="A1808" s="1" t="s">
        <v>15</v>
      </c>
      <c r="B1808" s="1" t="s">
        <v>1724</v>
      </c>
      <c r="C1808" s="1" t="s">
        <v>75</v>
      </c>
      <c r="J1808" s="1" t="s">
        <v>13536</v>
      </c>
      <c r="K1808" s="1" t="s">
        <v>13537</v>
      </c>
      <c r="L1808" s="1" t="s">
        <v>13538</v>
      </c>
      <c r="M1808" s="1" t="s">
        <v>13539</v>
      </c>
      <c r="N1808" s="1" t="s">
        <v>13540</v>
      </c>
      <c r="O1808" s="1" t="s">
        <v>13541</v>
      </c>
    </row>
    <row r="1809" s="1" customFormat="1" spans="1:15">
      <c r="A1809" s="1" t="s">
        <v>15</v>
      </c>
      <c r="B1809" s="1" t="s">
        <v>13542</v>
      </c>
      <c r="C1809" s="1" t="s">
        <v>75</v>
      </c>
      <c r="I1809" s="1" t="s">
        <v>13543</v>
      </c>
      <c r="J1809" s="1" t="s">
        <v>13544</v>
      </c>
      <c r="K1809" s="1" t="s">
        <v>13545</v>
      </c>
      <c r="L1809" s="1" t="s">
        <v>13546</v>
      </c>
      <c r="M1809" s="1" t="s">
        <v>13547</v>
      </c>
      <c r="N1809" s="1" t="s">
        <v>13548</v>
      </c>
      <c r="O1809" s="1" t="s">
        <v>13549</v>
      </c>
    </row>
    <row r="1810" s="1" customFormat="1" spans="1:15">
      <c r="A1810" s="1" t="s">
        <v>15</v>
      </c>
      <c r="B1810" s="1" t="s">
        <v>13550</v>
      </c>
      <c r="C1810" s="1" t="s">
        <v>17</v>
      </c>
      <c r="J1810" s="1" t="s">
        <v>13551</v>
      </c>
      <c r="K1810" s="1" t="s">
        <v>13552</v>
      </c>
      <c r="L1810" s="1" t="s">
        <v>13553</v>
      </c>
      <c r="M1810" s="1" t="s">
        <v>13554</v>
      </c>
      <c r="N1810" s="1" t="s">
        <v>13555</v>
      </c>
      <c r="O1810" s="1" t="s">
        <v>13556</v>
      </c>
    </row>
    <row r="1811" s="1" customFormat="1" spans="1:15">
      <c r="A1811" s="1" t="s">
        <v>15</v>
      </c>
      <c r="B1811" s="1" t="s">
        <v>13550</v>
      </c>
      <c r="C1811" s="1" t="s">
        <v>27</v>
      </c>
      <c r="J1811" s="1" t="s">
        <v>13557</v>
      </c>
      <c r="K1811" s="1" t="s">
        <v>13552</v>
      </c>
      <c r="L1811" s="1" t="s">
        <v>13558</v>
      </c>
      <c r="M1811" s="1" t="s">
        <v>13559</v>
      </c>
      <c r="N1811" s="1" t="s">
        <v>13560</v>
      </c>
      <c r="O1811" s="1" t="s">
        <v>13561</v>
      </c>
    </row>
    <row r="1812" s="1" customFormat="1" spans="1:15">
      <c r="A1812" s="1" t="s">
        <v>15</v>
      </c>
      <c r="B1812" s="1" t="s">
        <v>13562</v>
      </c>
      <c r="C1812" s="1" t="s">
        <v>17</v>
      </c>
      <c r="J1812" s="1" t="s">
        <v>13563</v>
      </c>
      <c r="K1812" s="1" t="s">
        <v>13564</v>
      </c>
      <c r="L1812" s="1" t="s">
        <v>13565</v>
      </c>
      <c r="M1812" s="1" t="s">
        <v>13566</v>
      </c>
      <c r="N1812" s="1" t="s">
        <v>13567</v>
      </c>
      <c r="O1812" s="1" t="s">
        <v>13568</v>
      </c>
    </row>
    <row r="1813" s="1" customFormat="1" spans="1:15">
      <c r="A1813" s="1" t="s">
        <v>15</v>
      </c>
      <c r="B1813" s="1" t="s">
        <v>13562</v>
      </c>
      <c r="C1813" s="1" t="s">
        <v>27</v>
      </c>
      <c r="J1813" s="1" t="s">
        <v>13569</v>
      </c>
      <c r="K1813" s="1" t="s">
        <v>13564</v>
      </c>
      <c r="L1813" s="1" t="s">
        <v>13570</v>
      </c>
      <c r="M1813" s="1" t="s">
        <v>13571</v>
      </c>
      <c r="N1813" s="1" t="s">
        <v>13572</v>
      </c>
      <c r="O1813" s="1" t="s">
        <v>13573</v>
      </c>
    </row>
    <row r="1814" s="1" customFormat="1" spans="1:15">
      <c r="A1814" s="1" t="s">
        <v>15</v>
      </c>
      <c r="B1814" s="1" t="s">
        <v>13574</v>
      </c>
      <c r="C1814" s="1" t="s">
        <v>45</v>
      </c>
      <c r="J1814" s="1" t="s">
        <v>13575</v>
      </c>
      <c r="K1814" s="1" t="s">
        <v>13576</v>
      </c>
      <c r="L1814" s="1" t="s">
        <v>13577</v>
      </c>
      <c r="M1814" s="1" t="s">
        <v>13578</v>
      </c>
      <c r="N1814" s="1" t="s">
        <v>13579</v>
      </c>
      <c r="O1814" s="1" t="s">
        <v>13580</v>
      </c>
    </row>
    <row r="1815" s="1" customFormat="1" spans="1:15">
      <c r="A1815" s="1" t="s">
        <v>15</v>
      </c>
      <c r="B1815" s="1" t="s">
        <v>13581</v>
      </c>
      <c r="C1815" s="1" t="s">
        <v>27</v>
      </c>
      <c r="F1815" s="1" t="s">
        <v>13582</v>
      </c>
      <c r="I1815" s="1" t="s">
        <v>13583</v>
      </c>
      <c r="J1815" s="1" t="s">
        <v>13584</v>
      </c>
      <c r="K1815" s="1" t="s">
        <v>13585</v>
      </c>
      <c r="L1815" s="1" t="s">
        <v>13586</v>
      </c>
      <c r="M1815" s="1" t="s">
        <v>13587</v>
      </c>
      <c r="N1815" s="1" t="s">
        <v>13588</v>
      </c>
      <c r="O1815" s="1" t="s">
        <v>13589</v>
      </c>
    </row>
    <row r="1816" s="1" customFormat="1" spans="1:15">
      <c r="A1816" s="1" t="s">
        <v>15</v>
      </c>
      <c r="B1816" s="1" t="s">
        <v>13581</v>
      </c>
      <c r="C1816" s="1" t="s">
        <v>45</v>
      </c>
      <c r="F1816" s="1" t="s">
        <v>13582</v>
      </c>
      <c r="I1816" s="1" t="s">
        <v>13590</v>
      </c>
      <c r="J1816" s="1" t="s">
        <v>13591</v>
      </c>
      <c r="K1816" s="1" t="s">
        <v>13585</v>
      </c>
      <c r="L1816" s="1" t="s">
        <v>13592</v>
      </c>
      <c r="M1816" s="1" t="s">
        <v>13593</v>
      </c>
      <c r="N1816" s="1" t="s">
        <v>13594</v>
      </c>
      <c r="O1816" s="1" t="s">
        <v>13595</v>
      </c>
    </row>
    <row r="1817" s="1" customFormat="1" spans="1:15">
      <c r="A1817" s="1" t="s">
        <v>15</v>
      </c>
      <c r="B1817" s="1" t="s">
        <v>13596</v>
      </c>
      <c r="C1817" s="1" t="s">
        <v>45</v>
      </c>
      <c r="F1817" s="1" t="s">
        <v>13597</v>
      </c>
      <c r="G1817" s="1" t="e">
        <f>-ous</f>
        <v>#NAME?</v>
      </c>
      <c r="I1817" s="1" t="s">
        <v>13598</v>
      </c>
      <c r="J1817" s="1" t="s">
        <v>13599</v>
      </c>
      <c r="K1817" s="1" t="s">
        <v>13600</v>
      </c>
      <c r="L1817" s="1" t="s">
        <v>13601</v>
      </c>
      <c r="M1817" s="1" t="s">
        <v>13602</v>
      </c>
      <c r="N1817" s="1" t="s">
        <v>13603</v>
      </c>
      <c r="O1817" s="1" t="s">
        <v>13604</v>
      </c>
    </row>
    <row r="1818" s="1" customFormat="1" spans="1:15">
      <c r="A1818" s="1" t="s">
        <v>15</v>
      </c>
      <c r="B1818" s="1" t="s">
        <v>13605</v>
      </c>
      <c r="C1818" s="1" t="s">
        <v>27</v>
      </c>
      <c r="F1818" s="1" t="s">
        <v>13606</v>
      </c>
      <c r="G1818" s="1" t="e">
        <f>-er</f>
        <v>#NAME?</v>
      </c>
      <c r="I1818" s="1" t="s">
        <v>13607</v>
      </c>
      <c r="J1818" s="1" t="s">
        <v>13608</v>
      </c>
      <c r="K1818" s="1" t="s">
        <v>13609</v>
      </c>
      <c r="L1818" s="1" t="s">
        <v>13610</v>
      </c>
      <c r="M1818" s="1" t="s">
        <v>13611</v>
      </c>
      <c r="N1818" s="1" t="s">
        <v>13612</v>
      </c>
      <c r="O1818" s="1" t="s">
        <v>13613</v>
      </c>
    </row>
    <row r="1819" s="1" customFormat="1" spans="1:15">
      <c r="A1819" s="1" t="s">
        <v>15</v>
      </c>
      <c r="B1819" s="1" t="s">
        <v>13605</v>
      </c>
      <c r="C1819" s="1" t="s">
        <v>17</v>
      </c>
      <c r="F1819" s="1" t="s">
        <v>13606</v>
      </c>
      <c r="I1819" s="1" t="s">
        <v>13614</v>
      </c>
      <c r="J1819" s="1" t="s">
        <v>13615</v>
      </c>
      <c r="K1819" s="1" t="s">
        <v>13609</v>
      </c>
      <c r="L1819" s="1" t="s">
        <v>13616</v>
      </c>
      <c r="M1819" s="1" t="s">
        <v>13617</v>
      </c>
      <c r="N1819" s="1" t="s">
        <v>13618</v>
      </c>
      <c r="O1819" s="1" t="s">
        <v>13619</v>
      </c>
    </row>
    <row r="1820" s="1" customFormat="1" spans="1:15">
      <c r="A1820" s="1" t="s">
        <v>15</v>
      </c>
      <c r="B1820" s="1" t="s">
        <v>13620</v>
      </c>
      <c r="C1820" s="1" t="s">
        <v>45</v>
      </c>
      <c r="F1820" s="1" t="s">
        <v>13606</v>
      </c>
      <c r="G1820" s="1" t="e">
        <f>-y</f>
        <v>#NAME?</v>
      </c>
      <c r="I1820" s="1" t="s">
        <v>13621</v>
      </c>
      <c r="J1820" s="1" t="s">
        <v>13622</v>
      </c>
      <c r="K1820" s="1" t="s">
        <v>13623</v>
      </c>
      <c r="L1820" s="1" t="s">
        <v>13624</v>
      </c>
      <c r="M1820" s="1" t="s">
        <v>13625</v>
      </c>
      <c r="N1820" s="1" t="s">
        <v>13626</v>
      </c>
      <c r="O1820" s="1" t="s">
        <v>13627</v>
      </c>
    </row>
    <row r="1821" s="1" customFormat="1" spans="1:15">
      <c r="A1821" s="1" t="s">
        <v>15</v>
      </c>
      <c r="B1821" s="1" t="s">
        <v>13628</v>
      </c>
      <c r="C1821" s="1" t="s">
        <v>17</v>
      </c>
      <c r="J1821" s="1" t="s">
        <v>13629</v>
      </c>
      <c r="K1821" s="1" t="s">
        <v>13630</v>
      </c>
      <c r="L1821" s="1" t="s">
        <v>13631</v>
      </c>
      <c r="M1821" s="1" t="s">
        <v>13632</v>
      </c>
      <c r="N1821" s="1" t="s">
        <v>13633</v>
      </c>
      <c r="O1821" s="1" t="s">
        <v>13634</v>
      </c>
    </row>
    <row r="1822" s="1" customFormat="1" spans="1:15">
      <c r="A1822" s="1" t="s">
        <v>15</v>
      </c>
      <c r="B1822" s="1" t="s">
        <v>13628</v>
      </c>
      <c r="C1822" s="1" t="s">
        <v>27</v>
      </c>
      <c r="J1822" s="1" t="s">
        <v>13629</v>
      </c>
      <c r="K1822" s="1" t="s">
        <v>13630</v>
      </c>
      <c r="L1822" s="1" t="s">
        <v>13635</v>
      </c>
      <c r="M1822" s="1" t="s">
        <v>13636</v>
      </c>
      <c r="N1822" s="1" t="s">
        <v>13637</v>
      </c>
      <c r="O1822" s="1" t="s">
        <v>13638</v>
      </c>
    </row>
    <row r="1823" s="1" customFormat="1" spans="1:15">
      <c r="A1823" s="1" t="s">
        <v>15</v>
      </c>
      <c r="B1823" s="1" t="s">
        <v>13639</v>
      </c>
      <c r="C1823" s="1" t="s">
        <v>27</v>
      </c>
      <c r="F1823" s="1" t="s">
        <v>13628</v>
      </c>
      <c r="G1823" s="1" t="e">
        <f>-er</f>
        <v>#NAME?</v>
      </c>
      <c r="I1823" s="1" t="s">
        <v>13640</v>
      </c>
      <c r="J1823" s="1" t="s">
        <v>13641</v>
      </c>
      <c r="K1823" s="1" t="s">
        <v>13642</v>
      </c>
      <c r="L1823" s="1" t="s">
        <v>13643</v>
      </c>
      <c r="M1823" s="1" t="s">
        <v>13644</v>
      </c>
      <c r="N1823" s="1" t="s">
        <v>13645</v>
      </c>
      <c r="O1823" s="1" t="s">
        <v>13646</v>
      </c>
    </row>
    <row r="1824" s="1" customFormat="1" spans="1:15">
      <c r="A1824" s="1" t="s">
        <v>15</v>
      </c>
      <c r="B1824" s="1" t="s">
        <v>13647</v>
      </c>
      <c r="C1824" s="1" t="s">
        <v>27</v>
      </c>
      <c r="J1824" s="1" t="s">
        <v>13648</v>
      </c>
      <c r="K1824" s="1" t="s">
        <v>13649</v>
      </c>
      <c r="L1824" s="1" t="s">
        <v>13650</v>
      </c>
      <c r="M1824" s="1" t="s">
        <v>13651</v>
      </c>
      <c r="N1824" s="1" t="s">
        <v>13652</v>
      </c>
      <c r="O1824" s="1" t="s">
        <v>13653</v>
      </c>
    </row>
    <row r="1825" s="1" customFormat="1" spans="1:15">
      <c r="A1825" s="1" t="s">
        <v>15</v>
      </c>
      <c r="B1825" s="1" t="s">
        <v>13654</v>
      </c>
      <c r="C1825" s="1" t="s">
        <v>17</v>
      </c>
      <c r="J1825" s="1" t="s">
        <v>13655</v>
      </c>
      <c r="K1825" s="1" t="s">
        <v>13656</v>
      </c>
      <c r="L1825" s="1" t="s">
        <v>13657</v>
      </c>
      <c r="M1825" s="1" t="s">
        <v>13658</v>
      </c>
      <c r="N1825" s="1" t="s">
        <v>13659</v>
      </c>
      <c r="O1825" s="1" t="s">
        <v>13660</v>
      </c>
    </row>
    <row r="1826" s="1" customFormat="1" spans="1:15">
      <c r="A1826" s="1" t="s">
        <v>15</v>
      </c>
      <c r="B1826" s="1" t="s">
        <v>13661</v>
      </c>
      <c r="C1826" s="1" t="s">
        <v>17</v>
      </c>
      <c r="J1826" s="1" t="s">
        <v>13662</v>
      </c>
      <c r="K1826" s="1" t="s">
        <v>13663</v>
      </c>
      <c r="L1826" s="1" t="s">
        <v>13664</v>
      </c>
      <c r="M1826" s="1" t="s">
        <v>13665</v>
      </c>
      <c r="N1826" s="1" t="s">
        <v>13666</v>
      </c>
      <c r="O1826" s="1" t="s">
        <v>13667</v>
      </c>
    </row>
    <row r="1827" s="1" customFormat="1" spans="1:15">
      <c r="A1827" s="1" t="s">
        <v>15</v>
      </c>
      <c r="B1827" s="1" t="s">
        <v>13668</v>
      </c>
      <c r="C1827" s="1" t="s">
        <v>27</v>
      </c>
      <c r="J1827" s="1" t="s">
        <v>13669</v>
      </c>
      <c r="K1827" s="1" t="s">
        <v>13670</v>
      </c>
      <c r="L1827" s="1" t="s">
        <v>13671</v>
      </c>
      <c r="M1827" s="1" t="s">
        <v>13672</v>
      </c>
      <c r="N1827" s="1" t="s">
        <v>13673</v>
      </c>
      <c r="O1827" s="1" t="s">
        <v>13674</v>
      </c>
    </row>
    <row r="1828" s="1" customFormat="1" spans="1:15">
      <c r="A1828" s="1" t="s">
        <v>15</v>
      </c>
      <c r="B1828" s="1" t="s">
        <v>13675</v>
      </c>
      <c r="C1828" s="1" t="s">
        <v>27</v>
      </c>
      <c r="D1828" s="1" t="s">
        <v>13676</v>
      </c>
      <c r="F1828" s="1" t="s">
        <v>12047</v>
      </c>
      <c r="I1828" s="1" t="s">
        <v>13677</v>
      </c>
      <c r="J1828" s="1" t="s">
        <v>13678</v>
      </c>
      <c r="K1828" s="1" t="s">
        <v>13679</v>
      </c>
      <c r="L1828" s="1" t="s">
        <v>13680</v>
      </c>
      <c r="M1828" s="1" t="s">
        <v>13681</v>
      </c>
      <c r="N1828" s="1" t="s">
        <v>13682</v>
      </c>
      <c r="O1828" s="1" t="s">
        <v>13683</v>
      </c>
    </row>
    <row r="1829" s="1" customFormat="1" spans="1:15">
      <c r="A1829" s="1" t="s">
        <v>15</v>
      </c>
      <c r="B1829" s="1" t="s">
        <v>13684</v>
      </c>
      <c r="C1829" s="1" t="s">
        <v>27</v>
      </c>
      <c r="J1829" s="1" t="s">
        <v>13685</v>
      </c>
      <c r="K1829" s="1" t="s">
        <v>13686</v>
      </c>
      <c r="L1829" s="1" t="s">
        <v>13687</v>
      </c>
      <c r="M1829" s="1" t="s">
        <v>13688</v>
      </c>
      <c r="N1829" s="1" t="s">
        <v>13689</v>
      </c>
      <c r="O1829" s="1" t="s">
        <v>13690</v>
      </c>
    </row>
    <row r="1830" s="1" customFormat="1" spans="1:15">
      <c r="A1830" s="1" t="s">
        <v>15</v>
      </c>
      <c r="B1830" s="1" t="s">
        <v>13691</v>
      </c>
      <c r="C1830" s="1" t="s">
        <v>27</v>
      </c>
      <c r="J1830" s="1" t="s">
        <v>13692</v>
      </c>
      <c r="K1830" s="1" t="s">
        <v>13693</v>
      </c>
      <c r="L1830" s="1" t="s">
        <v>13694</v>
      </c>
      <c r="M1830" s="1" t="s">
        <v>13695</v>
      </c>
      <c r="N1830" s="1" t="s">
        <v>13696</v>
      </c>
      <c r="O1830" s="1" t="s">
        <v>13697</v>
      </c>
    </row>
    <row r="1831" s="1" customFormat="1" spans="1:15">
      <c r="A1831" s="1" t="s">
        <v>15</v>
      </c>
      <c r="B1831" s="1" t="s">
        <v>13698</v>
      </c>
      <c r="C1831" s="1" t="s">
        <v>27</v>
      </c>
      <c r="F1831" s="1" t="s">
        <v>13699</v>
      </c>
      <c r="G1831" s="1" t="s">
        <v>8436</v>
      </c>
      <c r="I1831" s="1" t="s">
        <v>13700</v>
      </c>
      <c r="J1831" s="1" t="s">
        <v>13701</v>
      </c>
      <c r="K1831" s="1" t="s">
        <v>13702</v>
      </c>
      <c r="L1831" s="1" t="s">
        <v>13703</v>
      </c>
      <c r="M1831" s="1" t="s">
        <v>13704</v>
      </c>
      <c r="N1831" s="1" t="s">
        <v>13705</v>
      </c>
      <c r="O1831" s="1" t="s">
        <v>13706</v>
      </c>
    </row>
    <row r="1832" s="1" customFormat="1" spans="1:15">
      <c r="A1832" s="1" t="s">
        <v>15</v>
      </c>
      <c r="B1832" s="1" t="s">
        <v>13707</v>
      </c>
      <c r="C1832" s="1" t="s">
        <v>27</v>
      </c>
      <c r="F1832" s="1" t="s">
        <v>13699</v>
      </c>
      <c r="G1832" s="1" t="s">
        <v>13708</v>
      </c>
      <c r="H1832" s="1" t="s">
        <v>13709</v>
      </c>
      <c r="I1832" s="1" t="s">
        <v>13710</v>
      </c>
      <c r="J1832" s="1" t="s">
        <v>13711</v>
      </c>
      <c r="K1832" s="1" t="s">
        <v>13712</v>
      </c>
      <c r="L1832" s="1" t="s">
        <v>13713</v>
      </c>
      <c r="M1832" s="1" t="s">
        <v>13714</v>
      </c>
      <c r="N1832" s="1" t="s">
        <v>13715</v>
      </c>
      <c r="O1832" s="1" t="s">
        <v>13716</v>
      </c>
    </row>
    <row r="1833" s="1" customFormat="1" spans="1:15">
      <c r="A1833" s="1" t="s">
        <v>15</v>
      </c>
      <c r="B1833" s="1" t="s">
        <v>13717</v>
      </c>
      <c r="C1833" s="1" t="s">
        <v>27</v>
      </c>
      <c r="F1833" s="1" t="s">
        <v>13718</v>
      </c>
      <c r="G1833" s="1" t="e">
        <f>-m</f>
        <v>#NAME?</v>
      </c>
      <c r="I1833" s="1" t="s">
        <v>13719</v>
      </c>
      <c r="J1833" s="1" t="s">
        <v>13720</v>
      </c>
      <c r="K1833" s="1" t="s">
        <v>13721</v>
      </c>
      <c r="L1833" s="1" t="s">
        <v>13722</v>
      </c>
      <c r="M1833" s="1" t="s">
        <v>13723</v>
      </c>
      <c r="N1833" s="1" t="s">
        <v>13724</v>
      </c>
      <c r="O1833" s="1" t="s">
        <v>13725</v>
      </c>
    </row>
    <row r="1834" s="1" customFormat="1" spans="1:15">
      <c r="A1834" s="1" t="s">
        <v>15</v>
      </c>
      <c r="B1834" s="1" t="s">
        <v>13726</v>
      </c>
      <c r="C1834" s="1" t="s">
        <v>1351</v>
      </c>
      <c r="J1834" s="1" t="s">
        <v>13727</v>
      </c>
      <c r="K1834" s="1" t="s">
        <v>13728</v>
      </c>
      <c r="L1834" s="1" t="s">
        <v>13729</v>
      </c>
      <c r="M1834" s="1" t="s">
        <v>13730</v>
      </c>
      <c r="N1834" s="1" t="s">
        <v>13731</v>
      </c>
      <c r="O1834" s="1" t="s">
        <v>13732</v>
      </c>
    </row>
    <row r="1835" s="1" customFormat="1" spans="1:15">
      <c r="A1835" s="1" t="s">
        <v>15</v>
      </c>
      <c r="B1835" s="1" t="s">
        <v>13733</v>
      </c>
      <c r="C1835" s="1" t="s">
        <v>17</v>
      </c>
      <c r="D1835" s="1" t="s">
        <v>13734</v>
      </c>
      <c r="F1835" s="1" t="s">
        <v>13735</v>
      </c>
      <c r="G1835" s="1" t="e">
        <f>-e</f>
        <v>#NAME?</v>
      </c>
      <c r="I1835" s="1" t="s">
        <v>13736</v>
      </c>
      <c r="J1835" s="1" t="s">
        <v>13737</v>
      </c>
      <c r="K1835" s="1" t="s">
        <v>13738</v>
      </c>
      <c r="L1835" s="1" t="s">
        <v>13739</v>
      </c>
      <c r="M1835" s="1" t="s">
        <v>13740</v>
      </c>
      <c r="N1835" s="1" t="s">
        <v>13741</v>
      </c>
      <c r="O1835" s="1" t="s">
        <v>13742</v>
      </c>
    </row>
    <row r="1836" s="1" customFormat="1" spans="1:15">
      <c r="A1836" s="1" t="s">
        <v>15</v>
      </c>
      <c r="B1836" s="1" t="s">
        <v>13743</v>
      </c>
      <c r="C1836" s="1" t="s">
        <v>45</v>
      </c>
      <c r="J1836" s="1" t="s">
        <v>13744</v>
      </c>
      <c r="K1836" s="1" t="s">
        <v>13745</v>
      </c>
      <c r="L1836" s="1" t="s">
        <v>13746</v>
      </c>
      <c r="M1836" s="1" t="s">
        <v>13747</v>
      </c>
      <c r="N1836" s="1" t="s">
        <v>13748</v>
      </c>
      <c r="O1836" s="1" t="s">
        <v>13749</v>
      </c>
    </row>
    <row r="1837" s="1" customFormat="1" spans="1:15">
      <c r="A1837" s="1" t="s">
        <v>15</v>
      </c>
      <c r="B1837" s="1" t="s">
        <v>13750</v>
      </c>
      <c r="C1837" s="1" t="s">
        <v>45</v>
      </c>
      <c r="D1837" s="1" t="s">
        <v>13751</v>
      </c>
      <c r="F1837" s="1" t="s">
        <v>13752</v>
      </c>
      <c r="I1837" s="1" t="s">
        <v>13753</v>
      </c>
      <c r="J1837" s="1" t="s">
        <v>13754</v>
      </c>
      <c r="K1837" s="1" t="s">
        <v>13755</v>
      </c>
      <c r="L1837" s="1" t="s">
        <v>13756</v>
      </c>
      <c r="M1837" s="1" t="s">
        <v>13757</v>
      </c>
      <c r="N1837" s="1" t="s">
        <v>13758</v>
      </c>
      <c r="O1837" s="1" t="s">
        <v>13759</v>
      </c>
    </row>
    <row r="1838" s="1" customFormat="1" spans="1:15">
      <c r="A1838" s="1" t="s">
        <v>15</v>
      </c>
      <c r="B1838" s="1" t="s">
        <v>13760</v>
      </c>
      <c r="C1838" s="1" t="s">
        <v>27</v>
      </c>
      <c r="F1838" s="1" t="s">
        <v>13743</v>
      </c>
      <c r="G1838" s="1" t="s">
        <v>12878</v>
      </c>
      <c r="I1838" s="1" t="s">
        <v>13761</v>
      </c>
      <c r="J1838" s="1" t="s">
        <v>13762</v>
      </c>
      <c r="K1838" s="1" t="s">
        <v>13763</v>
      </c>
      <c r="L1838" s="1" t="s">
        <v>13764</v>
      </c>
      <c r="M1838" s="1" t="s">
        <v>13765</v>
      </c>
      <c r="N1838" s="1" t="s">
        <v>13766</v>
      </c>
      <c r="O1838" s="1" t="s">
        <v>13767</v>
      </c>
    </row>
    <row r="1839" s="1" customFormat="1" spans="1:15">
      <c r="A1839" s="1" t="s">
        <v>15</v>
      </c>
      <c r="B1839" s="1" t="s">
        <v>13768</v>
      </c>
      <c r="C1839" s="1" t="s">
        <v>17</v>
      </c>
      <c r="D1839" s="1" t="s">
        <v>13769</v>
      </c>
      <c r="F1839" s="1" t="s">
        <v>13770</v>
      </c>
      <c r="G1839" s="1" t="s">
        <v>171</v>
      </c>
      <c r="I1839" s="1" t="s">
        <v>13771</v>
      </c>
      <c r="J1839" s="1" t="s">
        <v>13772</v>
      </c>
      <c r="K1839" s="1" t="s">
        <v>13773</v>
      </c>
      <c r="L1839" s="1" t="s">
        <v>13774</v>
      </c>
      <c r="M1839" s="1" t="s">
        <v>13775</v>
      </c>
      <c r="N1839" s="1" t="s">
        <v>13776</v>
      </c>
      <c r="O1839" s="1" t="s">
        <v>13777</v>
      </c>
    </row>
    <row r="1840" s="1" customFormat="1" spans="1:15">
      <c r="A1840" s="1" t="s">
        <v>15</v>
      </c>
      <c r="B1840" s="1" t="s">
        <v>13778</v>
      </c>
      <c r="C1840" s="1" t="s">
        <v>75</v>
      </c>
      <c r="D1840" s="1" t="s">
        <v>13769</v>
      </c>
      <c r="F1840" s="1" t="s">
        <v>13779</v>
      </c>
      <c r="G1840" s="1" t="s">
        <v>356</v>
      </c>
      <c r="H1840" s="1" t="s">
        <v>1990</v>
      </c>
      <c r="I1840" s="1" t="s">
        <v>13780</v>
      </c>
      <c r="J1840" s="1" t="s">
        <v>13781</v>
      </c>
      <c r="K1840" s="1" t="s">
        <v>13782</v>
      </c>
      <c r="L1840" s="1" t="s">
        <v>13783</v>
      </c>
      <c r="M1840" s="1" t="s">
        <v>13784</v>
      </c>
      <c r="N1840" s="1" t="s">
        <v>13785</v>
      </c>
      <c r="O1840" s="1" t="s">
        <v>13786</v>
      </c>
    </row>
    <row r="1841" s="1" customFormat="1" spans="1:15">
      <c r="A1841" s="1" t="s">
        <v>15</v>
      </c>
      <c r="B1841" s="1" t="s">
        <v>13787</v>
      </c>
      <c r="C1841" s="1" t="s">
        <v>27</v>
      </c>
      <c r="D1841" s="1" t="s">
        <v>13769</v>
      </c>
      <c r="F1841" s="1" t="s">
        <v>13788</v>
      </c>
      <c r="G1841" s="1" t="s">
        <v>304</v>
      </c>
      <c r="I1841" s="1" t="s">
        <v>13789</v>
      </c>
      <c r="J1841" s="1" t="s">
        <v>13790</v>
      </c>
      <c r="K1841" s="1" t="s">
        <v>13791</v>
      </c>
      <c r="L1841" s="1" t="s">
        <v>13792</v>
      </c>
      <c r="M1841" s="1" t="s">
        <v>13793</v>
      </c>
      <c r="N1841" s="1" t="s">
        <v>13794</v>
      </c>
      <c r="O1841" s="1" t="s">
        <v>13795</v>
      </c>
    </row>
    <row r="1842" s="1" customFormat="1" spans="1:15">
      <c r="A1842" s="1" t="s">
        <v>15</v>
      </c>
      <c r="B1842" s="1" t="s">
        <v>13796</v>
      </c>
      <c r="C1842" s="1" t="s">
        <v>17</v>
      </c>
      <c r="D1842" s="1" t="s">
        <v>13769</v>
      </c>
      <c r="F1842" s="1" t="s">
        <v>1110</v>
      </c>
      <c r="I1842" s="1" t="s">
        <v>13797</v>
      </c>
      <c r="J1842" s="1" t="s">
        <v>13798</v>
      </c>
      <c r="K1842" s="1" t="s">
        <v>13799</v>
      </c>
      <c r="L1842" s="1" t="s">
        <v>13800</v>
      </c>
      <c r="M1842" s="1" t="s">
        <v>13801</v>
      </c>
      <c r="N1842" s="1" t="s">
        <v>13802</v>
      </c>
      <c r="O1842" s="1" t="s">
        <v>13803</v>
      </c>
    </row>
    <row r="1843" s="1" customFormat="1" spans="1:15">
      <c r="A1843" s="1" t="s">
        <v>15</v>
      </c>
      <c r="B1843" s="1" t="s">
        <v>13796</v>
      </c>
      <c r="C1843" s="1" t="s">
        <v>27</v>
      </c>
      <c r="D1843" s="1" t="s">
        <v>13769</v>
      </c>
      <c r="F1843" s="1" t="s">
        <v>1110</v>
      </c>
      <c r="I1843" s="1" t="s">
        <v>13804</v>
      </c>
      <c r="J1843" s="1" t="s">
        <v>13805</v>
      </c>
      <c r="K1843" s="1" t="s">
        <v>13806</v>
      </c>
      <c r="L1843" s="1" t="s">
        <v>13807</v>
      </c>
      <c r="M1843" s="1" t="s">
        <v>13808</v>
      </c>
      <c r="N1843" s="1" t="s">
        <v>13809</v>
      </c>
      <c r="O1843" s="1" t="s">
        <v>13810</v>
      </c>
    </row>
    <row r="1844" s="1" customFormat="1" spans="1:15">
      <c r="A1844" s="1" t="s">
        <v>15</v>
      </c>
      <c r="B1844" s="1" t="s">
        <v>13811</v>
      </c>
      <c r="C1844" s="1" t="s">
        <v>27</v>
      </c>
      <c r="D1844" s="1" t="s">
        <v>13769</v>
      </c>
      <c r="F1844" s="1" t="s">
        <v>1110</v>
      </c>
      <c r="G1844" s="1" t="s">
        <v>1836</v>
      </c>
      <c r="I1844" s="1" t="s">
        <v>13812</v>
      </c>
      <c r="J1844" s="1" t="s">
        <v>13813</v>
      </c>
      <c r="K1844" s="1" t="s">
        <v>13814</v>
      </c>
      <c r="L1844" s="1" t="s">
        <v>13815</v>
      </c>
      <c r="M1844" s="1" t="s">
        <v>13816</v>
      </c>
      <c r="N1844" s="1" t="s">
        <v>13817</v>
      </c>
      <c r="O1844" s="1" t="s">
        <v>13818</v>
      </c>
    </row>
    <row r="1845" s="1" customFormat="1" spans="1:15">
      <c r="A1845" s="1" t="s">
        <v>15</v>
      </c>
      <c r="B1845" s="1" t="s">
        <v>13819</v>
      </c>
      <c r="C1845" s="1" t="s">
        <v>45</v>
      </c>
      <c r="D1845" s="1" t="s">
        <v>13769</v>
      </c>
      <c r="F1845" s="1" t="s">
        <v>1110</v>
      </c>
      <c r="G1845" s="1" t="s">
        <v>208</v>
      </c>
      <c r="I1845" s="1" t="s">
        <v>13820</v>
      </c>
      <c r="J1845" s="1" t="s">
        <v>13821</v>
      </c>
      <c r="K1845" s="1" t="s">
        <v>13822</v>
      </c>
      <c r="L1845" s="1" t="s">
        <v>13823</v>
      </c>
      <c r="M1845" s="1" t="s">
        <v>13824</v>
      </c>
      <c r="N1845" s="1" t="s">
        <v>13825</v>
      </c>
      <c r="O1845" s="1" t="s">
        <v>13826</v>
      </c>
    </row>
    <row r="1846" s="1" customFormat="1" spans="1:15">
      <c r="A1846" s="1" t="s">
        <v>15</v>
      </c>
      <c r="B1846" s="1" t="s">
        <v>13827</v>
      </c>
      <c r="C1846" s="1" t="s">
        <v>45</v>
      </c>
      <c r="D1846" s="1" t="s">
        <v>13769</v>
      </c>
      <c r="F1846" s="1" t="s">
        <v>13828</v>
      </c>
      <c r="G1846" s="1" t="s">
        <v>11162</v>
      </c>
      <c r="I1846" s="1" t="s">
        <v>13829</v>
      </c>
      <c r="J1846" s="1" t="s">
        <v>13830</v>
      </c>
      <c r="K1846" s="1" t="s">
        <v>13831</v>
      </c>
      <c r="L1846" s="1" t="s">
        <v>13832</v>
      </c>
      <c r="M1846" s="1" t="s">
        <v>13833</v>
      </c>
      <c r="N1846" s="1" t="s">
        <v>13834</v>
      </c>
      <c r="O1846" s="1" t="s">
        <v>13835</v>
      </c>
    </row>
    <row r="1847" s="1" customFormat="1" spans="1:15">
      <c r="A1847" s="1" t="s">
        <v>15</v>
      </c>
      <c r="B1847" s="1" t="s">
        <v>13836</v>
      </c>
      <c r="C1847" s="1" t="s">
        <v>17</v>
      </c>
      <c r="D1847" s="1" t="s">
        <v>13769</v>
      </c>
      <c r="F1847" s="1" t="s">
        <v>10371</v>
      </c>
      <c r="I1847" s="1" t="s">
        <v>13837</v>
      </c>
      <c r="J1847" s="1" t="s">
        <v>13838</v>
      </c>
      <c r="K1847" s="1" t="s">
        <v>13839</v>
      </c>
      <c r="L1847" s="1" t="s">
        <v>13840</v>
      </c>
      <c r="M1847" s="1" t="s">
        <v>13841</v>
      </c>
      <c r="N1847" s="1" t="s">
        <v>13842</v>
      </c>
      <c r="O1847" s="1" t="s">
        <v>13843</v>
      </c>
    </row>
    <row r="1848" s="1" customFormat="1" spans="1:15">
      <c r="A1848" s="1" t="s">
        <v>15</v>
      </c>
      <c r="B1848" s="1" t="s">
        <v>13844</v>
      </c>
      <c r="C1848" s="1" t="s">
        <v>27</v>
      </c>
      <c r="D1848" s="1" t="s">
        <v>13769</v>
      </c>
      <c r="F1848" s="1" t="s">
        <v>10371</v>
      </c>
      <c r="G1848" s="1" t="s">
        <v>611</v>
      </c>
      <c r="I1848" s="1" t="s">
        <v>13845</v>
      </c>
      <c r="J1848" s="1" t="s">
        <v>13846</v>
      </c>
      <c r="K1848" s="1" t="s">
        <v>13847</v>
      </c>
      <c r="L1848" s="1" t="s">
        <v>13848</v>
      </c>
      <c r="M1848" s="1" t="s">
        <v>13849</v>
      </c>
      <c r="N1848" s="1" t="s">
        <v>13850</v>
      </c>
      <c r="O1848" s="1" t="s">
        <v>13851</v>
      </c>
    </row>
    <row r="1849" s="1" customFormat="1" spans="1:15">
      <c r="A1849" s="1" t="s">
        <v>15</v>
      </c>
      <c r="B1849" s="1" t="s">
        <v>13852</v>
      </c>
      <c r="C1849" s="1" t="s">
        <v>17</v>
      </c>
      <c r="D1849" s="1" t="s">
        <v>13769</v>
      </c>
      <c r="F1849" s="1" t="s">
        <v>13853</v>
      </c>
      <c r="I1849" s="1" t="s">
        <v>13854</v>
      </c>
      <c r="J1849" s="1" t="s">
        <v>13855</v>
      </c>
      <c r="K1849" s="1" t="s">
        <v>13856</v>
      </c>
      <c r="L1849" s="1" t="s">
        <v>13857</v>
      </c>
      <c r="M1849" s="1" t="s">
        <v>13858</v>
      </c>
      <c r="N1849" s="1" t="s">
        <v>13859</v>
      </c>
      <c r="O1849" s="1" t="s">
        <v>13860</v>
      </c>
    </row>
    <row r="1850" s="1" customFormat="1" spans="1:15">
      <c r="A1850" s="1" t="s">
        <v>15</v>
      </c>
      <c r="B1850" s="1" t="s">
        <v>13861</v>
      </c>
      <c r="C1850" s="1" t="s">
        <v>65</v>
      </c>
      <c r="J1850" s="1" t="s">
        <v>13862</v>
      </c>
      <c r="K1850" s="1" t="s">
        <v>13863</v>
      </c>
      <c r="L1850" s="1" t="s">
        <v>13864</v>
      </c>
      <c r="M1850" s="1" t="s">
        <v>13865</v>
      </c>
      <c r="N1850" s="1" t="s">
        <v>13866</v>
      </c>
      <c r="O1850" s="1" t="s">
        <v>13867</v>
      </c>
    </row>
    <row r="1851" s="1" customFormat="1" spans="1:15">
      <c r="A1851" s="1" t="s">
        <v>15</v>
      </c>
      <c r="B1851" s="1" t="s">
        <v>13868</v>
      </c>
      <c r="C1851" s="1" t="s">
        <v>27</v>
      </c>
      <c r="J1851" s="1" t="s">
        <v>13869</v>
      </c>
      <c r="K1851" s="1" t="s">
        <v>13870</v>
      </c>
      <c r="L1851" s="1" t="s">
        <v>13871</v>
      </c>
      <c r="M1851" s="1" t="s">
        <v>13872</v>
      </c>
      <c r="N1851" s="1" t="s">
        <v>13873</v>
      </c>
      <c r="O1851" s="1" t="s">
        <v>13874</v>
      </c>
    </row>
    <row r="1852" s="1" customFormat="1" spans="1:15">
      <c r="A1852" s="1" t="s">
        <v>15</v>
      </c>
      <c r="B1852" s="1" t="s">
        <v>13875</v>
      </c>
      <c r="C1852" s="1" t="s">
        <v>27</v>
      </c>
      <c r="D1852" s="1" t="s">
        <v>6080</v>
      </c>
      <c r="F1852" s="1" t="s">
        <v>293</v>
      </c>
      <c r="G1852" s="1" t="e">
        <f>-ent</f>
        <v>#NAME?</v>
      </c>
      <c r="I1852" s="1" t="s">
        <v>13876</v>
      </c>
      <c r="J1852" s="1" t="s">
        <v>13877</v>
      </c>
      <c r="K1852" s="1" t="s">
        <v>13878</v>
      </c>
      <c r="L1852" s="1" t="s">
        <v>13879</v>
      </c>
      <c r="M1852" s="1" t="s">
        <v>13880</v>
      </c>
      <c r="N1852" s="1" t="s">
        <v>13881</v>
      </c>
      <c r="O1852" s="1" t="s">
        <v>13882</v>
      </c>
    </row>
    <row r="1853" s="1" customFormat="1" spans="1:15">
      <c r="A1853" s="1" t="s">
        <v>15</v>
      </c>
      <c r="B1853" s="1" t="s">
        <v>13883</v>
      </c>
      <c r="C1853" s="1" t="s">
        <v>17</v>
      </c>
      <c r="D1853" s="1" t="s">
        <v>6080</v>
      </c>
      <c r="F1853" s="1" t="s">
        <v>6500</v>
      </c>
      <c r="G1853" s="1" t="e">
        <f>-e</f>
        <v>#NAME?</v>
      </c>
      <c r="I1853" s="1" t="s">
        <v>13884</v>
      </c>
      <c r="J1853" s="1" t="s">
        <v>13885</v>
      </c>
      <c r="K1853" s="1" t="s">
        <v>13886</v>
      </c>
      <c r="L1853" s="1" t="s">
        <v>13887</v>
      </c>
      <c r="M1853" s="1" t="s">
        <v>13888</v>
      </c>
      <c r="N1853" s="1" t="s">
        <v>13889</v>
      </c>
      <c r="O1853" s="1" t="s">
        <v>13890</v>
      </c>
    </row>
    <row r="1854" s="1" customFormat="1" spans="1:15">
      <c r="A1854" s="1" t="s">
        <v>15</v>
      </c>
      <c r="B1854" s="1" t="s">
        <v>13891</v>
      </c>
      <c r="C1854" s="1" t="s">
        <v>27</v>
      </c>
      <c r="D1854" s="1" t="s">
        <v>6080</v>
      </c>
      <c r="F1854" s="1" t="s">
        <v>3318</v>
      </c>
      <c r="I1854" s="1" t="s">
        <v>13892</v>
      </c>
      <c r="J1854" s="1" t="s">
        <v>13893</v>
      </c>
      <c r="K1854" s="1" t="s">
        <v>13894</v>
      </c>
      <c r="L1854" s="1" t="s">
        <v>13895</v>
      </c>
      <c r="M1854" s="1" t="s">
        <v>13896</v>
      </c>
      <c r="N1854" s="1" t="s">
        <v>13897</v>
      </c>
      <c r="O1854" s="1" t="s">
        <v>13898</v>
      </c>
    </row>
    <row r="1855" s="1" customFormat="1" spans="1:15">
      <c r="A1855" s="1" t="s">
        <v>15</v>
      </c>
      <c r="B1855" s="1" t="s">
        <v>13899</v>
      </c>
      <c r="C1855" s="1" t="s">
        <v>17</v>
      </c>
      <c r="D1855" s="1" t="s">
        <v>6080</v>
      </c>
      <c r="F1855" s="1" t="s">
        <v>13900</v>
      </c>
      <c r="G1855" s="1" t="s">
        <v>13901</v>
      </c>
      <c r="I1855" s="1" t="s">
        <v>13902</v>
      </c>
      <c r="J1855" s="1" t="s">
        <v>13903</v>
      </c>
      <c r="K1855" s="1" t="s">
        <v>13904</v>
      </c>
      <c r="L1855" s="1" t="s">
        <v>13905</v>
      </c>
      <c r="M1855" s="1" t="s">
        <v>13906</v>
      </c>
      <c r="N1855" s="1" t="s">
        <v>13907</v>
      </c>
      <c r="O1855" s="1" t="s">
        <v>13908</v>
      </c>
    </row>
    <row r="1856" s="1" customFormat="1" spans="1:15">
      <c r="A1856" s="1" t="s">
        <v>15</v>
      </c>
      <c r="B1856" s="1" t="s">
        <v>13899</v>
      </c>
      <c r="C1856" s="1" t="s">
        <v>27</v>
      </c>
      <c r="D1856" s="1" t="s">
        <v>6080</v>
      </c>
      <c r="F1856" s="1" t="s">
        <v>13900</v>
      </c>
      <c r="G1856" s="1" t="s">
        <v>13901</v>
      </c>
      <c r="I1856" s="1" t="s">
        <v>13909</v>
      </c>
      <c r="J1856" s="1" t="s">
        <v>13903</v>
      </c>
      <c r="K1856" s="1" t="s">
        <v>13910</v>
      </c>
      <c r="L1856" s="1" t="s">
        <v>13911</v>
      </c>
      <c r="M1856" s="1" t="s">
        <v>13912</v>
      </c>
      <c r="N1856" s="1" t="s">
        <v>13913</v>
      </c>
      <c r="O1856" s="1" t="s">
        <v>13914</v>
      </c>
    </row>
    <row r="1857" s="1" customFormat="1" spans="1:15">
      <c r="A1857" s="1" t="s">
        <v>15</v>
      </c>
      <c r="B1857" s="1" t="s">
        <v>13915</v>
      </c>
      <c r="C1857" s="1" t="s">
        <v>75</v>
      </c>
      <c r="D1857" s="1" t="s">
        <v>6080</v>
      </c>
      <c r="F1857" s="1" t="s">
        <v>7913</v>
      </c>
      <c r="I1857" s="1" t="s">
        <v>13916</v>
      </c>
      <c r="J1857" s="1" t="s">
        <v>13917</v>
      </c>
      <c r="K1857" s="1" t="s">
        <v>13918</v>
      </c>
      <c r="L1857" s="1" t="s">
        <v>13919</v>
      </c>
      <c r="M1857" s="1" t="s">
        <v>13920</v>
      </c>
      <c r="N1857" s="1" t="s">
        <v>13921</v>
      </c>
      <c r="O1857" s="1" t="s">
        <v>13922</v>
      </c>
    </row>
    <row r="1858" s="1" customFormat="1" spans="1:15">
      <c r="A1858" s="1" t="s">
        <v>15</v>
      </c>
      <c r="B1858" s="1" t="s">
        <v>13923</v>
      </c>
      <c r="C1858" s="1" t="s">
        <v>27</v>
      </c>
      <c r="D1858" s="1" t="s">
        <v>6080</v>
      </c>
      <c r="E1858" s="1" t="s">
        <v>7817</v>
      </c>
      <c r="F1858" s="1" t="s">
        <v>1845</v>
      </c>
      <c r="G1858" s="1" t="s">
        <v>707</v>
      </c>
      <c r="I1858" s="1" t="s">
        <v>13924</v>
      </c>
      <c r="J1858" s="1" t="s">
        <v>13925</v>
      </c>
      <c r="K1858" s="1" t="s">
        <v>13926</v>
      </c>
      <c r="L1858" s="1" t="s">
        <v>13927</v>
      </c>
      <c r="M1858" s="1" t="s">
        <v>13928</v>
      </c>
      <c r="N1858" s="1" t="s">
        <v>13929</v>
      </c>
      <c r="O1858" s="1" t="s">
        <v>13930</v>
      </c>
    </row>
    <row r="1859" s="1" customFormat="1" spans="1:15">
      <c r="A1859" s="1" t="s">
        <v>15</v>
      </c>
      <c r="B1859" s="1" t="s">
        <v>13931</v>
      </c>
      <c r="C1859" s="1" t="s">
        <v>45</v>
      </c>
      <c r="D1859" s="1" t="s">
        <v>6080</v>
      </c>
      <c r="E1859" s="1" t="s">
        <v>7817</v>
      </c>
      <c r="F1859" s="1" t="s">
        <v>1845</v>
      </c>
      <c r="G1859" s="1" t="s">
        <v>294</v>
      </c>
      <c r="I1859" s="1" t="s">
        <v>13932</v>
      </c>
      <c r="J1859" s="1" t="s">
        <v>13933</v>
      </c>
      <c r="K1859" s="1" t="s">
        <v>13934</v>
      </c>
      <c r="L1859" s="1" t="s">
        <v>13935</v>
      </c>
      <c r="M1859" s="1" t="s">
        <v>13936</v>
      </c>
      <c r="N1859" s="1" t="s">
        <v>13937</v>
      </c>
      <c r="O1859" s="1" t="s">
        <v>13938</v>
      </c>
    </row>
    <row r="1860" s="1" customFormat="1" spans="1:15">
      <c r="A1860" s="1" t="s">
        <v>15</v>
      </c>
      <c r="B1860" s="1" t="s">
        <v>13939</v>
      </c>
      <c r="C1860" s="1" t="s">
        <v>17</v>
      </c>
      <c r="D1860" s="1" t="s">
        <v>6080</v>
      </c>
      <c r="F1860" s="1" t="s">
        <v>13940</v>
      </c>
      <c r="G1860" s="1" t="s">
        <v>356</v>
      </c>
      <c r="I1860" s="1" t="s">
        <v>13941</v>
      </c>
      <c r="J1860" s="1" t="s">
        <v>13942</v>
      </c>
      <c r="K1860" s="1" t="s">
        <v>13943</v>
      </c>
      <c r="L1860" s="1" t="s">
        <v>13944</v>
      </c>
      <c r="M1860" s="1" t="s">
        <v>13945</v>
      </c>
      <c r="N1860" s="1" t="s">
        <v>13946</v>
      </c>
      <c r="O1860" s="1" t="s">
        <v>13947</v>
      </c>
    </row>
    <row r="1861" s="1" customFormat="1" spans="1:15">
      <c r="A1861" s="1" t="s">
        <v>15</v>
      </c>
      <c r="B1861" s="1" t="s">
        <v>13948</v>
      </c>
      <c r="C1861" s="1" t="s">
        <v>27</v>
      </c>
      <c r="D1861" s="1" t="s">
        <v>13949</v>
      </c>
      <c r="F1861" s="1" t="s">
        <v>13950</v>
      </c>
      <c r="I1861" s="1" t="s">
        <v>13951</v>
      </c>
      <c r="J1861" s="1" t="s">
        <v>13952</v>
      </c>
      <c r="K1861" s="1" t="s">
        <v>13953</v>
      </c>
      <c r="L1861" s="1" t="s">
        <v>13954</v>
      </c>
      <c r="M1861" s="1" t="s">
        <v>13955</v>
      </c>
      <c r="N1861" s="1" t="s">
        <v>13956</v>
      </c>
      <c r="O1861" s="1" t="s">
        <v>13957</v>
      </c>
    </row>
    <row r="1862" s="1" customFormat="1" spans="1:15">
      <c r="A1862" s="1" t="s">
        <v>15</v>
      </c>
      <c r="B1862" s="1" t="s">
        <v>13958</v>
      </c>
      <c r="C1862" s="1" t="s">
        <v>17</v>
      </c>
      <c r="D1862" s="1" t="s">
        <v>6080</v>
      </c>
      <c r="F1862" s="1" t="s">
        <v>11243</v>
      </c>
      <c r="G1862" s="1" t="s">
        <v>707</v>
      </c>
      <c r="I1862" s="1" t="s">
        <v>13959</v>
      </c>
      <c r="J1862" s="1" t="s">
        <v>13960</v>
      </c>
      <c r="K1862" s="1" t="s">
        <v>13961</v>
      </c>
      <c r="L1862" s="1" t="s">
        <v>13962</v>
      </c>
      <c r="M1862" s="1" t="s">
        <v>13963</v>
      </c>
      <c r="N1862" s="1" t="s">
        <v>13964</v>
      </c>
      <c r="O1862" s="1" t="s">
        <v>13965</v>
      </c>
    </row>
    <row r="1863" s="1" customFormat="1" spans="1:15">
      <c r="A1863" s="1" t="s">
        <v>15</v>
      </c>
      <c r="B1863" s="1" t="s">
        <v>13958</v>
      </c>
      <c r="C1863" s="1" t="s">
        <v>27</v>
      </c>
      <c r="D1863" s="1" t="s">
        <v>6080</v>
      </c>
      <c r="F1863" s="1" t="s">
        <v>11243</v>
      </c>
      <c r="G1863" s="1" t="s">
        <v>707</v>
      </c>
      <c r="I1863" s="1" t="s">
        <v>13966</v>
      </c>
      <c r="J1863" s="1" t="s">
        <v>13967</v>
      </c>
      <c r="K1863" s="1" t="s">
        <v>13961</v>
      </c>
      <c r="L1863" s="1" t="s">
        <v>13968</v>
      </c>
      <c r="M1863" s="1" t="s">
        <v>13969</v>
      </c>
      <c r="N1863" s="1" t="s">
        <v>13970</v>
      </c>
      <c r="O1863" s="1" t="s">
        <v>13971</v>
      </c>
    </row>
    <row r="1864" s="1" customFormat="1" spans="1:15">
      <c r="A1864" s="1" t="s">
        <v>15</v>
      </c>
      <c r="B1864" s="1" t="s">
        <v>13972</v>
      </c>
      <c r="C1864" s="1" t="s">
        <v>17</v>
      </c>
      <c r="D1864" s="1" t="s">
        <v>6080</v>
      </c>
      <c r="F1864" s="1" t="s">
        <v>11523</v>
      </c>
      <c r="I1864" s="1" t="s">
        <v>13973</v>
      </c>
      <c r="J1864" s="1" t="s">
        <v>13974</v>
      </c>
      <c r="K1864" s="1" t="s">
        <v>13975</v>
      </c>
      <c r="L1864" s="1" t="s">
        <v>13976</v>
      </c>
      <c r="M1864" s="1" t="s">
        <v>13977</v>
      </c>
      <c r="N1864" s="1" t="s">
        <v>13978</v>
      </c>
      <c r="O1864" s="1" t="s">
        <v>13979</v>
      </c>
    </row>
    <row r="1865" s="1" customFormat="1" spans="1:15">
      <c r="A1865" s="1" t="s">
        <v>15</v>
      </c>
      <c r="B1865" s="1" t="s">
        <v>13980</v>
      </c>
      <c r="C1865" s="1" t="s">
        <v>45</v>
      </c>
      <c r="D1865" s="1" t="s">
        <v>6080</v>
      </c>
      <c r="F1865" s="1" t="s">
        <v>1454</v>
      </c>
      <c r="G1865" s="1" t="e">
        <f>-ial</f>
        <v>#NAME?</v>
      </c>
      <c r="I1865" s="1" t="s">
        <v>13981</v>
      </c>
      <c r="J1865" s="1" t="s">
        <v>13982</v>
      </c>
      <c r="K1865" s="1" t="s">
        <v>13983</v>
      </c>
      <c r="L1865" s="1" t="s">
        <v>13984</v>
      </c>
      <c r="M1865" s="1" t="s">
        <v>13985</v>
      </c>
      <c r="N1865" s="1" t="s">
        <v>13986</v>
      </c>
      <c r="O1865" s="1" t="s">
        <v>13987</v>
      </c>
    </row>
    <row r="1866" s="1" customFormat="1" spans="1:15">
      <c r="A1866" s="1" t="s">
        <v>15</v>
      </c>
      <c r="B1866" s="1" t="s">
        <v>13980</v>
      </c>
      <c r="C1866" s="1" t="s">
        <v>27</v>
      </c>
      <c r="D1866" s="1" t="s">
        <v>6080</v>
      </c>
      <c r="F1866" s="1" t="s">
        <v>1454</v>
      </c>
      <c r="G1866" s="1" t="e">
        <f>-ial</f>
        <v>#NAME?</v>
      </c>
      <c r="I1866" s="1" t="s">
        <v>13988</v>
      </c>
      <c r="J1866" s="1" t="s">
        <v>13989</v>
      </c>
      <c r="K1866" s="1" t="s">
        <v>13983</v>
      </c>
      <c r="L1866" s="1" t="s">
        <v>13990</v>
      </c>
      <c r="M1866" s="1" t="s">
        <v>13991</v>
      </c>
      <c r="N1866" s="1" t="s">
        <v>13992</v>
      </c>
      <c r="O1866" s="1" t="s">
        <v>13993</v>
      </c>
    </row>
    <row r="1867" s="1" customFormat="1" spans="1:15">
      <c r="A1867" s="1" t="s">
        <v>15</v>
      </c>
      <c r="B1867" s="1" t="s">
        <v>13994</v>
      </c>
      <c r="C1867" s="1" t="s">
        <v>17</v>
      </c>
      <c r="D1867" s="1" t="s">
        <v>6080</v>
      </c>
      <c r="F1867" s="1" t="s">
        <v>13995</v>
      </c>
      <c r="G1867" s="1" t="e">
        <f>-e</f>
        <v>#NAME?</v>
      </c>
      <c r="I1867" s="1" t="s">
        <v>13996</v>
      </c>
      <c r="J1867" s="1" t="s">
        <v>13997</v>
      </c>
      <c r="K1867" s="1" t="s">
        <v>13998</v>
      </c>
      <c r="L1867" s="1" t="s">
        <v>13999</v>
      </c>
      <c r="M1867" s="1" t="s">
        <v>14000</v>
      </c>
      <c r="N1867" s="1" t="s">
        <v>14001</v>
      </c>
      <c r="O1867" s="1" t="s">
        <v>14002</v>
      </c>
    </row>
    <row r="1868" s="1" customFormat="1" spans="1:15">
      <c r="A1868" s="1" t="s">
        <v>15</v>
      </c>
      <c r="B1868" s="1" t="s">
        <v>14003</v>
      </c>
      <c r="C1868" s="1" t="s">
        <v>27</v>
      </c>
      <c r="D1868" s="1" t="s">
        <v>6080</v>
      </c>
      <c r="F1868" s="1" t="s">
        <v>13995</v>
      </c>
      <c r="G1868" s="1" t="e">
        <f>-y</f>
        <v>#NAME?</v>
      </c>
      <c r="I1868" s="1" t="s">
        <v>14004</v>
      </c>
      <c r="J1868" s="1" t="s">
        <v>14005</v>
      </c>
      <c r="K1868" s="1" t="s">
        <v>14006</v>
      </c>
      <c r="L1868" s="1" t="s">
        <v>14007</v>
      </c>
      <c r="M1868" s="1" t="s">
        <v>14008</v>
      </c>
      <c r="N1868" s="1" t="s">
        <v>14009</v>
      </c>
      <c r="O1868" s="1" t="s">
        <v>14010</v>
      </c>
    </row>
    <row r="1869" s="1" customFormat="1" spans="1:15">
      <c r="A1869" s="1" t="s">
        <v>15</v>
      </c>
      <c r="B1869" s="1" t="s">
        <v>14011</v>
      </c>
      <c r="C1869" s="1" t="s">
        <v>27</v>
      </c>
      <c r="J1869" s="1" t="s">
        <v>14012</v>
      </c>
      <c r="K1869" s="1" t="s">
        <v>14013</v>
      </c>
      <c r="L1869" s="1" t="s">
        <v>14014</v>
      </c>
      <c r="M1869" s="1" t="s">
        <v>14015</v>
      </c>
      <c r="N1869" s="1" t="s">
        <v>14016</v>
      </c>
      <c r="O1869" s="1" t="s">
        <v>14017</v>
      </c>
    </row>
    <row r="1870" s="1" customFormat="1" spans="1:15">
      <c r="A1870" s="1" t="s">
        <v>15</v>
      </c>
      <c r="B1870" s="1" t="s">
        <v>14018</v>
      </c>
      <c r="C1870" s="1" t="s">
        <v>27</v>
      </c>
      <c r="J1870" s="1" t="s">
        <v>14019</v>
      </c>
      <c r="K1870" s="1" t="s">
        <v>13863</v>
      </c>
      <c r="L1870" s="1" t="s">
        <v>14020</v>
      </c>
      <c r="M1870" s="1" t="s">
        <v>14021</v>
      </c>
      <c r="N1870" s="1" t="s">
        <v>14022</v>
      </c>
      <c r="O1870" s="1" t="s">
        <v>14023</v>
      </c>
    </row>
    <row r="1871" s="1" customFormat="1" spans="1:15">
      <c r="A1871" s="1" t="s">
        <v>15</v>
      </c>
      <c r="B1871" s="1" t="s">
        <v>14024</v>
      </c>
      <c r="C1871" s="1" t="s">
        <v>45</v>
      </c>
      <c r="D1871" s="1" t="s">
        <v>6080</v>
      </c>
      <c r="F1871" s="1" t="s">
        <v>14025</v>
      </c>
      <c r="G1871" s="1" t="s">
        <v>294</v>
      </c>
      <c r="I1871" s="1" t="s">
        <v>14026</v>
      </c>
      <c r="J1871" s="1" t="s">
        <v>14027</v>
      </c>
      <c r="K1871" s="1" t="s">
        <v>14028</v>
      </c>
      <c r="L1871" s="1" t="s">
        <v>14029</v>
      </c>
      <c r="M1871" s="1" t="s">
        <v>14030</v>
      </c>
      <c r="N1871" s="1" t="s">
        <v>14031</v>
      </c>
      <c r="O1871" s="1" t="s">
        <v>14032</v>
      </c>
    </row>
    <row r="1872" s="1" customFormat="1" spans="1:15">
      <c r="A1872" s="1" t="s">
        <v>15</v>
      </c>
      <c r="B1872" s="1" t="s">
        <v>14024</v>
      </c>
      <c r="C1872" s="1" t="s">
        <v>27</v>
      </c>
      <c r="D1872" s="1" t="s">
        <v>6080</v>
      </c>
      <c r="F1872" s="1" t="s">
        <v>14025</v>
      </c>
      <c r="G1872" s="1" t="s">
        <v>294</v>
      </c>
      <c r="I1872" s="1" t="s">
        <v>14033</v>
      </c>
      <c r="J1872" s="1" t="s">
        <v>14034</v>
      </c>
      <c r="K1872" s="1" t="s">
        <v>14028</v>
      </c>
      <c r="L1872" s="1" t="s">
        <v>14035</v>
      </c>
      <c r="M1872" s="1" t="s">
        <v>14036</v>
      </c>
      <c r="N1872" s="1" t="s">
        <v>14037</v>
      </c>
      <c r="O1872" s="1" t="s">
        <v>14038</v>
      </c>
    </row>
    <row r="1873" s="1" customFormat="1" spans="1:15">
      <c r="A1873" s="1" t="s">
        <v>15</v>
      </c>
      <c r="B1873" s="1" t="s">
        <v>14039</v>
      </c>
      <c r="C1873" s="1" t="s">
        <v>27</v>
      </c>
      <c r="D1873" s="1" t="s">
        <v>6080</v>
      </c>
      <c r="F1873" s="1" t="s">
        <v>14040</v>
      </c>
      <c r="I1873" s="1" t="s">
        <v>14041</v>
      </c>
      <c r="J1873" s="1" t="s">
        <v>14042</v>
      </c>
      <c r="K1873" s="1" t="s">
        <v>14043</v>
      </c>
      <c r="L1873" s="1" t="s">
        <v>14044</v>
      </c>
      <c r="M1873" s="1" t="s">
        <v>14045</v>
      </c>
      <c r="N1873" s="1" t="s">
        <v>14046</v>
      </c>
      <c r="O1873" s="1" t="s">
        <v>14047</v>
      </c>
    </row>
    <row r="1874" s="1" customFormat="1" spans="1:15">
      <c r="A1874" s="1" t="s">
        <v>15</v>
      </c>
      <c r="B1874" s="1" t="s">
        <v>14048</v>
      </c>
      <c r="C1874" s="1" t="s">
        <v>17</v>
      </c>
      <c r="D1874" s="1" t="s">
        <v>6080</v>
      </c>
      <c r="F1874" s="1" t="s">
        <v>8136</v>
      </c>
      <c r="I1874" s="1" t="s">
        <v>14049</v>
      </c>
      <c r="J1874" s="1" t="s">
        <v>14050</v>
      </c>
      <c r="K1874" s="1" t="s">
        <v>14051</v>
      </c>
      <c r="L1874" s="1" t="s">
        <v>14052</v>
      </c>
      <c r="M1874" s="1" t="s">
        <v>14053</v>
      </c>
      <c r="N1874" s="1" t="s">
        <v>14054</v>
      </c>
      <c r="O1874" s="1" t="s">
        <v>14055</v>
      </c>
    </row>
    <row r="1875" s="1" customFormat="1" spans="1:15">
      <c r="A1875" s="1" t="s">
        <v>15</v>
      </c>
      <c r="B1875" s="1" t="s">
        <v>14056</v>
      </c>
      <c r="C1875" s="1" t="s">
        <v>65</v>
      </c>
      <c r="D1875" s="1" t="s">
        <v>6080</v>
      </c>
      <c r="F1875" s="1" t="s">
        <v>1304</v>
      </c>
      <c r="I1875" s="1" t="s">
        <v>14057</v>
      </c>
      <c r="J1875" s="1" t="s">
        <v>14058</v>
      </c>
      <c r="K1875" s="1" t="s">
        <v>14059</v>
      </c>
      <c r="L1875" s="1" t="s">
        <v>14060</v>
      </c>
      <c r="M1875" s="1" t="s">
        <v>14061</v>
      </c>
      <c r="N1875" s="1" t="s">
        <v>14062</v>
      </c>
      <c r="O1875" s="1" t="s">
        <v>14063</v>
      </c>
    </row>
    <row r="1876" s="1" customFormat="1" spans="1:15">
      <c r="A1876" s="1" t="s">
        <v>15</v>
      </c>
      <c r="B1876" s="1" t="s">
        <v>14056</v>
      </c>
      <c r="C1876" s="1" t="s">
        <v>75</v>
      </c>
      <c r="D1876" s="1" t="s">
        <v>6080</v>
      </c>
      <c r="F1876" s="1" t="s">
        <v>1304</v>
      </c>
      <c r="I1876" s="1" t="s">
        <v>14064</v>
      </c>
      <c r="J1876" s="1" t="s">
        <v>14065</v>
      </c>
      <c r="K1876" s="1" t="s">
        <v>14059</v>
      </c>
      <c r="L1876" s="1" t="s">
        <v>14066</v>
      </c>
      <c r="M1876" s="1" t="s">
        <v>14067</v>
      </c>
      <c r="N1876" s="1" t="s">
        <v>14068</v>
      </c>
      <c r="O1876" s="1" t="s">
        <v>14069</v>
      </c>
    </row>
    <row r="1877" s="1" customFormat="1" spans="1:15">
      <c r="A1877" s="1" t="s">
        <v>15</v>
      </c>
      <c r="B1877" s="1" t="s">
        <v>14056</v>
      </c>
      <c r="C1877" s="1" t="s">
        <v>27</v>
      </c>
      <c r="D1877" s="1" t="s">
        <v>6080</v>
      </c>
      <c r="F1877" s="1" t="s">
        <v>1304</v>
      </c>
      <c r="I1877" s="1" t="s">
        <v>14070</v>
      </c>
      <c r="J1877" s="1" t="s">
        <v>14071</v>
      </c>
      <c r="K1877" s="1" t="s">
        <v>14072</v>
      </c>
      <c r="L1877" s="1" t="s">
        <v>14073</v>
      </c>
      <c r="M1877" s="1" t="s">
        <v>14074</v>
      </c>
      <c r="N1877" s="1" t="s">
        <v>14075</v>
      </c>
      <c r="O1877" s="1" t="s">
        <v>14076</v>
      </c>
    </row>
    <row r="1878" s="1" customFormat="1" spans="1:15">
      <c r="A1878" s="1" t="s">
        <v>15</v>
      </c>
      <c r="B1878" s="1" t="s">
        <v>14056</v>
      </c>
      <c r="C1878" s="1" t="s">
        <v>45</v>
      </c>
      <c r="D1878" s="1" t="s">
        <v>6080</v>
      </c>
      <c r="F1878" s="1" t="s">
        <v>1304</v>
      </c>
      <c r="I1878" s="1" t="s">
        <v>14077</v>
      </c>
      <c r="J1878" s="1" t="s">
        <v>14078</v>
      </c>
      <c r="K1878" s="1" t="s">
        <v>14072</v>
      </c>
      <c r="L1878" s="1" t="s">
        <v>14079</v>
      </c>
      <c r="M1878" s="1" t="s">
        <v>14080</v>
      </c>
      <c r="N1878" s="1" t="s">
        <v>14081</v>
      </c>
      <c r="O1878" s="1" t="s">
        <v>14082</v>
      </c>
    </row>
    <row r="1879" s="1" customFormat="1" spans="1:15">
      <c r="A1879" s="1" t="s">
        <v>15</v>
      </c>
      <c r="B1879" s="1" t="s">
        <v>14083</v>
      </c>
      <c r="C1879" s="1" t="s">
        <v>17</v>
      </c>
      <c r="D1879" s="1" t="s">
        <v>6080</v>
      </c>
      <c r="F1879" s="1" t="s">
        <v>2340</v>
      </c>
      <c r="I1879" s="1" t="s">
        <v>14084</v>
      </c>
      <c r="J1879" s="1" t="s">
        <v>14085</v>
      </c>
      <c r="K1879" s="1" t="s">
        <v>14086</v>
      </c>
      <c r="L1879" s="1" t="s">
        <v>14087</v>
      </c>
      <c r="M1879" s="1" t="s">
        <v>14088</v>
      </c>
      <c r="N1879" s="1" t="s">
        <v>14089</v>
      </c>
      <c r="O1879" s="1" t="s">
        <v>14090</v>
      </c>
    </row>
    <row r="1880" s="1" customFormat="1" spans="1:15">
      <c r="A1880" s="1" t="s">
        <v>15</v>
      </c>
      <c r="B1880" s="1" t="s">
        <v>14091</v>
      </c>
      <c r="C1880" s="1" t="s">
        <v>17</v>
      </c>
      <c r="D1880" s="1" t="s">
        <v>6080</v>
      </c>
      <c r="F1880" s="1" t="s">
        <v>2314</v>
      </c>
      <c r="I1880" s="1" t="s">
        <v>14092</v>
      </c>
      <c r="J1880" s="1" t="s">
        <v>14093</v>
      </c>
      <c r="K1880" s="1" t="s">
        <v>14094</v>
      </c>
      <c r="L1880" s="1" t="s">
        <v>14095</v>
      </c>
      <c r="M1880" s="1" t="s">
        <v>14096</v>
      </c>
      <c r="N1880" s="1" t="s">
        <v>14097</v>
      </c>
      <c r="O1880" s="1" t="s">
        <v>14098</v>
      </c>
    </row>
    <row r="1881" s="1" customFormat="1" spans="1:15">
      <c r="A1881" s="1" t="s">
        <v>15</v>
      </c>
      <c r="B1881" s="1" t="s">
        <v>14099</v>
      </c>
      <c r="C1881" s="1" t="s">
        <v>17</v>
      </c>
      <c r="D1881" s="1" t="s">
        <v>6080</v>
      </c>
      <c r="F1881" s="1" t="s">
        <v>14100</v>
      </c>
      <c r="I1881" s="1" t="s">
        <v>14101</v>
      </c>
      <c r="J1881" s="1" t="s">
        <v>14102</v>
      </c>
      <c r="K1881" s="1" t="s">
        <v>14103</v>
      </c>
      <c r="L1881" s="1" t="s">
        <v>14104</v>
      </c>
      <c r="M1881" s="1" t="s">
        <v>14105</v>
      </c>
      <c r="N1881" s="1" t="s">
        <v>14106</v>
      </c>
      <c r="O1881" s="1" t="s">
        <v>14107</v>
      </c>
    </row>
    <row r="1882" s="1" customFormat="1" spans="1:15">
      <c r="A1882" s="1" t="s">
        <v>15</v>
      </c>
      <c r="B1882" s="1" t="s">
        <v>14108</v>
      </c>
      <c r="C1882" s="1" t="s">
        <v>45</v>
      </c>
      <c r="D1882" s="1" t="s">
        <v>6080</v>
      </c>
      <c r="F1882" s="1" t="s">
        <v>6744</v>
      </c>
      <c r="I1882" s="1" t="s">
        <v>14109</v>
      </c>
      <c r="J1882" s="1" t="s">
        <v>14110</v>
      </c>
      <c r="K1882" s="1" t="s">
        <v>14111</v>
      </c>
      <c r="L1882" s="1" t="s">
        <v>14112</v>
      </c>
      <c r="M1882" s="1" t="s">
        <v>14113</v>
      </c>
      <c r="N1882" s="1" t="s">
        <v>14114</v>
      </c>
      <c r="O1882" s="1" t="s">
        <v>14115</v>
      </c>
    </row>
    <row r="1883" s="1" customFormat="1" spans="1:15">
      <c r="A1883" s="1" t="s">
        <v>15</v>
      </c>
      <c r="B1883" s="1" t="s">
        <v>14116</v>
      </c>
      <c r="C1883" s="1" t="s">
        <v>75</v>
      </c>
      <c r="D1883" s="1" t="s">
        <v>6080</v>
      </c>
      <c r="F1883" s="1" t="s">
        <v>14117</v>
      </c>
      <c r="I1883" s="1" t="s">
        <v>14118</v>
      </c>
      <c r="J1883" s="1" t="s">
        <v>14119</v>
      </c>
      <c r="K1883" s="1" t="s">
        <v>14120</v>
      </c>
      <c r="L1883" s="1" t="s">
        <v>14121</v>
      </c>
      <c r="M1883" s="1" t="s">
        <v>14122</v>
      </c>
      <c r="N1883" s="1" t="s">
        <v>14123</v>
      </c>
      <c r="O1883" s="1" t="s">
        <v>14124</v>
      </c>
    </row>
    <row r="1884" s="1" customFormat="1" spans="1:15">
      <c r="A1884" s="1" t="s">
        <v>15</v>
      </c>
      <c r="B1884" s="1" t="s">
        <v>14125</v>
      </c>
      <c r="C1884" s="1" t="s">
        <v>27</v>
      </c>
      <c r="D1884" s="1" t="s">
        <v>6080</v>
      </c>
      <c r="F1884" s="1" t="s">
        <v>6759</v>
      </c>
      <c r="I1884" s="1" t="s">
        <v>14126</v>
      </c>
      <c r="J1884" s="1" t="s">
        <v>14127</v>
      </c>
      <c r="K1884" s="1" t="s">
        <v>14128</v>
      </c>
      <c r="L1884" s="1" t="s">
        <v>14129</v>
      </c>
      <c r="M1884" s="1" t="s">
        <v>14130</v>
      </c>
      <c r="N1884" s="1" t="s">
        <v>14131</v>
      </c>
      <c r="O1884" s="1" t="s">
        <v>14132</v>
      </c>
    </row>
    <row r="1885" s="1" customFormat="1" spans="1:15">
      <c r="A1885" s="1" t="s">
        <v>15</v>
      </c>
      <c r="B1885" s="1" t="s">
        <v>14133</v>
      </c>
      <c r="C1885" s="1" t="s">
        <v>27</v>
      </c>
      <c r="D1885" s="1" t="s">
        <v>6080</v>
      </c>
      <c r="F1885" s="1" t="s">
        <v>6759</v>
      </c>
      <c r="G1885" s="1" t="e">
        <f>-ion</f>
        <v>#NAME?</v>
      </c>
      <c r="I1885" s="1" t="s">
        <v>14134</v>
      </c>
      <c r="J1885" s="1" t="s">
        <v>14135</v>
      </c>
      <c r="K1885" s="1" t="s">
        <v>14136</v>
      </c>
      <c r="L1885" s="1" t="s">
        <v>14137</v>
      </c>
      <c r="M1885" s="1" t="s">
        <v>14138</v>
      </c>
      <c r="N1885" s="1" t="s">
        <v>14139</v>
      </c>
      <c r="O1885" s="1" t="s">
        <v>14140</v>
      </c>
    </row>
    <row r="1886" s="1" customFormat="1" spans="1:15">
      <c r="A1886" s="1" t="s">
        <v>15</v>
      </c>
      <c r="B1886" s="1" t="s">
        <v>14141</v>
      </c>
      <c r="C1886" s="1" t="s">
        <v>17</v>
      </c>
      <c r="D1886" s="1" t="s">
        <v>6080</v>
      </c>
      <c r="F1886" s="1" t="s">
        <v>6768</v>
      </c>
      <c r="I1886" s="1" t="s">
        <v>14142</v>
      </c>
      <c r="J1886" s="1" t="s">
        <v>14143</v>
      </c>
      <c r="K1886" s="1" t="s">
        <v>14144</v>
      </c>
      <c r="L1886" s="1" t="s">
        <v>14145</v>
      </c>
      <c r="M1886" s="1" t="s">
        <v>14146</v>
      </c>
      <c r="N1886" s="1" t="s">
        <v>14147</v>
      </c>
      <c r="O1886" s="1" t="s">
        <v>14148</v>
      </c>
    </row>
    <row r="1887" s="1" customFormat="1" spans="1:15">
      <c r="A1887" s="1" t="s">
        <v>15</v>
      </c>
      <c r="B1887" s="1" t="s">
        <v>14149</v>
      </c>
      <c r="C1887" s="1" t="s">
        <v>27</v>
      </c>
      <c r="D1887" s="1" t="s">
        <v>6080</v>
      </c>
      <c r="F1887" s="1" t="s">
        <v>6768</v>
      </c>
      <c r="G1887" s="1" t="e">
        <f>-ion</f>
        <v>#NAME?</v>
      </c>
      <c r="I1887" s="1" t="s">
        <v>14150</v>
      </c>
      <c r="J1887" s="1" t="s">
        <v>14151</v>
      </c>
      <c r="K1887" s="1" t="s">
        <v>14152</v>
      </c>
      <c r="L1887" s="1" t="s">
        <v>14153</v>
      </c>
      <c r="M1887" s="1" t="s">
        <v>14154</v>
      </c>
      <c r="N1887" s="1" t="s">
        <v>14155</v>
      </c>
      <c r="O1887" s="1" t="s">
        <v>14156</v>
      </c>
    </row>
    <row r="1888" s="1" customFormat="1" spans="1:15">
      <c r="A1888" s="1" t="s">
        <v>15</v>
      </c>
      <c r="B1888" s="1" t="s">
        <v>14157</v>
      </c>
      <c r="C1888" s="1" t="s">
        <v>27</v>
      </c>
      <c r="D1888" s="1" t="s">
        <v>6080</v>
      </c>
      <c r="F1888" s="1" t="s">
        <v>14158</v>
      </c>
      <c r="G1888" s="1" t="e">
        <f>-ment</f>
        <v>#NAME?</v>
      </c>
      <c r="I1888" s="1" t="s">
        <v>14159</v>
      </c>
      <c r="J1888" s="1" t="s">
        <v>14160</v>
      </c>
      <c r="K1888" s="1" t="s">
        <v>14161</v>
      </c>
      <c r="L1888" s="1" t="s">
        <v>14162</v>
      </c>
      <c r="M1888" s="1" t="s">
        <v>14163</v>
      </c>
      <c r="N1888" s="1" t="s">
        <v>14164</v>
      </c>
      <c r="O1888" s="1" t="s">
        <v>14165</v>
      </c>
    </row>
    <row r="1889" s="1" customFormat="1" spans="1:15">
      <c r="A1889" s="1" t="s">
        <v>15</v>
      </c>
      <c r="B1889" s="1" t="s">
        <v>14166</v>
      </c>
      <c r="C1889" s="1" t="s">
        <v>27</v>
      </c>
      <c r="D1889" s="1" t="s">
        <v>6080</v>
      </c>
      <c r="F1889" s="1" t="s">
        <v>14167</v>
      </c>
      <c r="G1889" s="1" t="e">
        <f>-ance</f>
        <v>#NAME?</v>
      </c>
      <c r="I1889" s="1" t="s">
        <v>14168</v>
      </c>
      <c r="J1889" s="1" t="s">
        <v>14169</v>
      </c>
      <c r="K1889" s="1" t="s">
        <v>14170</v>
      </c>
      <c r="L1889" s="1" t="s">
        <v>14171</v>
      </c>
      <c r="M1889" s="1" t="s">
        <v>14172</v>
      </c>
      <c r="N1889" s="1" t="s">
        <v>14173</v>
      </c>
      <c r="O1889" s="1" t="s">
        <v>14174</v>
      </c>
    </row>
    <row r="1890" s="1" customFormat="1" spans="1:15">
      <c r="A1890" s="1" t="s">
        <v>15</v>
      </c>
      <c r="B1890" s="1" t="s">
        <v>14175</v>
      </c>
      <c r="C1890" s="1" t="s">
        <v>17</v>
      </c>
      <c r="D1890" s="1" t="s">
        <v>6080</v>
      </c>
      <c r="F1890" s="1" t="s">
        <v>14176</v>
      </c>
      <c r="I1890" s="1" t="s">
        <v>14177</v>
      </c>
      <c r="J1890" s="1" t="s">
        <v>14178</v>
      </c>
      <c r="K1890" s="1" t="s">
        <v>14179</v>
      </c>
      <c r="L1890" s="1" t="s">
        <v>14180</v>
      </c>
      <c r="M1890" s="1" t="s">
        <v>14181</v>
      </c>
      <c r="N1890" s="1" t="s">
        <v>14182</v>
      </c>
      <c r="O1890" s="1" t="s">
        <v>14183</v>
      </c>
    </row>
    <row r="1891" s="1" customFormat="1" spans="1:15">
      <c r="A1891" s="1" t="s">
        <v>15</v>
      </c>
      <c r="B1891" s="1" t="s">
        <v>14184</v>
      </c>
      <c r="C1891" s="1" t="s">
        <v>27</v>
      </c>
      <c r="D1891" s="1" t="s">
        <v>14185</v>
      </c>
      <c r="F1891" s="1" t="s">
        <v>14186</v>
      </c>
      <c r="G1891" s="1" t="s">
        <v>707</v>
      </c>
      <c r="I1891" s="1" t="s">
        <v>14187</v>
      </c>
      <c r="J1891" s="1" t="s">
        <v>14188</v>
      </c>
      <c r="K1891" s="1" t="s">
        <v>14189</v>
      </c>
      <c r="L1891" s="1" t="s">
        <v>14190</v>
      </c>
      <c r="M1891" s="1" t="s">
        <v>14191</v>
      </c>
      <c r="N1891" s="1" t="s">
        <v>14192</v>
      </c>
      <c r="O1891" s="1" t="s">
        <v>14193</v>
      </c>
    </row>
    <row r="1892" s="1" customFormat="1" spans="1:15">
      <c r="A1892" s="1" t="s">
        <v>15</v>
      </c>
      <c r="B1892" s="1" t="s">
        <v>14194</v>
      </c>
      <c r="C1892" s="1" t="s">
        <v>17</v>
      </c>
      <c r="D1892" s="1" t="s">
        <v>6080</v>
      </c>
      <c r="F1892" s="1" t="s">
        <v>2537</v>
      </c>
      <c r="I1892" s="1" t="s">
        <v>14195</v>
      </c>
      <c r="J1892" s="1" t="s">
        <v>14196</v>
      </c>
      <c r="K1892" s="1" t="s">
        <v>14197</v>
      </c>
      <c r="L1892" s="1" t="s">
        <v>14198</v>
      </c>
      <c r="M1892" s="1" t="s">
        <v>14199</v>
      </c>
      <c r="N1892" s="1" t="s">
        <v>14200</v>
      </c>
      <c r="O1892" s="1" t="s">
        <v>14201</v>
      </c>
    </row>
    <row r="1893" s="1" customFormat="1" spans="1:15">
      <c r="A1893" s="1" t="s">
        <v>15</v>
      </c>
      <c r="B1893" s="1" t="s">
        <v>14202</v>
      </c>
      <c r="C1893" s="1" t="s">
        <v>27</v>
      </c>
      <c r="D1893" s="1" t="s">
        <v>6080</v>
      </c>
      <c r="F1893" s="1" t="s">
        <v>2537</v>
      </c>
      <c r="G1893" s="1" t="s">
        <v>6316</v>
      </c>
      <c r="I1893" s="1" t="s">
        <v>14203</v>
      </c>
      <c r="J1893" s="1" t="s">
        <v>14204</v>
      </c>
      <c r="K1893" s="1" t="s">
        <v>14205</v>
      </c>
      <c r="L1893" s="1" t="s">
        <v>14206</v>
      </c>
      <c r="M1893" s="1" t="s">
        <v>14207</v>
      </c>
      <c r="N1893" s="1" t="s">
        <v>14208</v>
      </c>
      <c r="O1893" s="1" t="s">
        <v>14209</v>
      </c>
    </row>
    <row r="1894" s="1" customFormat="1" spans="1:15">
      <c r="A1894" s="1" t="s">
        <v>15</v>
      </c>
      <c r="B1894" s="1" t="s">
        <v>14210</v>
      </c>
      <c r="C1894" s="1" t="s">
        <v>27</v>
      </c>
      <c r="D1894" s="1" t="s">
        <v>14211</v>
      </c>
      <c r="F1894" s="1" t="s">
        <v>14212</v>
      </c>
      <c r="I1894" s="1" t="s">
        <v>14213</v>
      </c>
      <c r="J1894" s="1" t="s">
        <v>14214</v>
      </c>
      <c r="K1894" s="1" t="s">
        <v>14215</v>
      </c>
      <c r="L1894" s="1" t="s">
        <v>14216</v>
      </c>
      <c r="M1894" s="1" t="s">
        <v>14217</v>
      </c>
      <c r="N1894" s="1" t="s">
        <v>14218</v>
      </c>
      <c r="O1894" s="1" t="s">
        <v>14219</v>
      </c>
    </row>
    <row r="1895" s="1" customFormat="1" spans="1:15">
      <c r="A1895" s="1" t="s">
        <v>15</v>
      </c>
      <c r="B1895" s="1" t="s">
        <v>14210</v>
      </c>
      <c r="C1895" s="1" t="s">
        <v>17</v>
      </c>
      <c r="D1895" s="1" t="s">
        <v>14211</v>
      </c>
      <c r="F1895" s="1" t="s">
        <v>14212</v>
      </c>
      <c r="I1895" s="1" t="s">
        <v>14220</v>
      </c>
      <c r="J1895" s="1" t="s">
        <v>14221</v>
      </c>
      <c r="K1895" s="1" t="s">
        <v>14222</v>
      </c>
      <c r="L1895" s="1" t="s">
        <v>14223</v>
      </c>
      <c r="M1895" s="1" t="s">
        <v>14224</v>
      </c>
      <c r="N1895" s="1" t="s">
        <v>14225</v>
      </c>
      <c r="O1895" s="1" t="s">
        <v>14226</v>
      </c>
    </row>
    <row r="1896" s="1" customFormat="1" spans="1:15">
      <c r="A1896" s="1" t="s">
        <v>15</v>
      </c>
      <c r="B1896" s="1" t="s">
        <v>14227</v>
      </c>
      <c r="C1896" s="1" t="s">
        <v>45</v>
      </c>
      <c r="D1896" s="1" t="s">
        <v>14211</v>
      </c>
      <c r="F1896" s="1" t="s">
        <v>14212</v>
      </c>
      <c r="G1896" s="1" t="e">
        <f>-ing</f>
        <v>#NAME?</v>
      </c>
      <c r="I1896" s="1" t="s">
        <v>14228</v>
      </c>
      <c r="J1896" s="1" t="s">
        <v>14229</v>
      </c>
      <c r="K1896" s="1" t="s">
        <v>14230</v>
      </c>
      <c r="L1896" s="1" t="s">
        <v>14231</v>
      </c>
      <c r="M1896" s="1" t="s">
        <v>14232</v>
      </c>
      <c r="N1896" s="1" t="s">
        <v>14233</v>
      </c>
      <c r="O1896" s="1" t="s">
        <v>14234</v>
      </c>
    </row>
    <row r="1897" s="1" customFormat="1" spans="1:15">
      <c r="A1897" s="1" t="s">
        <v>15</v>
      </c>
      <c r="B1897" s="1" t="s">
        <v>14235</v>
      </c>
      <c r="C1897" s="1" t="s">
        <v>45</v>
      </c>
      <c r="D1897" s="1" t="s">
        <v>14211</v>
      </c>
      <c r="F1897" s="1" t="s">
        <v>14236</v>
      </c>
      <c r="G1897" s="1" t="e">
        <f>-al</f>
        <v>#NAME?</v>
      </c>
      <c r="I1897" s="1" t="s">
        <v>14237</v>
      </c>
      <c r="J1897" s="1" t="s">
        <v>14238</v>
      </c>
      <c r="K1897" s="1" t="s">
        <v>14239</v>
      </c>
      <c r="L1897" s="1" t="s">
        <v>14240</v>
      </c>
      <c r="M1897" s="1" t="s">
        <v>14241</v>
      </c>
      <c r="N1897" s="1" t="s">
        <v>14242</v>
      </c>
      <c r="O1897" s="1" t="s">
        <v>14243</v>
      </c>
    </row>
    <row r="1898" s="1" customFormat="1" spans="1:15">
      <c r="A1898" s="1" t="s">
        <v>15</v>
      </c>
      <c r="B1898" s="1" t="s">
        <v>14244</v>
      </c>
      <c r="C1898" s="1" t="s">
        <v>27</v>
      </c>
      <c r="D1898" s="1" t="s">
        <v>14211</v>
      </c>
      <c r="F1898" s="1" t="s">
        <v>14245</v>
      </c>
      <c r="I1898" s="1" t="s">
        <v>14246</v>
      </c>
      <c r="J1898" s="1" t="s">
        <v>14247</v>
      </c>
      <c r="K1898" s="1" t="s">
        <v>14248</v>
      </c>
      <c r="L1898" s="1" t="s">
        <v>14249</v>
      </c>
      <c r="M1898" s="1" t="s">
        <v>14250</v>
      </c>
      <c r="N1898" s="1" t="s">
        <v>14251</v>
      </c>
      <c r="O1898" s="1" t="s">
        <v>14252</v>
      </c>
    </row>
    <row r="1899" s="1" customFormat="1" spans="1:15">
      <c r="A1899" s="1" t="s">
        <v>15</v>
      </c>
      <c r="B1899" s="1" t="s">
        <v>14253</v>
      </c>
      <c r="C1899" s="1" t="s">
        <v>27</v>
      </c>
      <c r="D1899" s="1" t="s">
        <v>14211</v>
      </c>
      <c r="F1899" s="1" t="s">
        <v>14254</v>
      </c>
      <c r="G1899" s="1" t="e">
        <f>-er</f>
        <v>#NAME?</v>
      </c>
      <c r="I1899" s="1" t="s">
        <v>14255</v>
      </c>
      <c r="J1899" s="1" t="s">
        <v>14256</v>
      </c>
      <c r="K1899" s="1" t="s">
        <v>14257</v>
      </c>
      <c r="L1899" s="1" t="s">
        <v>14258</v>
      </c>
      <c r="M1899" s="1" t="s">
        <v>14259</v>
      </c>
      <c r="N1899" s="1" t="s">
        <v>14260</v>
      </c>
      <c r="O1899" s="1" t="s">
        <v>14261</v>
      </c>
    </row>
    <row r="1900" s="1" customFormat="1" spans="1:15">
      <c r="A1900" s="1" t="s">
        <v>15</v>
      </c>
      <c r="B1900" s="1" t="s">
        <v>14262</v>
      </c>
      <c r="C1900" s="1" t="s">
        <v>17</v>
      </c>
      <c r="D1900" s="1" t="s">
        <v>14211</v>
      </c>
      <c r="F1900" s="1" t="s">
        <v>143</v>
      </c>
      <c r="I1900" s="1" t="s">
        <v>14263</v>
      </c>
      <c r="J1900" s="1" t="s">
        <v>14264</v>
      </c>
      <c r="K1900" s="1" t="s">
        <v>14265</v>
      </c>
      <c r="L1900" s="1" t="s">
        <v>14266</v>
      </c>
      <c r="M1900" s="1" t="s">
        <v>14267</v>
      </c>
      <c r="N1900" s="1" t="s">
        <v>14268</v>
      </c>
      <c r="O1900" s="1" t="s">
        <v>14269</v>
      </c>
    </row>
    <row r="1901" s="1" customFormat="1" spans="1:15">
      <c r="A1901" s="1" t="s">
        <v>15</v>
      </c>
      <c r="B1901" s="1" t="s">
        <v>14270</v>
      </c>
      <c r="C1901" s="1" t="s">
        <v>27</v>
      </c>
      <c r="D1901" s="1" t="s">
        <v>14211</v>
      </c>
      <c r="F1901" s="1" t="s">
        <v>14271</v>
      </c>
      <c r="I1901" s="1" t="s">
        <v>14272</v>
      </c>
      <c r="J1901" s="1" t="s">
        <v>14273</v>
      </c>
      <c r="K1901" s="1" t="s">
        <v>14274</v>
      </c>
      <c r="L1901" s="1" t="s">
        <v>14275</v>
      </c>
      <c r="M1901" s="1" t="s">
        <v>14276</v>
      </c>
      <c r="N1901" s="1" t="s">
        <v>14277</v>
      </c>
      <c r="O1901" s="1" t="s">
        <v>14278</v>
      </c>
    </row>
    <row r="1902" s="1" customFormat="1" spans="1:15">
      <c r="A1902" s="1" t="s">
        <v>15</v>
      </c>
      <c r="B1902" s="1" t="s">
        <v>14279</v>
      </c>
      <c r="C1902" s="1" t="s">
        <v>17</v>
      </c>
      <c r="D1902" s="1" t="s">
        <v>14211</v>
      </c>
      <c r="F1902" s="1" t="s">
        <v>14280</v>
      </c>
      <c r="I1902" s="1" t="s">
        <v>14281</v>
      </c>
      <c r="J1902" s="1" t="s">
        <v>14282</v>
      </c>
      <c r="K1902" s="1" t="s">
        <v>14283</v>
      </c>
      <c r="L1902" s="1" t="s">
        <v>14284</v>
      </c>
      <c r="M1902" s="1" t="s">
        <v>14285</v>
      </c>
      <c r="N1902" s="1" t="s">
        <v>14286</v>
      </c>
      <c r="O1902" s="1" t="s">
        <v>14287</v>
      </c>
    </row>
    <row r="1903" s="1" customFormat="1" spans="1:15">
      <c r="A1903" s="1" t="s">
        <v>15</v>
      </c>
      <c r="B1903" s="1" t="s">
        <v>14279</v>
      </c>
      <c r="C1903" s="1" t="s">
        <v>27</v>
      </c>
      <c r="D1903" s="1" t="s">
        <v>14211</v>
      </c>
      <c r="F1903" s="1" t="s">
        <v>14280</v>
      </c>
      <c r="I1903" s="1" t="s">
        <v>14288</v>
      </c>
      <c r="J1903" s="1" t="s">
        <v>14289</v>
      </c>
      <c r="K1903" s="1" t="s">
        <v>14283</v>
      </c>
      <c r="L1903" s="1" t="s">
        <v>14290</v>
      </c>
      <c r="M1903" s="1" t="s">
        <v>14291</v>
      </c>
      <c r="N1903" s="1" t="s">
        <v>14292</v>
      </c>
      <c r="O1903" s="1" t="s">
        <v>14293</v>
      </c>
    </row>
    <row r="1904" s="1" customFormat="1" spans="1:15">
      <c r="A1904" s="1" t="s">
        <v>15</v>
      </c>
      <c r="B1904" s="1" t="s">
        <v>14294</v>
      </c>
      <c r="C1904" s="1" t="s">
        <v>65</v>
      </c>
      <c r="J1904" s="1" t="s">
        <v>14295</v>
      </c>
      <c r="K1904" s="1" t="s">
        <v>14296</v>
      </c>
      <c r="L1904" s="1" t="s">
        <v>14297</v>
      </c>
      <c r="M1904" s="1" t="s">
        <v>14298</v>
      </c>
      <c r="N1904" s="1" t="s">
        <v>14299</v>
      </c>
      <c r="O1904" s="1" t="s">
        <v>14300</v>
      </c>
    </row>
    <row r="1905" s="1" customFormat="1" spans="1:15">
      <c r="A1905" s="1" t="s">
        <v>15</v>
      </c>
      <c r="B1905" s="1" t="s">
        <v>14301</v>
      </c>
      <c r="C1905" s="1" t="s">
        <v>17</v>
      </c>
      <c r="D1905" s="1" t="s">
        <v>14302</v>
      </c>
      <c r="F1905" s="1" t="s">
        <v>9428</v>
      </c>
      <c r="G1905" s="1" t="s">
        <v>171</v>
      </c>
      <c r="I1905" s="1" t="s">
        <v>14303</v>
      </c>
      <c r="J1905" s="1" t="s">
        <v>14304</v>
      </c>
      <c r="K1905" s="1" t="s">
        <v>14305</v>
      </c>
      <c r="L1905" s="1" t="s">
        <v>14306</v>
      </c>
      <c r="M1905" s="1" t="s">
        <v>14307</v>
      </c>
      <c r="N1905" s="1" t="s">
        <v>14308</v>
      </c>
      <c r="O1905" s="1" t="s">
        <v>14309</v>
      </c>
    </row>
    <row r="1906" s="1" customFormat="1" spans="1:15">
      <c r="A1906" s="1" t="s">
        <v>15</v>
      </c>
      <c r="B1906" s="1" t="s">
        <v>14310</v>
      </c>
      <c r="C1906" s="1" t="s">
        <v>27</v>
      </c>
      <c r="D1906" s="1" t="s">
        <v>14302</v>
      </c>
      <c r="F1906" s="1" t="s">
        <v>9428</v>
      </c>
      <c r="G1906" s="1" t="s">
        <v>6316</v>
      </c>
      <c r="I1906" s="1" t="s">
        <v>14311</v>
      </c>
      <c r="J1906" s="1" t="s">
        <v>14312</v>
      </c>
      <c r="K1906" s="1" t="s">
        <v>14313</v>
      </c>
      <c r="L1906" s="1" t="s">
        <v>14314</v>
      </c>
      <c r="M1906" s="1" t="s">
        <v>14315</v>
      </c>
      <c r="N1906" s="1" t="s">
        <v>14316</v>
      </c>
      <c r="O1906" s="1" t="s">
        <v>14317</v>
      </c>
    </row>
    <row r="1907" s="1" customFormat="1" spans="1:15">
      <c r="A1907" s="1" t="s">
        <v>15</v>
      </c>
      <c r="B1907" s="1" t="s">
        <v>14318</v>
      </c>
      <c r="C1907" s="1" t="s">
        <v>17</v>
      </c>
      <c r="D1907" s="1" t="s">
        <v>6080</v>
      </c>
      <c r="F1907" s="1" t="s">
        <v>789</v>
      </c>
      <c r="I1907" s="1" t="s">
        <v>14319</v>
      </c>
      <c r="J1907" s="1" t="s">
        <v>14320</v>
      </c>
      <c r="K1907" s="1" t="s">
        <v>14321</v>
      </c>
      <c r="L1907" s="1" t="s">
        <v>14322</v>
      </c>
      <c r="M1907" s="1" t="s">
        <v>14323</v>
      </c>
      <c r="N1907" s="1" t="s">
        <v>14324</v>
      </c>
      <c r="O1907" s="1" t="s">
        <v>14325</v>
      </c>
    </row>
    <row r="1908" s="1" customFormat="1" spans="1:15">
      <c r="A1908" s="1" t="s">
        <v>15</v>
      </c>
      <c r="B1908" s="1" t="s">
        <v>14326</v>
      </c>
      <c r="C1908" s="1" t="s">
        <v>27</v>
      </c>
      <c r="D1908" s="1" t="s">
        <v>6080</v>
      </c>
      <c r="F1908" s="1" t="s">
        <v>789</v>
      </c>
      <c r="G1908" s="1" t="e">
        <f>-ion</f>
        <v>#NAME?</v>
      </c>
      <c r="I1908" s="1" t="s">
        <v>14327</v>
      </c>
      <c r="J1908" s="1" t="s">
        <v>14328</v>
      </c>
      <c r="K1908" s="1" t="s">
        <v>14329</v>
      </c>
      <c r="L1908" s="1" t="s">
        <v>14330</v>
      </c>
      <c r="M1908" s="1" t="s">
        <v>14331</v>
      </c>
      <c r="N1908" s="1" t="s">
        <v>14332</v>
      </c>
      <c r="O1908" s="1" t="s">
        <v>14333</v>
      </c>
    </row>
    <row r="1909" s="1" customFormat="1" spans="1:15">
      <c r="A1909" s="1" t="s">
        <v>15</v>
      </c>
      <c r="B1909" s="1" t="s">
        <v>14334</v>
      </c>
      <c r="C1909" s="1" t="s">
        <v>27</v>
      </c>
      <c r="D1909" s="1" t="s">
        <v>6080</v>
      </c>
      <c r="F1909" s="1" t="s">
        <v>14335</v>
      </c>
      <c r="G1909" s="1" t="e">
        <f>-ation</f>
        <v>#NAME?</v>
      </c>
      <c r="I1909" s="1" t="s">
        <v>14336</v>
      </c>
      <c r="J1909" s="1" t="s">
        <v>14337</v>
      </c>
      <c r="K1909" s="1" t="s">
        <v>14338</v>
      </c>
      <c r="L1909" s="1" t="s">
        <v>14339</v>
      </c>
      <c r="M1909" s="1" t="s">
        <v>14340</v>
      </c>
      <c r="N1909" s="1" t="s">
        <v>14341</v>
      </c>
      <c r="O1909" s="1" t="s">
        <v>14342</v>
      </c>
    </row>
    <row r="1910" s="1" customFormat="1" spans="1:15">
      <c r="A1910" s="1" t="s">
        <v>15</v>
      </c>
      <c r="B1910" s="1" t="s">
        <v>14343</v>
      </c>
      <c r="C1910" s="1" t="s">
        <v>17</v>
      </c>
      <c r="D1910" s="1" t="s">
        <v>6080</v>
      </c>
      <c r="F1910" s="1" t="s">
        <v>14335</v>
      </c>
      <c r="I1910" s="1" t="s">
        <v>14344</v>
      </c>
      <c r="J1910" s="1" t="s">
        <v>14345</v>
      </c>
      <c r="K1910" s="1" t="s">
        <v>14346</v>
      </c>
      <c r="L1910" s="1" t="s">
        <v>14347</v>
      </c>
      <c r="M1910" s="1" t="s">
        <v>14348</v>
      </c>
      <c r="N1910" s="1" t="s">
        <v>14349</v>
      </c>
      <c r="O1910" s="1" t="s">
        <v>14350</v>
      </c>
    </row>
    <row r="1911" s="1" customFormat="1" spans="1:15">
      <c r="A1911" s="1" t="s">
        <v>15</v>
      </c>
      <c r="B1911" s="1" t="s">
        <v>14351</v>
      </c>
      <c r="C1911" s="1" t="s">
        <v>27</v>
      </c>
      <c r="J1911" s="1" t="s">
        <v>14352</v>
      </c>
      <c r="K1911" s="1" t="s">
        <v>14353</v>
      </c>
      <c r="L1911" s="1" t="s">
        <v>14354</v>
      </c>
      <c r="M1911" s="1" t="s">
        <v>14355</v>
      </c>
      <c r="N1911" s="1" t="s">
        <v>14356</v>
      </c>
      <c r="O1911" s="1" t="s">
        <v>14357</v>
      </c>
    </row>
    <row r="1912" s="1" customFormat="1" spans="1:15">
      <c r="A1912" s="1" t="s">
        <v>15</v>
      </c>
      <c r="B1912" s="1" t="s">
        <v>14351</v>
      </c>
      <c r="C1912" s="1" t="s">
        <v>17</v>
      </c>
      <c r="J1912" s="1" t="s">
        <v>14358</v>
      </c>
      <c r="K1912" s="1" t="s">
        <v>14353</v>
      </c>
      <c r="L1912" s="1" t="s">
        <v>14359</v>
      </c>
      <c r="M1912" s="1" t="s">
        <v>14360</v>
      </c>
      <c r="N1912" s="1" t="s">
        <v>14361</v>
      </c>
      <c r="O1912" s="1" t="s">
        <v>14362</v>
      </c>
    </row>
    <row r="1913" s="1" customFormat="1" spans="1:15">
      <c r="A1913" s="1" t="s">
        <v>15</v>
      </c>
      <c r="B1913" s="1" t="s">
        <v>14363</v>
      </c>
      <c r="C1913" s="1" t="s">
        <v>27</v>
      </c>
      <c r="D1913" s="1" t="s">
        <v>14364</v>
      </c>
      <c r="F1913" s="1" t="s">
        <v>14365</v>
      </c>
      <c r="G1913" s="1" t="e">
        <f>-ation</f>
        <v>#NAME?</v>
      </c>
      <c r="I1913" s="1" t="s">
        <v>14366</v>
      </c>
      <c r="J1913" s="1" t="s">
        <v>14367</v>
      </c>
      <c r="K1913" s="1" t="s">
        <v>14368</v>
      </c>
      <c r="L1913" s="1" t="s">
        <v>14369</v>
      </c>
      <c r="M1913" s="1" t="s">
        <v>14370</v>
      </c>
      <c r="N1913" s="1" t="s">
        <v>14371</v>
      </c>
      <c r="O1913" s="1" t="s">
        <v>14372</v>
      </c>
    </row>
    <row r="1914" s="1" customFormat="1" spans="1:15">
      <c r="A1914" s="1" t="s">
        <v>15</v>
      </c>
      <c r="B1914" s="1" t="s">
        <v>14373</v>
      </c>
      <c r="C1914" s="1" t="s">
        <v>27</v>
      </c>
      <c r="J1914" s="1" t="s">
        <v>14374</v>
      </c>
      <c r="K1914" s="1" t="s">
        <v>14375</v>
      </c>
      <c r="L1914" s="1" t="s">
        <v>14376</v>
      </c>
      <c r="M1914" s="1" t="s">
        <v>14377</v>
      </c>
      <c r="N1914" s="1" t="s">
        <v>14378</v>
      </c>
      <c r="O1914" s="1" t="s">
        <v>14379</v>
      </c>
    </row>
    <row r="1915" s="1" customFormat="1" spans="1:15">
      <c r="A1915" s="1" t="s">
        <v>15</v>
      </c>
      <c r="B1915" s="1" t="s">
        <v>1454</v>
      </c>
      <c r="C1915" s="1" t="s">
        <v>1210</v>
      </c>
      <c r="J1915" s="1" t="s">
        <v>14380</v>
      </c>
      <c r="K1915" s="1" t="s">
        <v>14381</v>
      </c>
      <c r="L1915" s="1" t="s">
        <v>14382</v>
      </c>
      <c r="M1915" s="1" t="s">
        <v>14383</v>
      </c>
      <c r="N1915" s="1" t="s">
        <v>14384</v>
      </c>
      <c r="O1915" s="1" t="s">
        <v>14385</v>
      </c>
    </row>
    <row r="1916" s="1" customFormat="1" spans="1:15">
      <c r="A1916" s="1" t="s">
        <v>15</v>
      </c>
      <c r="B1916" s="1" t="s">
        <v>14386</v>
      </c>
      <c r="C1916" s="1" t="s">
        <v>1210</v>
      </c>
      <c r="J1916" s="1" t="s">
        <v>14387</v>
      </c>
      <c r="K1916" s="1" t="s">
        <v>14388</v>
      </c>
      <c r="L1916" s="1" t="s">
        <v>14389</v>
      </c>
      <c r="M1916" s="1" t="s">
        <v>14390</v>
      </c>
      <c r="N1916" s="1" t="s">
        <v>14391</v>
      </c>
      <c r="O1916" s="1" t="s">
        <v>14392</v>
      </c>
    </row>
    <row r="1917" s="1" customFormat="1" spans="1:15">
      <c r="A1917" s="1" t="s">
        <v>15</v>
      </c>
      <c r="B1917" s="1" t="s">
        <v>14393</v>
      </c>
      <c r="C1917" s="1" t="s">
        <v>1210</v>
      </c>
      <c r="F1917" s="1" t="s">
        <v>1454</v>
      </c>
      <c r="G1917" s="1" t="e">
        <f>-self</f>
        <v>#NAME?</v>
      </c>
      <c r="I1917" s="1" t="s">
        <v>14394</v>
      </c>
      <c r="J1917" s="1" t="s">
        <v>14395</v>
      </c>
      <c r="K1917" s="1" t="s">
        <v>14396</v>
      </c>
      <c r="L1917" s="1" t="s">
        <v>14397</v>
      </c>
      <c r="M1917" s="1" t="s">
        <v>14398</v>
      </c>
      <c r="N1917" s="1" t="s">
        <v>14399</v>
      </c>
      <c r="O1917" s="1" t="s">
        <v>14400</v>
      </c>
    </row>
    <row r="1918" s="1" customFormat="1" spans="1:15">
      <c r="A1918" s="1" t="s">
        <v>15</v>
      </c>
      <c r="B1918" s="1" t="s">
        <v>14401</v>
      </c>
      <c r="C1918" s="1" t="s">
        <v>27</v>
      </c>
      <c r="J1918" s="1" t="s">
        <v>14402</v>
      </c>
      <c r="K1918" s="1" t="s">
        <v>14403</v>
      </c>
      <c r="L1918" s="1" t="s">
        <v>14404</v>
      </c>
      <c r="M1918" s="1" t="s">
        <v>14405</v>
      </c>
      <c r="N1918" s="1" t="s">
        <v>14406</v>
      </c>
      <c r="O1918" s="1" t="s">
        <v>14407</v>
      </c>
    </row>
    <row r="1919" s="1" customFormat="1" spans="1:15">
      <c r="A1919" s="1" t="s">
        <v>15</v>
      </c>
      <c r="B1919" s="1" t="s">
        <v>14408</v>
      </c>
      <c r="C1919" s="1" t="s">
        <v>27</v>
      </c>
      <c r="J1919" s="1" t="s">
        <v>14409</v>
      </c>
      <c r="K1919" s="1" t="s">
        <v>14410</v>
      </c>
      <c r="L1919" s="1" t="s">
        <v>14411</v>
      </c>
      <c r="M1919" s="1" t="s">
        <v>14412</v>
      </c>
      <c r="N1919" s="1" t="s">
        <v>14413</v>
      </c>
      <c r="O1919" s="1" t="s">
        <v>14414</v>
      </c>
    </row>
    <row r="1920" s="1" customFormat="1" spans="1:15">
      <c r="A1920" s="1" t="s">
        <v>15</v>
      </c>
      <c r="B1920" s="1" t="s">
        <v>14408</v>
      </c>
      <c r="C1920" s="1" t="s">
        <v>17</v>
      </c>
      <c r="J1920" s="1" t="s">
        <v>14415</v>
      </c>
      <c r="K1920" s="1" t="s">
        <v>14410</v>
      </c>
      <c r="L1920" s="1" t="s">
        <v>14416</v>
      </c>
      <c r="M1920" s="1" t="s">
        <v>14417</v>
      </c>
      <c r="N1920" s="1" t="s">
        <v>14418</v>
      </c>
      <c r="O1920" s="1" t="s">
        <v>14419</v>
      </c>
    </row>
    <row r="1921" s="1" customFormat="1" spans="1:15">
      <c r="A1921" s="1" t="s">
        <v>15</v>
      </c>
      <c r="B1921" s="1" t="s">
        <v>14420</v>
      </c>
      <c r="C1921" s="1" t="s">
        <v>27</v>
      </c>
      <c r="J1921" s="1" t="s">
        <v>14421</v>
      </c>
      <c r="K1921" s="1" t="s">
        <v>14422</v>
      </c>
      <c r="L1921" s="1" t="s">
        <v>14423</v>
      </c>
      <c r="M1921" s="1" t="s">
        <v>14424</v>
      </c>
      <c r="N1921" s="1" t="s">
        <v>14425</v>
      </c>
      <c r="O1921" s="1" t="s">
        <v>14426</v>
      </c>
    </row>
    <row r="1922" s="1" customFormat="1" spans="1:15">
      <c r="A1922" s="1" t="s">
        <v>15</v>
      </c>
      <c r="B1922" s="1" t="s">
        <v>14427</v>
      </c>
      <c r="C1922" s="1" t="s">
        <v>27</v>
      </c>
      <c r="J1922" s="1" t="s">
        <v>14428</v>
      </c>
      <c r="K1922" s="1" t="s">
        <v>14429</v>
      </c>
      <c r="L1922" s="1" t="s">
        <v>14430</v>
      </c>
      <c r="M1922" s="1" t="s">
        <v>14431</v>
      </c>
      <c r="N1922" s="1" t="s">
        <v>14432</v>
      </c>
      <c r="O1922" s="1" t="s">
        <v>14433</v>
      </c>
    </row>
    <row r="1923" s="1" customFormat="1" spans="1:15">
      <c r="A1923" s="1" t="s">
        <v>15</v>
      </c>
      <c r="B1923" s="1" t="s">
        <v>14434</v>
      </c>
      <c r="C1923" s="1" t="s">
        <v>27</v>
      </c>
      <c r="J1923" s="1" t="s">
        <v>14435</v>
      </c>
      <c r="K1923" s="1" t="s">
        <v>14436</v>
      </c>
      <c r="L1923" s="1" t="s">
        <v>14437</v>
      </c>
      <c r="M1923" s="1" t="s">
        <v>14438</v>
      </c>
      <c r="N1923" s="1" t="s">
        <v>14439</v>
      </c>
      <c r="O1923" s="1" t="s">
        <v>14440</v>
      </c>
    </row>
    <row r="1924" s="1" customFormat="1" spans="1:15">
      <c r="A1924" s="1" t="s">
        <v>15</v>
      </c>
      <c r="B1924" s="1" t="s">
        <v>14441</v>
      </c>
      <c r="C1924" s="1" t="s">
        <v>27</v>
      </c>
      <c r="J1924" s="1" t="s">
        <v>14442</v>
      </c>
      <c r="K1924" s="1" t="s">
        <v>14443</v>
      </c>
      <c r="L1924" s="1" t="s">
        <v>14444</v>
      </c>
      <c r="M1924" s="1" t="s">
        <v>14445</v>
      </c>
      <c r="N1924" s="1" t="s">
        <v>14446</v>
      </c>
      <c r="O1924" s="1" t="s">
        <v>14447</v>
      </c>
    </row>
    <row r="1925" s="1" customFormat="1" spans="1:15">
      <c r="A1925" s="1" t="s">
        <v>15</v>
      </c>
      <c r="B1925" s="1" t="s">
        <v>14448</v>
      </c>
      <c r="C1925" s="1" t="s">
        <v>27</v>
      </c>
      <c r="J1925" s="1" t="s">
        <v>14449</v>
      </c>
      <c r="K1925" s="1" t="s">
        <v>14450</v>
      </c>
      <c r="L1925" s="1" t="s">
        <v>14451</v>
      </c>
      <c r="M1925" s="1" t="s">
        <v>14452</v>
      </c>
      <c r="N1925" s="1" t="s">
        <v>14453</v>
      </c>
      <c r="O1925" s="1" t="s">
        <v>14454</v>
      </c>
    </row>
    <row r="1926" s="1" customFormat="1" spans="1:15">
      <c r="A1926" s="1" t="s">
        <v>15</v>
      </c>
      <c r="B1926" s="1" t="s">
        <v>14455</v>
      </c>
      <c r="C1926" s="1" t="s">
        <v>27</v>
      </c>
      <c r="J1926" s="1" t="s">
        <v>14456</v>
      </c>
      <c r="K1926" s="1" t="s">
        <v>14457</v>
      </c>
      <c r="L1926" s="1" t="s">
        <v>14458</v>
      </c>
      <c r="M1926" s="1" t="s">
        <v>14459</v>
      </c>
      <c r="N1926" s="1" t="s">
        <v>14460</v>
      </c>
      <c r="O1926" s="1" t="s">
        <v>14461</v>
      </c>
    </row>
    <row r="1927" s="1" customFormat="1" spans="1:15">
      <c r="A1927" s="1" t="s">
        <v>15</v>
      </c>
      <c r="B1927" s="1" t="s">
        <v>14462</v>
      </c>
      <c r="C1927" s="1" t="s">
        <v>27</v>
      </c>
      <c r="J1927" s="1" t="s">
        <v>14463</v>
      </c>
      <c r="K1927" s="1" t="s">
        <v>14464</v>
      </c>
      <c r="L1927" s="1" t="s">
        <v>14465</v>
      </c>
      <c r="M1927" s="1" t="s">
        <v>14466</v>
      </c>
      <c r="N1927" s="1" t="s">
        <v>14467</v>
      </c>
      <c r="O1927" s="1" t="s">
        <v>14468</v>
      </c>
    </row>
    <row r="1928" s="1" customFormat="1" spans="1:15">
      <c r="A1928" s="1" t="s">
        <v>15</v>
      </c>
      <c r="B1928" s="1" t="s">
        <v>14469</v>
      </c>
      <c r="C1928" s="1" t="s">
        <v>27</v>
      </c>
      <c r="J1928" s="1" t="s">
        <v>14470</v>
      </c>
      <c r="K1928" s="1" t="s">
        <v>14471</v>
      </c>
      <c r="L1928" s="1" t="s">
        <v>14472</v>
      </c>
      <c r="M1928" s="1" t="s">
        <v>14473</v>
      </c>
      <c r="N1928" s="1" t="s">
        <v>14474</v>
      </c>
      <c r="O1928" s="1" t="s">
        <v>14475</v>
      </c>
    </row>
    <row r="1929" s="1" customFormat="1" spans="1:15">
      <c r="A1929" s="1" t="s">
        <v>15</v>
      </c>
      <c r="B1929" s="1" t="s">
        <v>14476</v>
      </c>
      <c r="C1929" s="1" t="s">
        <v>17</v>
      </c>
      <c r="J1929" s="1" t="s">
        <v>14477</v>
      </c>
      <c r="K1929" s="1" t="s">
        <v>14478</v>
      </c>
      <c r="L1929" s="1" t="s">
        <v>14479</v>
      </c>
      <c r="M1929" s="1" t="s">
        <v>14480</v>
      </c>
      <c r="N1929" s="1" t="s">
        <v>14481</v>
      </c>
      <c r="O1929" s="1" t="s">
        <v>14482</v>
      </c>
    </row>
    <row r="1930" s="1" customFormat="1" spans="1:15">
      <c r="A1930" s="1" t="s">
        <v>15</v>
      </c>
      <c r="B1930" s="1" t="s">
        <v>14483</v>
      </c>
      <c r="C1930" s="1" t="s">
        <v>17</v>
      </c>
      <c r="J1930" s="1" t="s">
        <v>14484</v>
      </c>
      <c r="K1930" s="1" t="s">
        <v>14485</v>
      </c>
      <c r="L1930" s="1" t="s">
        <v>14486</v>
      </c>
      <c r="M1930" s="1" t="s">
        <v>14487</v>
      </c>
      <c r="N1930" s="1" t="s">
        <v>14488</v>
      </c>
      <c r="O1930" s="1" t="s">
        <v>14489</v>
      </c>
    </row>
    <row r="1931" s="1" customFormat="1" spans="1:15">
      <c r="A1931" s="1" t="s">
        <v>15</v>
      </c>
      <c r="B1931" s="1" t="s">
        <v>14490</v>
      </c>
      <c r="C1931" s="1" t="s">
        <v>27</v>
      </c>
      <c r="J1931" s="1" t="s">
        <v>14491</v>
      </c>
      <c r="K1931" s="1" t="s">
        <v>14492</v>
      </c>
      <c r="L1931" s="1" t="s">
        <v>14493</v>
      </c>
      <c r="M1931" s="1" t="s">
        <v>14494</v>
      </c>
      <c r="N1931" s="1" t="s">
        <v>14495</v>
      </c>
      <c r="O1931" s="1" t="s">
        <v>14496</v>
      </c>
    </row>
    <row r="1932" s="1" customFormat="1" spans="1:15">
      <c r="A1932" s="1" t="s">
        <v>15</v>
      </c>
      <c r="B1932" s="1" t="s">
        <v>14497</v>
      </c>
      <c r="C1932" s="1" t="s">
        <v>27</v>
      </c>
      <c r="F1932" s="1" t="s">
        <v>14498</v>
      </c>
      <c r="G1932" s="1" t="s">
        <v>2246</v>
      </c>
      <c r="I1932" s="1" t="s">
        <v>14499</v>
      </c>
      <c r="J1932" s="1" t="s">
        <v>14500</v>
      </c>
      <c r="K1932" s="1" t="s">
        <v>14501</v>
      </c>
      <c r="L1932" s="1" t="s">
        <v>14502</v>
      </c>
      <c r="M1932" s="1" t="s">
        <v>14503</v>
      </c>
      <c r="N1932" s="1" t="s">
        <v>14504</v>
      </c>
      <c r="O1932" s="1" t="s">
        <v>14505</v>
      </c>
    </row>
    <row r="1933" s="1" customFormat="1" spans="1:15">
      <c r="A1933" s="1" t="s">
        <v>15</v>
      </c>
      <c r="B1933" s="1" t="s">
        <v>14506</v>
      </c>
      <c r="C1933" s="1" t="s">
        <v>27</v>
      </c>
      <c r="J1933" s="1" t="s">
        <v>14507</v>
      </c>
      <c r="K1933" s="1" t="s">
        <v>14508</v>
      </c>
      <c r="L1933" s="1" t="s">
        <v>14509</v>
      </c>
      <c r="M1933" s="1" t="s">
        <v>14510</v>
      </c>
      <c r="N1933" s="1" t="s">
        <v>14511</v>
      </c>
      <c r="O1933" s="1" t="s">
        <v>14512</v>
      </c>
    </row>
    <row r="1934" s="1" customFormat="1" spans="1:15">
      <c r="A1934" s="1" t="s">
        <v>15</v>
      </c>
      <c r="B1934" s="1" t="s">
        <v>9702</v>
      </c>
      <c r="C1934" s="1" t="s">
        <v>27</v>
      </c>
      <c r="J1934" s="1" t="s">
        <v>14513</v>
      </c>
      <c r="K1934" s="1" t="s">
        <v>14514</v>
      </c>
      <c r="L1934" s="1" t="s">
        <v>14515</v>
      </c>
      <c r="M1934" s="1" t="s">
        <v>14516</v>
      </c>
      <c r="N1934" s="1" t="s">
        <v>14517</v>
      </c>
      <c r="O1934" s="1" t="s">
        <v>14518</v>
      </c>
    </row>
    <row r="1935" s="1" customFormat="1" spans="1:15">
      <c r="A1935" s="1" t="s">
        <v>15</v>
      </c>
      <c r="B1935" s="1" t="s">
        <v>14519</v>
      </c>
      <c r="C1935" s="1" t="s">
        <v>17</v>
      </c>
      <c r="J1935" s="1" t="s">
        <v>14520</v>
      </c>
      <c r="K1935" s="1" t="s">
        <v>14521</v>
      </c>
      <c r="L1935" s="1" t="s">
        <v>14522</v>
      </c>
      <c r="M1935" s="1" t="s">
        <v>14523</v>
      </c>
      <c r="N1935" s="1" t="s">
        <v>14524</v>
      </c>
      <c r="O1935" s="1" t="s">
        <v>14525</v>
      </c>
    </row>
    <row r="1936" s="1" customFormat="1" spans="1:15">
      <c r="A1936" s="1" t="s">
        <v>15</v>
      </c>
      <c r="B1936" s="1" t="s">
        <v>14519</v>
      </c>
      <c r="C1936" s="1" t="s">
        <v>27</v>
      </c>
      <c r="J1936" s="1" t="s">
        <v>14526</v>
      </c>
      <c r="K1936" s="1" t="s">
        <v>14521</v>
      </c>
      <c r="L1936" s="1" t="s">
        <v>14527</v>
      </c>
      <c r="M1936" s="1" t="s">
        <v>14528</v>
      </c>
      <c r="N1936" s="1" t="s">
        <v>14529</v>
      </c>
      <c r="O1936" s="1" t="s">
        <v>14530</v>
      </c>
    </row>
    <row r="1937" s="1" customFormat="1" spans="1:15">
      <c r="A1937" s="1" t="s">
        <v>15</v>
      </c>
      <c r="B1937" s="1" t="s">
        <v>14531</v>
      </c>
      <c r="C1937" s="1" t="s">
        <v>27</v>
      </c>
      <c r="F1937" s="1" t="s">
        <v>14519</v>
      </c>
      <c r="G1937" s="1" t="e">
        <f>-ment</f>
        <v>#NAME?</v>
      </c>
      <c r="I1937" s="1" t="s">
        <v>14532</v>
      </c>
      <c r="J1937" s="1" t="s">
        <v>14533</v>
      </c>
      <c r="K1937" s="1" t="s">
        <v>14534</v>
      </c>
      <c r="L1937" s="1" t="s">
        <v>14535</v>
      </c>
      <c r="M1937" s="1" t="s">
        <v>14536</v>
      </c>
      <c r="N1937" s="1" t="s">
        <v>14537</v>
      </c>
      <c r="O1937" s="1" t="s">
        <v>14538</v>
      </c>
    </row>
    <row r="1938" s="1" customFormat="1" spans="1:15">
      <c r="A1938" s="1" t="s">
        <v>15</v>
      </c>
      <c r="B1938" s="1" t="s">
        <v>14539</v>
      </c>
      <c r="C1938" s="1" t="s">
        <v>27</v>
      </c>
      <c r="J1938" s="1" t="s">
        <v>14540</v>
      </c>
      <c r="K1938" s="1" t="s">
        <v>14541</v>
      </c>
      <c r="L1938" s="1" t="s">
        <v>14542</v>
      </c>
      <c r="M1938" s="1" t="s">
        <v>14543</v>
      </c>
      <c r="N1938" s="1" t="s">
        <v>14544</v>
      </c>
      <c r="O1938" s="1" t="s">
        <v>14545</v>
      </c>
    </row>
    <row r="1939" s="1" customFormat="1" spans="1:15">
      <c r="A1939" s="1" t="s">
        <v>15</v>
      </c>
      <c r="B1939" s="1" t="s">
        <v>14546</v>
      </c>
      <c r="C1939" s="1" t="s">
        <v>17</v>
      </c>
      <c r="J1939" s="1" t="s">
        <v>14547</v>
      </c>
      <c r="K1939" s="1" t="s">
        <v>14548</v>
      </c>
      <c r="L1939" s="1" t="s">
        <v>14549</v>
      </c>
      <c r="M1939" s="1" t="s">
        <v>14550</v>
      </c>
      <c r="N1939" s="1" t="s">
        <v>14551</v>
      </c>
      <c r="O1939" s="1" t="s">
        <v>14552</v>
      </c>
    </row>
    <row r="1940" s="1" customFormat="1" spans="1:15">
      <c r="A1940" s="1" t="s">
        <v>15</v>
      </c>
      <c r="B1940" s="1" t="s">
        <v>14553</v>
      </c>
      <c r="C1940" s="1" t="s">
        <v>27</v>
      </c>
      <c r="J1940" s="1" t="s">
        <v>14554</v>
      </c>
      <c r="K1940" s="1" t="s">
        <v>14555</v>
      </c>
      <c r="L1940" s="1" t="s">
        <v>14556</v>
      </c>
      <c r="M1940" s="1" t="s">
        <v>14557</v>
      </c>
      <c r="N1940" s="1" t="s">
        <v>14558</v>
      </c>
      <c r="O1940" s="1" t="s">
        <v>14559</v>
      </c>
    </row>
    <row r="1941" s="1" customFormat="1" spans="1:15">
      <c r="A1941" s="1" t="s">
        <v>15</v>
      </c>
      <c r="B1941" s="1" t="s">
        <v>14560</v>
      </c>
      <c r="C1941" s="1" t="s">
        <v>45</v>
      </c>
      <c r="F1941" s="1" t="s">
        <v>14561</v>
      </c>
      <c r="G1941" s="1" t="e">
        <f>-ior</f>
        <v>#NAME?</v>
      </c>
      <c r="I1941" s="1" t="s">
        <v>14562</v>
      </c>
      <c r="J1941" s="1" t="s">
        <v>14563</v>
      </c>
      <c r="K1941" s="1" t="s">
        <v>14564</v>
      </c>
      <c r="L1941" s="1" t="s">
        <v>14565</v>
      </c>
      <c r="M1941" s="1" t="s">
        <v>14566</v>
      </c>
      <c r="N1941" s="1" t="s">
        <v>14567</v>
      </c>
      <c r="O1941" s="1" t="s">
        <v>14568</v>
      </c>
    </row>
    <row r="1942" s="1" customFormat="1" spans="1:15">
      <c r="A1942" s="1" t="s">
        <v>15</v>
      </c>
      <c r="B1942" s="1" t="s">
        <v>645</v>
      </c>
      <c r="C1942" s="1" t="s">
        <v>45</v>
      </c>
      <c r="J1942" s="1" t="s">
        <v>14569</v>
      </c>
      <c r="K1942" s="1" t="s">
        <v>14570</v>
      </c>
      <c r="L1942" s="1" t="s">
        <v>14571</v>
      </c>
      <c r="M1942" s="1" t="s">
        <v>14572</v>
      </c>
      <c r="N1942" s="1" t="s">
        <v>14573</v>
      </c>
      <c r="O1942" s="1" t="s">
        <v>14574</v>
      </c>
    </row>
    <row r="1943" s="1" customFormat="1" spans="1:15">
      <c r="A1943" s="1" t="s">
        <v>15</v>
      </c>
      <c r="B1943" s="1" t="s">
        <v>645</v>
      </c>
      <c r="C1943" s="1" t="s">
        <v>75</v>
      </c>
      <c r="J1943" s="1" t="s">
        <v>14575</v>
      </c>
      <c r="K1943" s="1" t="s">
        <v>14570</v>
      </c>
      <c r="L1943" s="1" t="s">
        <v>14576</v>
      </c>
      <c r="M1943" s="1" t="s">
        <v>14577</v>
      </c>
      <c r="N1943" s="1" t="s">
        <v>14578</v>
      </c>
      <c r="O1943" s="1" t="s">
        <v>14579</v>
      </c>
    </row>
    <row r="1944" s="1" customFormat="1" spans="1:15">
      <c r="A1944" s="1" t="s">
        <v>15</v>
      </c>
      <c r="B1944" s="1" t="s">
        <v>14580</v>
      </c>
      <c r="C1944" s="1" t="s">
        <v>27</v>
      </c>
      <c r="F1944" s="1" t="s">
        <v>645</v>
      </c>
      <c r="G1944" s="1" t="e">
        <f>-ice</f>
        <v>#NAME?</v>
      </c>
      <c r="I1944" s="1" t="s">
        <v>14581</v>
      </c>
      <c r="J1944" s="1" t="s">
        <v>14582</v>
      </c>
      <c r="K1944" s="1" t="s">
        <v>14583</v>
      </c>
      <c r="L1944" s="1" t="s">
        <v>14584</v>
      </c>
      <c r="M1944" s="1" t="s">
        <v>14585</v>
      </c>
      <c r="N1944" s="1" t="s">
        <v>14586</v>
      </c>
      <c r="O1944" s="1" t="s">
        <v>14587</v>
      </c>
    </row>
    <row r="1945" s="1" customFormat="1" spans="1:15">
      <c r="A1945" s="1" t="s">
        <v>15</v>
      </c>
      <c r="B1945" s="1" t="s">
        <v>14588</v>
      </c>
      <c r="C1945" s="1" t="s">
        <v>27</v>
      </c>
      <c r="J1945" s="1" t="s">
        <v>14589</v>
      </c>
      <c r="K1945" s="1" t="s">
        <v>14590</v>
      </c>
      <c r="L1945" s="1" t="s">
        <v>14591</v>
      </c>
      <c r="M1945" s="1" t="s">
        <v>14592</v>
      </c>
      <c r="N1945" s="1" t="s">
        <v>14593</v>
      </c>
      <c r="O1945" s="1" t="s">
        <v>14594</v>
      </c>
    </row>
    <row r="1946" s="1" customFormat="1" spans="1:15">
      <c r="A1946" s="1" t="s">
        <v>15</v>
      </c>
      <c r="B1946" s="1" t="s">
        <v>14595</v>
      </c>
      <c r="C1946" s="1" t="s">
        <v>17</v>
      </c>
      <c r="J1946" s="1" t="s">
        <v>14596</v>
      </c>
      <c r="K1946" s="1" t="s">
        <v>14597</v>
      </c>
      <c r="L1946" s="1" t="s">
        <v>14598</v>
      </c>
      <c r="M1946" s="1" t="s">
        <v>14599</v>
      </c>
      <c r="N1946" s="1" t="s">
        <v>14600</v>
      </c>
      <c r="O1946" s="1" t="s">
        <v>14601</v>
      </c>
    </row>
    <row r="1947" s="1" customFormat="1" spans="1:15">
      <c r="A1947" s="1" t="s">
        <v>15</v>
      </c>
      <c r="B1947" s="1" t="s">
        <v>14602</v>
      </c>
      <c r="C1947" s="1" t="s">
        <v>27</v>
      </c>
      <c r="J1947" s="1" t="s">
        <v>14603</v>
      </c>
      <c r="K1947" s="1" t="s">
        <v>14604</v>
      </c>
      <c r="L1947" s="1" t="s">
        <v>14605</v>
      </c>
      <c r="M1947" s="1" t="s">
        <v>14606</v>
      </c>
      <c r="N1947" s="1" t="s">
        <v>14607</v>
      </c>
      <c r="O1947" s="1" t="s">
        <v>14608</v>
      </c>
    </row>
    <row r="1948" s="1" customFormat="1" spans="1:15">
      <c r="A1948" s="1" t="s">
        <v>15</v>
      </c>
      <c r="B1948" s="1" t="s">
        <v>14609</v>
      </c>
      <c r="C1948" s="1" t="s">
        <v>27</v>
      </c>
      <c r="F1948" s="1" t="s">
        <v>14610</v>
      </c>
      <c r="I1948" s="1" t="s">
        <v>14611</v>
      </c>
      <c r="J1948" s="1" t="s">
        <v>14612</v>
      </c>
      <c r="K1948" s="1" t="s">
        <v>14613</v>
      </c>
      <c r="L1948" s="1" t="s">
        <v>14614</v>
      </c>
      <c r="M1948" s="1" t="s">
        <v>14615</v>
      </c>
      <c r="N1948" s="1" t="s">
        <v>14616</v>
      </c>
      <c r="O1948" s="1" t="s">
        <v>14617</v>
      </c>
    </row>
    <row r="1949" s="1" customFormat="1" spans="1:15">
      <c r="A1949" s="1" t="s">
        <v>15</v>
      </c>
      <c r="B1949" s="1" t="s">
        <v>14618</v>
      </c>
      <c r="C1949" s="1" t="s">
        <v>17</v>
      </c>
      <c r="J1949" s="1" t="s">
        <v>14619</v>
      </c>
      <c r="K1949" s="1" t="s">
        <v>14620</v>
      </c>
      <c r="L1949" s="1" t="s">
        <v>14621</v>
      </c>
      <c r="M1949" s="1" t="s">
        <v>14622</v>
      </c>
      <c r="N1949" s="1" t="s">
        <v>14623</v>
      </c>
      <c r="O1949" s="1" t="s">
        <v>14624</v>
      </c>
    </row>
    <row r="1950" s="1" customFormat="1" spans="1:15">
      <c r="A1950" s="1" t="s">
        <v>15</v>
      </c>
      <c r="B1950" s="1" t="s">
        <v>14625</v>
      </c>
      <c r="C1950" s="1" t="s">
        <v>27</v>
      </c>
      <c r="J1950" s="1" t="s">
        <v>14626</v>
      </c>
      <c r="K1950" s="1" t="s">
        <v>14627</v>
      </c>
      <c r="L1950" s="1" t="s">
        <v>14628</v>
      </c>
      <c r="M1950" s="1" t="s">
        <v>14629</v>
      </c>
      <c r="N1950" s="1" t="s">
        <v>14630</v>
      </c>
      <c r="O1950" s="1" t="s">
        <v>14631</v>
      </c>
    </row>
    <row r="1951" s="1" customFormat="1" spans="1:15">
      <c r="A1951" s="1" t="s">
        <v>15</v>
      </c>
      <c r="B1951" s="1" t="s">
        <v>14625</v>
      </c>
      <c r="C1951" s="1" t="s">
        <v>17</v>
      </c>
      <c r="J1951" s="1" t="s">
        <v>14632</v>
      </c>
      <c r="K1951" s="1" t="s">
        <v>14627</v>
      </c>
      <c r="L1951" s="1" t="s">
        <v>14633</v>
      </c>
      <c r="M1951" s="1" t="s">
        <v>14634</v>
      </c>
      <c r="N1951" s="1" t="s">
        <v>14635</v>
      </c>
      <c r="O1951" s="1" t="s">
        <v>14636</v>
      </c>
    </row>
    <row r="1952" s="1" customFormat="1" spans="1:15">
      <c r="A1952" s="1" t="s">
        <v>15</v>
      </c>
      <c r="B1952" s="1" t="s">
        <v>14637</v>
      </c>
      <c r="C1952" s="1" t="s">
        <v>17</v>
      </c>
      <c r="J1952" s="1" t="s">
        <v>14638</v>
      </c>
      <c r="K1952" s="1" t="s">
        <v>14639</v>
      </c>
      <c r="L1952" s="1" t="s">
        <v>14640</v>
      </c>
      <c r="M1952" s="1" t="s">
        <v>14641</v>
      </c>
      <c r="N1952" s="1" t="s">
        <v>14642</v>
      </c>
      <c r="O1952" s="1" t="s">
        <v>14643</v>
      </c>
    </row>
    <row r="1953" s="1" customFormat="1" spans="1:15">
      <c r="A1953" s="1" t="s">
        <v>15</v>
      </c>
      <c r="B1953" s="1" t="s">
        <v>14644</v>
      </c>
      <c r="C1953" s="1" t="s">
        <v>27</v>
      </c>
      <c r="J1953" s="1" t="s">
        <v>14645</v>
      </c>
      <c r="K1953" s="1" t="s">
        <v>14646</v>
      </c>
      <c r="L1953" s="1" t="s">
        <v>14647</v>
      </c>
      <c r="M1953" s="1" t="s">
        <v>14648</v>
      </c>
      <c r="N1953" s="1" t="s">
        <v>14649</v>
      </c>
      <c r="O1953" s="1" t="s">
        <v>14650</v>
      </c>
    </row>
    <row r="1954" s="1" customFormat="1" spans="1:15">
      <c r="A1954" s="1" t="s">
        <v>15</v>
      </c>
      <c r="B1954" s="1" t="s">
        <v>14651</v>
      </c>
      <c r="C1954" s="1" t="s">
        <v>27</v>
      </c>
      <c r="D1954" s="1" t="s">
        <v>14652</v>
      </c>
      <c r="F1954" s="1" t="s">
        <v>8284</v>
      </c>
      <c r="I1954" s="1" t="s">
        <v>14653</v>
      </c>
      <c r="J1954" s="1" t="s">
        <v>14645</v>
      </c>
      <c r="K1954" s="1" t="s">
        <v>14654</v>
      </c>
      <c r="L1954" s="1" t="s">
        <v>14655</v>
      </c>
      <c r="M1954" s="1" t="s">
        <v>14656</v>
      </c>
      <c r="N1954" s="1" t="s">
        <v>14657</v>
      </c>
      <c r="O1954" s="1" t="s">
        <v>14658</v>
      </c>
    </row>
    <row r="1955" s="1" customFormat="1" spans="1:15">
      <c r="A1955" s="1" t="s">
        <v>15</v>
      </c>
      <c r="B1955" s="1" t="s">
        <v>14659</v>
      </c>
      <c r="C1955" s="1" t="s">
        <v>27</v>
      </c>
      <c r="D1955" s="1" t="s">
        <v>14652</v>
      </c>
      <c r="F1955" s="1" t="s">
        <v>14660</v>
      </c>
      <c r="I1955" s="1" t="s">
        <v>14661</v>
      </c>
      <c r="J1955" s="1" t="s">
        <v>14662</v>
      </c>
      <c r="K1955" s="1" t="s">
        <v>14663</v>
      </c>
      <c r="L1955" s="1" t="s">
        <v>14664</v>
      </c>
      <c r="M1955" s="1" t="s">
        <v>14665</v>
      </c>
      <c r="N1955" s="1" t="s">
        <v>14666</v>
      </c>
      <c r="O1955" s="1" t="s">
        <v>14667</v>
      </c>
    </row>
    <row r="1956" s="1" customFormat="1" spans="1:15">
      <c r="A1956" s="1" t="s">
        <v>15</v>
      </c>
      <c r="B1956" s="1" t="s">
        <v>14668</v>
      </c>
      <c r="C1956" s="1" t="s">
        <v>45</v>
      </c>
      <c r="J1956" s="1" t="s">
        <v>14669</v>
      </c>
      <c r="K1956" s="1" t="s">
        <v>14670</v>
      </c>
      <c r="L1956" s="1" t="s">
        <v>14671</v>
      </c>
      <c r="M1956" s="1" t="s">
        <v>14672</v>
      </c>
      <c r="N1956" s="1" t="s">
        <v>14673</v>
      </c>
      <c r="O1956" s="1" t="s">
        <v>14674</v>
      </c>
    </row>
    <row r="1957" s="1" customFormat="1" spans="1:15">
      <c r="A1957" s="1" t="s">
        <v>15</v>
      </c>
      <c r="B1957" s="1" t="s">
        <v>14668</v>
      </c>
      <c r="C1957" s="1" t="s">
        <v>27</v>
      </c>
      <c r="J1957" s="1" t="s">
        <v>14675</v>
      </c>
      <c r="K1957" s="1" t="s">
        <v>14670</v>
      </c>
      <c r="L1957" s="1" t="s">
        <v>14676</v>
      </c>
      <c r="M1957" s="1" t="s">
        <v>14677</v>
      </c>
      <c r="N1957" s="1" t="s">
        <v>14678</v>
      </c>
      <c r="O1957" s="1" t="s">
        <v>14679</v>
      </c>
    </row>
    <row r="1958" s="1" customFormat="1" spans="1:15">
      <c r="A1958" s="1" t="s">
        <v>15</v>
      </c>
      <c r="B1958" s="1" t="s">
        <v>14680</v>
      </c>
      <c r="C1958" s="1" t="s">
        <v>27</v>
      </c>
      <c r="F1958" s="1" t="s">
        <v>14681</v>
      </c>
      <c r="G1958" s="1" t="s">
        <v>14682</v>
      </c>
      <c r="I1958" s="1" t="s">
        <v>14683</v>
      </c>
      <c r="J1958" s="1" t="s">
        <v>14684</v>
      </c>
      <c r="K1958" s="1" t="s">
        <v>14685</v>
      </c>
      <c r="L1958" s="1" t="s">
        <v>14686</v>
      </c>
      <c r="M1958" s="1" t="s">
        <v>14687</v>
      </c>
      <c r="N1958" s="1" t="s">
        <v>14688</v>
      </c>
      <c r="O1958" s="1" t="s">
        <v>14689</v>
      </c>
    </row>
    <row r="1959" s="1" customFormat="1" spans="1:15">
      <c r="A1959" s="1" t="s">
        <v>15</v>
      </c>
      <c r="B1959" s="1" t="s">
        <v>14690</v>
      </c>
      <c r="C1959" s="1" t="s">
        <v>27</v>
      </c>
      <c r="F1959" s="1" t="s">
        <v>14668</v>
      </c>
      <c r="G1959" s="1" t="e">
        <f>-ness</f>
        <v>#NAME?</v>
      </c>
      <c r="I1959" s="1" t="s">
        <v>14691</v>
      </c>
      <c r="J1959" s="1" t="s">
        <v>14692</v>
      </c>
      <c r="K1959" s="1" t="s">
        <v>14693</v>
      </c>
      <c r="L1959" s="1" t="s">
        <v>14694</v>
      </c>
      <c r="M1959" s="1" t="s">
        <v>14695</v>
      </c>
      <c r="N1959" s="1" t="s">
        <v>14696</v>
      </c>
      <c r="O1959" s="1" t="s">
        <v>14697</v>
      </c>
    </row>
    <row r="1960" s="1" customFormat="1" spans="1:15">
      <c r="A1960" s="1" t="s">
        <v>15</v>
      </c>
      <c r="B1960" s="1" t="s">
        <v>14698</v>
      </c>
      <c r="C1960" s="1" t="s">
        <v>27</v>
      </c>
      <c r="J1960" s="1" t="s">
        <v>14699</v>
      </c>
      <c r="K1960" s="1" t="s">
        <v>14700</v>
      </c>
      <c r="L1960" s="1" t="s">
        <v>14701</v>
      </c>
      <c r="M1960" s="1" t="s">
        <v>14702</v>
      </c>
      <c r="N1960" s="1" t="s">
        <v>14703</v>
      </c>
      <c r="O1960" s="1" t="s">
        <v>14704</v>
      </c>
    </row>
    <row r="1961" s="1" customFormat="1" spans="1:15">
      <c r="A1961" s="1" t="s">
        <v>15</v>
      </c>
      <c r="B1961" s="1" t="s">
        <v>14705</v>
      </c>
      <c r="C1961" s="1" t="s">
        <v>27</v>
      </c>
      <c r="F1961" s="1" t="s">
        <v>14698</v>
      </c>
      <c r="G1961" s="1" t="e">
        <f>-dom</f>
        <v>#NAME?</v>
      </c>
      <c r="I1961" s="1" t="s">
        <v>14706</v>
      </c>
      <c r="J1961" s="1" t="s">
        <v>14707</v>
      </c>
      <c r="K1961" s="1" t="s">
        <v>14708</v>
      </c>
      <c r="L1961" s="1" t="s">
        <v>14709</v>
      </c>
      <c r="M1961" s="1" t="s">
        <v>14710</v>
      </c>
      <c r="N1961" s="1" t="s">
        <v>14711</v>
      </c>
      <c r="O1961" s="1" t="s">
        <v>14712</v>
      </c>
    </row>
    <row r="1962" s="1" customFormat="1" spans="1:15">
      <c r="A1962" s="1" t="s">
        <v>15</v>
      </c>
      <c r="B1962" s="1" t="s">
        <v>14713</v>
      </c>
      <c r="C1962" s="1" t="s">
        <v>17</v>
      </c>
      <c r="J1962" s="1" t="s">
        <v>14714</v>
      </c>
      <c r="K1962" s="1" t="s">
        <v>14715</v>
      </c>
      <c r="L1962" s="1" t="s">
        <v>14716</v>
      </c>
      <c r="M1962" s="1" t="s">
        <v>14717</v>
      </c>
      <c r="N1962" s="1" t="s">
        <v>14718</v>
      </c>
      <c r="O1962" s="1" t="s">
        <v>14719</v>
      </c>
    </row>
    <row r="1963" s="1" customFormat="1" spans="1:15">
      <c r="A1963" s="1" t="s">
        <v>15</v>
      </c>
      <c r="B1963" s="1" t="s">
        <v>14713</v>
      </c>
      <c r="C1963" s="1" t="s">
        <v>27</v>
      </c>
      <c r="J1963" s="1" t="s">
        <v>14714</v>
      </c>
      <c r="K1963" s="1" t="s">
        <v>14715</v>
      </c>
      <c r="L1963" s="1" t="s">
        <v>14720</v>
      </c>
      <c r="M1963" s="1" t="s">
        <v>14721</v>
      </c>
      <c r="N1963" s="1" t="s">
        <v>14722</v>
      </c>
      <c r="O1963" s="1" t="s">
        <v>14723</v>
      </c>
    </row>
    <row r="1964" s="1" customFormat="1" spans="1:15">
      <c r="A1964" s="1" t="s">
        <v>15</v>
      </c>
      <c r="B1964" s="1" t="s">
        <v>14724</v>
      </c>
      <c r="C1964" s="1" t="s">
        <v>27</v>
      </c>
      <c r="J1964" s="1" t="s">
        <v>14725</v>
      </c>
      <c r="K1964" s="1" t="s">
        <v>14726</v>
      </c>
      <c r="L1964" s="1" t="s">
        <v>14727</v>
      </c>
      <c r="M1964" s="1" t="s">
        <v>14728</v>
      </c>
      <c r="N1964" s="1" t="s">
        <v>14729</v>
      </c>
      <c r="O1964" s="1" t="s">
        <v>14730</v>
      </c>
    </row>
    <row r="1965" s="1" customFormat="1" spans="1:15">
      <c r="A1965" s="1" t="s">
        <v>15</v>
      </c>
      <c r="B1965" s="1" t="s">
        <v>14731</v>
      </c>
      <c r="C1965" s="1" t="s">
        <v>27</v>
      </c>
      <c r="J1965" s="1" t="s">
        <v>14732</v>
      </c>
      <c r="K1965" s="1" t="s">
        <v>14733</v>
      </c>
      <c r="L1965" s="1" t="s">
        <v>14734</v>
      </c>
      <c r="M1965" s="1" t="s">
        <v>14735</v>
      </c>
      <c r="N1965" s="1" t="s">
        <v>14736</v>
      </c>
      <c r="O1965" s="1" t="s">
        <v>14737</v>
      </c>
    </row>
    <row r="1966" s="1" customFormat="1" spans="1:15">
      <c r="A1966" s="1" t="s">
        <v>15</v>
      </c>
      <c r="B1966" s="1" t="s">
        <v>14738</v>
      </c>
      <c r="C1966" s="1" t="s">
        <v>27</v>
      </c>
      <c r="J1966" s="1" t="s">
        <v>14739</v>
      </c>
      <c r="K1966" s="1" t="s">
        <v>14740</v>
      </c>
      <c r="L1966" s="1" t="s">
        <v>14741</v>
      </c>
      <c r="M1966" s="1" t="s">
        <v>14742</v>
      </c>
      <c r="N1966" s="1" t="s">
        <v>14743</v>
      </c>
      <c r="O1966" s="1" t="s">
        <v>14744</v>
      </c>
    </row>
    <row r="1967" s="1" customFormat="1" spans="1:15">
      <c r="A1967" s="1" t="s">
        <v>15</v>
      </c>
      <c r="B1967" s="1" t="s">
        <v>14745</v>
      </c>
      <c r="C1967" s="1" t="s">
        <v>27</v>
      </c>
      <c r="J1967" s="1" t="s">
        <v>14746</v>
      </c>
      <c r="K1967" s="1" t="s">
        <v>14747</v>
      </c>
      <c r="L1967" s="1" t="s">
        <v>14748</v>
      </c>
      <c r="M1967" s="1" t="s">
        <v>14749</v>
      </c>
      <c r="N1967" s="1" t="s">
        <v>14750</v>
      </c>
      <c r="O1967" s="1" t="s">
        <v>14751</v>
      </c>
    </row>
    <row r="1968" s="1" customFormat="1" spans="1:15">
      <c r="A1968" s="1" t="s">
        <v>15</v>
      </c>
      <c r="B1968" s="1" t="s">
        <v>14752</v>
      </c>
      <c r="C1968" s="1" t="s">
        <v>17</v>
      </c>
      <c r="J1968" s="1" t="s">
        <v>14753</v>
      </c>
      <c r="K1968" s="1" t="s">
        <v>14754</v>
      </c>
      <c r="L1968" s="1" t="s">
        <v>14755</v>
      </c>
      <c r="M1968" s="1" t="s">
        <v>14756</v>
      </c>
      <c r="N1968" s="1" t="s">
        <v>14757</v>
      </c>
      <c r="O1968" s="1" t="s">
        <v>14758</v>
      </c>
    </row>
    <row r="1969" s="1" customFormat="1" spans="1:15">
      <c r="A1969" s="1" t="s">
        <v>15</v>
      </c>
      <c r="B1969" s="1" t="s">
        <v>14752</v>
      </c>
      <c r="C1969" s="1" t="s">
        <v>27</v>
      </c>
      <c r="J1969" s="1" t="s">
        <v>14759</v>
      </c>
      <c r="K1969" s="1" t="s">
        <v>14754</v>
      </c>
      <c r="L1969" s="1" t="s">
        <v>14760</v>
      </c>
      <c r="M1969" s="1" t="s">
        <v>14761</v>
      </c>
      <c r="N1969" s="1" t="s">
        <v>14762</v>
      </c>
      <c r="O1969" s="1" t="s">
        <v>14763</v>
      </c>
    </row>
    <row r="1970" s="1" customFormat="1" spans="1:15">
      <c r="A1970" s="1" t="s">
        <v>15</v>
      </c>
      <c r="B1970" s="1" t="s">
        <v>443</v>
      </c>
      <c r="C1970" s="1" t="s">
        <v>17</v>
      </c>
      <c r="J1970" s="1" t="s">
        <v>14764</v>
      </c>
      <c r="K1970" s="1" t="s">
        <v>14765</v>
      </c>
      <c r="L1970" s="1" t="s">
        <v>14766</v>
      </c>
      <c r="M1970" s="1" t="s">
        <v>14767</v>
      </c>
      <c r="N1970" s="1" t="s">
        <v>14768</v>
      </c>
      <c r="O1970" s="1" t="s">
        <v>14769</v>
      </c>
    </row>
    <row r="1971" s="1" customFormat="1" spans="1:15">
      <c r="A1971" s="1" t="s">
        <v>15</v>
      </c>
      <c r="B1971" s="1" t="s">
        <v>14770</v>
      </c>
      <c r="C1971" s="1" t="s">
        <v>27</v>
      </c>
      <c r="F1971" s="1" t="s">
        <v>443</v>
      </c>
      <c r="G1971" s="1" t="s">
        <v>14771</v>
      </c>
      <c r="I1971" s="1" t="s">
        <v>14772</v>
      </c>
      <c r="J1971" s="1" t="s">
        <v>14773</v>
      </c>
      <c r="K1971" s="1" t="s">
        <v>14774</v>
      </c>
      <c r="L1971" s="1" t="s">
        <v>14775</v>
      </c>
      <c r="M1971" s="1" t="s">
        <v>14776</v>
      </c>
      <c r="N1971" s="1" t="s">
        <v>14777</v>
      </c>
      <c r="O1971" s="1" t="s">
        <v>14778</v>
      </c>
    </row>
    <row r="1972" s="1" customFormat="1" spans="1:15">
      <c r="A1972" s="1" t="s">
        <v>15</v>
      </c>
      <c r="B1972" s="1" t="s">
        <v>14779</v>
      </c>
      <c r="C1972" s="1" t="s">
        <v>27</v>
      </c>
      <c r="J1972" s="1" t="s">
        <v>14780</v>
      </c>
      <c r="K1972" s="1" t="s">
        <v>14781</v>
      </c>
      <c r="L1972" s="1" t="s">
        <v>14782</v>
      </c>
      <c r="M1972" s="1" t="s">
        <v>14783</v>
      </c>
      <c r="N1972" s="1" t="s">
        <v>14784</v>
      </c>
      <c r="O1972" s="1" t="s">
        <v>14785</v>
      </c>
    </row>
    <row r="1973" s="1" customFormat="1" spans="1:15">
      <c r="A1973" s="1" t="s">
        <v>15</v>
      </c>
      <c r="B1973" s="1" t="s">
        <v>14786</v>
      </c>
      <c r="C1973" s="1" t="s">
        <v>27</v>
      </c>
      <c r="F1973" s="1" t="s">
        <v>14787</v>
      </c>
      <c r="I1973" s="1" t="s">
        <v>14788</v>
      </c>
      <c r="J1973" s="1" t="s">
        <v>14789</v>
      </c>
      <c r="K1973" s="1" t="s">
        <v>14790</v>
      </c>
      <c r="L1973" s="1" t="s">
        <v>14791</v>
      </c>
      <c r="M1973" s="1" t="s">
        <v>14792</v>
      </c>
      <c r="N1973" s="1" t="s">
        <v>14793</v>
      </c>
      <c r="O1973" s="1" t="s">
        <v>14794</v>
      </c>
    </row>
    <row r="1974" s="1" customFormat="1" spans="1:15">
      <c r="A1974" s="1" t="s">
        <v>15</v>
      </c>
      <c r="B1974" s="1" t="s">
        <v>14786</v>
      </c>
      <c r="C1974" s="1" t="s">
        <v>17</v>
      </c>
      <c r="F1974" s="1" t="s">
        <v>14787</v>
      </c>
      <c r="I1974" s="1" t="s">
        <v>14795</v>
      </c>
      <c r="J1974" s="1" t="s">
        <v>14796</v>
      </c>
      <c r="K1974" s="1" t="s">
        <v>14790</v>
      </c>
      <c r="L1974" s="1" t="s">
        <v>14797</v>
      </c>
      <c r="M1974" s="1" t="s">
        <v>14798</v>
      </c>
      <c r="N1974" s="1" t="s">
        <v>14799</v>
      </c>
      <c r="O1974" s="1" t="s">
        <v>14800</v>
      </c>
    </row>
    <row r="1975" s="1" customFormat="1" spans="1:15">
      <c r="A1975" s="1" t="s">
        <v>15</v>
      </c>
      <c r="B1975" s="1" t="s">
        <v>14801</v>
      </c>
      <c r="C1975" s="1" t="s">
        <v>17</v>
      </c>
      <c r="J1975" s="1" t="s">
        <v>14802</v>
      </c>
      <c r="K1975" s="1" t="s">
        <v>14803</v>
      </c>
      <c r="L1975" s="1" t="s">
        <v>14804</v>
      </c>
      <c r="M1975" s="1" t="s">
        <v>14805</v>
      </c>
      <c r="N1975" s="1" t="s">
        <v>14806</v>
      </c>
      <c r="O1975" s="1" t="s">
        <v>14807</v>
      </c>
    </row>
    <row r="1976" s="1" customFormat="1" spans="1:15">
      <c r="A1976" s="1" t="s">
        <v>15</v>
      </c>
      <c r="B1976" s="1" t="s">
        <v>14808</v>
      </c>
      <c r="C1976" s="1" t="s">
        <v>27</v>
      </c>
      <c r="J1976" s="1" t="s">
        <v>14809</v>
      </c>
      <c r="K1976" s="1" t="s">
        <v>14810</v>
      </c>
      <c r="L1976" s="1" t="s">
        <v>14811</v>
      </c>
      <c r="M1976" s="1" t="s">
        <v>14812</v>
      </c>
      <c r="N1976" s="1" t="s">
        <v>14813</v>
      </c>
      <c r="O1976" s="1" t="s">
        <v>14814</v>
      </c>
    </row>
    <row r="1977" s="1" customFormat="1" spans="1:15">
      <c r="A1977" s="1" t="s">
        <v>15</v>
      </c>
      <c r="B1977" s="1" t="s">
        <v>14815</v>
      </c>
      <c r="C1977" s="1" t="s">
        <v>27</v>
      </c>
      <c r="J1977" s="1" t="s">
        <v>14816</v>
      </c>
      <c r="K1977" s="1" t="s">
        <v>14817</v>
      </c>
      <c r="L1977" s="1" t="s">
        <v>14818</v>
      </c>
      <c r="M1977" s="1" t="s">
        <v>14819</v>
      </c>
      <c r="N1977" s="1" t="s">
        <v>14820</v>
      </c>
      <c r="O1977" s="1" t="s">
        <v>14821</v>
      </c>
    </row>
    <row r="1978" s="1" customFormat="1" spans="1:15">
      <c r="A1978" s="1" t="s">
        <v>15</v>
      </c>
      <c r="B1978" s="1" t="s">
        <v>14822</v>
      </c>
      <c r="C1978" s="1" t="s">
        <v>27</v>
      </c>
      <c r="J1978" s="1" t="s">
        <v>14823</v>
      </c>
      <c r="K1978" s="1" t="s">
        <v>14824</v>
      </c>
      <c r="L1978" s="1" t="s">
        <v>14825</v>
      </c>
      <c r="M1978" s="1" t="s">
        <v>14826</v>
      </c>
      <c r="N1978" s="1" t="s">
        <v>14827</v>
      </c>
      <c r="O1978" s="1" t="s">
        <v>14828</v>
      </c>
    </row>
    <row r="1979" s="1" customFormat="1" spans="1:15">
      <c r="A1979" s="1" t="s">
        <v>15</v>
      </c>
      <c r="B1979" s="1" t="s">
        <v>14829</v>
      </c>
      <c r="C1979" s="1" t="s">
        <v>45</v>
      </c>
      <c r="J1979" s="1" t="s">
        <v>14830</v>
      </c>
      <c r="K1979" s="1" t="s">
        <v>14831</v>
      </c>
      <c r="L1979" s="1" t="s">
        <v>14832</v>
      </c>
      <c r="M1979" s="1" t="s">
        <v>14833</v>
      </c>
      <c r="N1979" s="1" t="s">
        <v>14834</v>
      </c>
      <c r="O1979" s="1" t="s">
        <v>14835</v>
      </c>
    </row>
    <row r="1980" s="1" customFormat="1" spans="1:15">
      <c r="A1980" s="1" t="s">
        <v>15</v>
      </c>
      <c r="B1980" s="1" t="s">
        <v>14836</v>
      </c>
      <c r="C1980" s="1" t="s">
        <v>27</v>
      </c>
      <c r="J1980" s="1" t="s">
        <v>14837</v>
      </c>
      <c r="K1980" s="1" t="s">
        <v>14838</v>
      </c>
      <c r="L1980" s="1" t="s">
        <v>14839</v>
      </c>
      <c r="M1980" s="1" t="s">
        <v>14840</v>
      </c>
      <c r="N1980" s="1" t="s">
        <v>14841</v>
      </c>
      <c r="O1980" s="1" t="s">
        <v>14842</v>
      </c>
    </row>
    <row r="1981" s="1" customFormat="1" spans="1:15">
      <c r="A1981" s="1" t="s">
        <v>15</v>
      </c>
      <c r="B1981" s="1" t="s">
        <v>14843</v>
      </c>
      <c r="C1981" s="1" t="s">
        <v>27</v>
      </c>
      <c r="J1981" s="1" t="s">
        <v>14844</v>
      </c>
      <c r="K1981" s="1" t="s">
        <v>14845</v>
      </c>
      <c r="L1981" s="1" t="s">
        <v>14846</v>
      </c>
      <c r="M1981" s="1" t="s">
        <v>14847</v>
      </c>
      <c r="N1981" s="1" t="s">
        <v>14848</v>
      </c>
      <c r="O1981" s="1" t="s">
        <v>14849</v>
      </c>
    </row>
    <row r="1982" s="1" customFormat="1" spans="1:15">
      <c r="A1982" s="1" t="s">
        <v>15</v>
      </c>
      <c r="B1982" s="1" t="s">
        <v>14843</v>
      </c>
      <c r="C1982" s="1" t="s">
        <v>17</v>
      </c>
      <c r="J1982" s="1" t="s">
        <v>14850</v>
      </c>
      <c r="K1982" s="1" t="s">
        <v>14845</v>
      </c>
      <c r="L1982" s="1" t="s">
        <v>14851</v>
      </c>
      <c r="M1982" s="1" t="s">
        <v>14852</v>
      </c>
      <c r="N1982" s="1" t="s">
        <v>14853</v>
      </c>
      <c r="O1982" s="1" t="s">
        <v>14854</v>
      </c>
    </row>
    <row r="1983" s="1" customFormat="1" spans="1:15">
      <c r="A1983" s="1" t="s">
        <v>15</v>
      </c>
      <c r="B1983" s="1" t="s">
        <v>14855</v>
      </c>
      <c r="C1983" s="1" t="s">
        <v>27</v>
      </c>
      <c r="F1983" s="1" t="s">
        <v>14856</v>
      </c>
      <c r="G1983" s="1" t="s">
        <v>780</v>
      </c>
      <c r="I1983" s="1" t="s">
        <v>14857</v>
      </c>
      <c r="J1983" s="1" t="s">
        <v>14858</v>
      </c>
      <c r="K1983" s="1" t="s">
        <v>14859</v>
      </c>
      <c r="L1983" s="1" t="s">
        <v>14860</v>
      </c>
      <c r="M1983" s="1" t="s">
        <v>14861</v>
      </c>
      <c r="N1983" s="1" t="s">
        <v>14862</v>
      </c>
      <c r="O1983" s="1" t="s">
        <v>14863</v>
      </c>
    </row>
    <row r="1984" s="1" customFormat="1" spans="1:15">
      <c r="A1984" s="1" t="s">
        <v>15</v>
      </c>
      <c r="B1984" s="1" t="s">
        <v>14864</v>
      </c>
      <c r="C1984" s="1" t="s">
        <v>27</v>
      </c>
      <c r="J1984" s="1" t="s">
        <v>14865</v>
      </c>
      <c r="K1984" s="1" t="s">
        <v>14866</v>
      </c>
      <c r="L1984" s="1" t="s">
        <v>14867</v>
      </c>
      <c r="M1984" s="1" t="s">
        <v>14868</v>
      </c>
      <c r="N1984" s="1" t="s">
        <v>14869</v>
      </c>
      <c r="O1984" s="1" t="s">
        <v>14870</v>
      </c>
    </row>
    <row r="1985" s="1" customFormat="1" spans="1:15">
      <c r="A1985" s="1" t="s">
        <v>15</v>
      </c>
      <c r="B1985" s="1" t="s">
        <v>14871</v>
      </c>
      <c r="C1985" s="1" t="s">
        <v>27</v>
      </c>
      <c r="J1985" s="1" t="s">
        <v>14872</v>
      </c>
      <c r="K1985" s="1" t="s">
        <v>14873</v>
      </c>
      <c r="L1985" s="1" t="s">
        <v>14874</v>
      </c>
      <c r="M1985" s="1" t="s">
        <v>14875</v>
      </c>
      <c r="N1985" s="1" t="s">
        <v>14876</v>
      </c>
      <c r="O1985" s="1" t="s">
        <v>14877</v>
      </c>
    </row>
    <row r="1986" s="1" customFormat="1" spans="1:15">
      <c r="A1986" s="1" t="s">
        <v>15</v>
      </c>
      <c r="B1986" s="1" t="s">
        <v>9719</v>
      </c>
      <c r="C1986" s="1" t="s">
        <v>45</v>
      </c>
      <c r="J1986" s="1" t="s">
        <v>14878</v>
      </c>
      <c r="K1986" s="1" t="s">
        <v>14879</v>
      </c>
      <c r="L1986" s="1" t="s">
        <v>14880</v>
      </c>
      <c r="M1986" s="1" t="s">
        <v>14881</v>
      </c>
      <c r="N1986" s="1" t="s">
        <v>14882</v>
      </c>
      <c r="O1986" s="1" t="s">
        <v>14883</v>
      </c>
    </row>
    <row r="1987" s="1" customFormat="1" spans="1:15">
      <c r="A1987" s="1" t="s">
        <v>15</v>
      </c>
      <c r="B1987" s="1" t="s">
        <v>14884</v>
      </c>
      <c r="C1987" s="1" t="s">
        <v>45</v>
      </c>
      <c r="J1987" s="1" t="s">
        <v>14885</v>
      </c>
      <c r="K1987" s="1" t="s">
        <v>14886</v>
      </c>
      <c r="L1987" s="1" t="s">
        <v>14887</v>
      </c>
      <c r="M1987" s="1" t="s">
        <v>14888</v>
      </c>
      <c r="N1987" s="1" t="s">
        <v>14889</v>
      </c>
      <c r="O1987" s="1" t="s">
        <v>14890</v>
      </c>
    </row>
    <row r="1988" s="1" customFormat="1" spans="1:15">
      <c r="A1988" s="1" t="s">
        <v>15</v>
      </c>
      <c r="B1988" s="1" t="s">
        <v>14884</v>
      </c>
      <c r="C1988" s="1" t="s">
        <v>17</v>
      </c>
      <c r="J1988" s="1" t="s">
        <v>14891</v>
      </c>
      <c r="K1988" s="1" t="s">
        <v>14886</v>
      </c>
      <c r="L1988" s="1" t="s">
        <v>14892</v>
      </c>
      <c r="M1988" s="1" t="s">
        <v>14893</v>
      </c>
      <c r="N1988" s="1" t="s">
        <v>14894</v>
      </c>
      <c r="O1988" s="1" t="s">
        <v>14895</v>
      </c>
    </row>
    <row r="1989" s="1" customFormat="1" spans="1:15">
      <c r="A1989" s="1" t="s">
        <v>15</v>
      </c>
      <c r="B1989" s="1" t="s">
        <v>14896</v>
      </c>
      <c r="C1989" s="1" t="s">
        <v>45</v>
      </c>
      <c r="J1989" s="1" t="s">
        <v>14897</v>
      </c>
      <c r="K1989" s="1" t="s">
        <v>14898</v>
      </c>
      <c r="L1989" s="1" t="s">
        <v>14899</v>
      </c>
      <c r="M1989" s="1" t="s">
        <v>14900</v>
      </c>
      <c r="N1989" s="1" t="s">
        <v>14901</v>
      </c>
      <c r="O1989" s="1" t="s">
        <v>14902</v>
      </c>
    </row>
    <row r="1990" s="1" customFormat="1" spans="1:15">
      <c r="A1990" s="1" t="s">
        <v>15</v>
      </c>
      <c r="B1990" s="1" t="s">
        <v>14896</v>
      </c>
      <c r="C1990" s="1" t="s">
        <v>75</v>
      </c>
      <c r="J1990" s="1" t="s">
        <v>14903</v>
      </c>
      <c r="K1990" s="1" t="s">
        <v>14898</v>
      </c>
      <c r="L1990" s="1" t="s">
        <v>14904</v>
      </c>
      <c r="M1990" s="1" t="s">
        <v>14905</v>
      </c>
      <c r="N1990" s="1" t="s">
        <v>14906</v>
      </c>
      <c r="O1990" s="1" t="s">
        <v>14907</v>
      </c>
    </row>
    <row r="1991" s="1" customFormat="1" spans="1:15">
      <c r="A1991" s="1" t="s">
        <v>15</v>
      </c>
      <c r="B1991" s="1" t="s">
        <v>14908</v>
      </c>
      <c r="C1991" s="1" t="s">
        <v>45</v>
      </c>
      <c r="J1991" s="1" t="s">
        <v>14909</v>
      </c>
      <c r="K1991" s="1" t="s">
        <v>14910</v>
      </c>
      <c r="L1991" s="1" t="s">
        <v>14911</v>
      </c>
      <c r="M1991" s="1" t="s">
        <v>14912</v>
      </c>
      <c r="N1991" s="1" t="s">
        <v>14913</v>
      </c>
      <c r="O1991" s="1" t="s">
        <v>14914</v>
      </c>
    </row>
    <row r="1992" s="1" customFormat="1" spans="1:15">
      <c r="A1992" s="1" t="s">
        <v>15</v>
      </c>
      <c r="B1992" s="1" t="s">
        <v>14915</v>
      </c>
      <c r="C1992" s="1" t="s">
        <v>17</v>
      </c>
      <c r="J1992" s="1" t="s">
        <v>14916</v>
      </c>
      <c r="K1992" s="1" t="s">
        <v>14917</v>
      </c>
      <c r="L1992" s="1" t="s">
        <v>14918</v>
      </c>
      <c r="M1992" s="1" t="s">
        <v>14919</v>
      </c>
      <c r="N1992" s="1" t="s">
        <v>14920</v>
      </c>
      <c r="O1992" s="1" t="s">
        <v>14921</v>
      </c>
    </row>
    <row r="1993" s="1" customFormat="1" spans="1:15">
      <c r="A1993" s="1" t="s">
        <v>15</v>
      </c>
      <c r="B1993" s="1" t="s">
        <v>14915</v>
      </c>
      <c r="C1993" s="1" t="s">
        <v>27</v>
      </c>
      <c r="J1993" s="1" t="s">
        <v>14922</v>
      </c>
      <c r="K1993" s="1" t="s">
        <v>14917</v>
      </c>
      <c r="L1993" s="1" t="s">
        <v>14923</v>
      </c>
      <c r="M1993" s="1" t="s">
        <v>14924</v>
      </c>
      <c r="N1993" s="1" t="s">
        <v>14925</v>
      </c>
      <c r="O1993" s="1" t="s">
        <v>14926</v>
      </c>
    </row>
    <row r="1994" s="1" customFormat="1" spans="1:15">
      <c r="A1994" s="1" t="s">
        <v>15</v>
      </c>
      <c r="B1994" s="1" t="s">
        <v>14927</v>
      </c>
      <c r="C1994" s="1" t="s">
        <v>27</v>
      </c>
      <c r="F1994" s="1" t="s">
        <v>14915</v>
      </c>
      <c r="G1994" s="1" t="s">
        <v>9753</v>
      </c>
      <c r="I1994" s="1" t="s">
        <v>14928</v>
      </c>
      <c r="J1994" s="1" t="s">
        <v>14929</v>
      </c>
      <c r="K1994" s="1" t="s">
        <v>14930</v>
      </c>
      <c r="L1994" s="1" t="s">
        <v>14931</v>
      </c>
      <c r="M1994" s="1" t="s">
        <v>14932</v>
      </c>
      <c r="N1994" s="1" t="s">
        <v>14933</v>
      </c>
      <c r="O1994" s="1" t="s">
        <v>14934</v>
      </c>
    </row>
    <row r="1995" s="1" customFormat="1" spans="1:15">
      <c r="A1995" s="1" t="s">
        <v>15</v>
      </c>
      <c r="B1995" s="1" t="s">
        <v>14935</v>
      </c>
      <c r="C1995" s="1" t="s">
        <v>27</v>
      </c>
      <c r="F1995" s="1" t="s">
        <v>14936</v>
      </c>
      <c r="G1995" s="1" t="s">
        <v>2140</v>
      </c>
      <c r="I1995" s="1" t="s">
        <v>14937</v>
      </c>
      <c r="J1995" s="1" t="s">
        <v>14938</v>
      </c>
      <c r="K1995" s="1" t="s">
        <v>14939</v>
      </c>
      <c r="L1995" s="1" t="s">
        <v>14940</v>
      </c>
      <c r="M1995" s="1" t="s">
        <v>14941</v>
      </c>
      <c r="N1995" s="1" t="s">
        <v>14942</v>
      </c>
      <c r="O1995" s="1" t="s">
        <v>14943</v>
      </c>
    </row>
    <row r="1996" s="1" customFormat="1" spans="1:15">
      <c r="A1996" s="1" t="s">
        <v>15</v>
      </c>
      <c r="B1996" s="1" t="s">
        <v>14944</v>
      </c>
      <c r="C1996" s="1" t="s">
        <v>27</v>
      </c>
      <c r="J1996" s="1" t="s">
        <v>14945</v>
      </c>
      <c r="K1996" s="1" t="s">
        <v>14946</v>
      </c>
      <c r="L1996" s="1" t="s">
        <v>14947</v>
      </c>
      <c r="M1996" s="1" t="s">
        <v>14948</v>
      </c>
      <c r="N1996" s="1" t="s">
        <v>14949</v>
      </c>
      <c r="O1996" s="1" t="s">
        <v>14950</v>
      </c>
    </row>
    <row r="1997" s="1" customFormat="1" spans="1:15">
      <c r="A1997" s="1" t="s">
        <v>15</v>
      </c>
      <c r="B1997" s="1" t="s">
        <v>14951</v>
      </c>
      <c r="C1997" s="1" t="s">
        <v>27</v>
      </c>
      <c r="F1997" s="1" t="s">
        <v>14944</v>
      </c>
      <c r="G1997" s="1" t="s">
        <v>14952</v>
      </c>
      <c r="I1997" s="1" t="s">
        <v>14953</v>
      </c>
      <c r="J1997" s="1" t="s">
        <v>14954</v>
      </c>
      <c r="K1997" s="1" t="s">
        <v>14955</v>
      </c>
      <c r="L1997" s="1" t="s">
        <v>14956</v>
      </c>
      <c r="M1997" s="1" t="s">
        <v>14957</v>
      </c>
      <c r="N1997" s="1" t="s">
        <v>14958</v>
      </c>
      <c r="O1997" s="1" t="s">
        <v>14959</v>
      </c>
    </row>
    <row r="1998" s="1" customFormat="1" spans="1:15">
      <c r="A1998" s="1" t="s">
        <v>15</v>
      </c>
      <c r="B1998" s="1" t="s">
        <v>7978</v>
      </c>
      <c r="C1998" s="1" t="s">
        <v>17</v>
      </c>
      <c r="J1998" s="1" t="s">
        <v>14960</v>
      </c>
      <c r="K1998" s="1" t="s">
        <v>14961</v>
      </c>
      <c r="L1998" s="1" t="s">
        <v>14962</v>
      </c>
      <c r="M1998" s="1" t="s">
        <v>14963</v>
      </c>
      <c r="N1998" s="1" t="s">
        <v>14964</v>
      </c>
      <c r="O1998" s="1" t="s">
        <v>14965</v>
      </c>
    </row>
    <row r="1999" s="1" customFormat="1" spans="1:15">
      <c r="A1999" s="1" t="s">
        <v>15</v>
      </c>
      <c r="B1999" s="1" t="s">
        <v>14966</v>
      </c>
      <c r="C1999" s="1" t="s">
        <v>45</v>
      </c>
      <c r="J1999" s="1" t="s">
        <v>14967</v>
      </c>
      <c r="K1999" s="1" t="s">
        <v>14968</v>
      </c>
      <c r="L1999" s="1" t="s">
        <v>14969</v>
      </c>
      <c r="M1999" s="1" t="s">
        <v>14970</v>
      </c>
      <c r="N1999" s="1" t="s">
        <v>14971</v>
      </c>
      <c r="O1999" s="1" t="s">
        <v>14972</v>
      </c>
    </row>
    <row r="2000" s="1" customFormat="1" spans="1:15">
      <c r="A2000" s="1" t="s">
        <v>15</v>
      </c>
      <c r="B2000" s="1" t="s">
        <v>14973</v>
      </c>
      <c r="C2000" s="1" t="s">
        <v>17</v>
      </c>
      <c r="J2000" s="1" t="s">
        <v>14974</v>
      </c>
      <c r="K2000" s="1" t="s">
        <v>14975</v>
      </c>
      <c r="L2000" s="1" t="s">
        <v>14976</v>
      </c>
      <c r="M2000" s="1" t="s">
        <v>14977</v>
      </c>
      <c r="N2000" s="1" t="s">
        <v>14978</v>
      </c>
      <c r="O2000" s="1" t="s">
        <v>14979</v>
      </c>
    </row>
    <row r="2001" s="1" customFormat="1" spans="1:18">
      <c r="A2001" s="1" t="s">
        <v>15</v>
      </c>
      <c r="B2001" s="1" t="s">
        <v>14973</v>
      </c>
      <c r="C2001" s="1" t="s">
        <v>27</v>
      </c>
      <c r="J2001" s="1" t="s">
        <v>14980</v>
      </c>
      <c r="K2001" s="1" t="s">
        <v>14981</v>
      </c>
      <c r="L2001" s="1" t="s">
        <v>14982</v>
      </c>
      <c r="M2001" s="1" t="s">
        <v>14983</v>
      </c>
      <c r="N2001" s="1" t="s">
        <v>14984</v>
      </c>
      <c r="O2001" s="1" t="s">
        <v>14985</v>
      </c>
    </row>
    <row r="2002" s="1" customFormat="1" spans="1:18">
      <c r="A2002" s="1" t="s">
        <v>15</v>
      </c>
      <c r="B2002" s="1" t="s">
        <v>14986</v>
      </c>
      <c r="C2002" s="1" t="s">
        <v>27</v>
      </c>
      <c r="F2002" s="1" t="s">
        <v>14973</v>
      </c>
      <c r="I2002" s="1" t="s">
        <v>14987</v>
      </c>
      <c r="J2002" s="1" t="s">
        <v>14988</v>
      </c>
      <c r="K2002" s="1" t="s">
        <v>14989</v>
      </c>
      <c r="L2002" s="1" t="s">
        <v>14990</v>
      </c>
      <c r="M2002" s="1" t="s">
        <v>14991</v>
      </c>
      <c r="N2002" s="1" t="s">
        <v>14992</v>
      </c>
      <c r="O2002" s="1" t="s">
        <v>14993</v>
      </c>
      <c r="R2002" s="1" t="s">
        <v>2419</v>
      </c>
    </row>
    <row r="2003" s="1" customFormat="1" spans="1:18">
      <c r="A2003" s="1" t="s">
        <v>15</v>
      </c>
      <c r="B2003" s="1" t="s">
        <v>14994</v>
      </c>
      <c r="C2003" s="1" t="s">
        <v>27</v>
      </c>
      <c r="J2003" s="1" t="s">
        <v>14995</v>
      </c>
      <c r="K2003" s="1" t="s">
        <v>14996</v>
      </c>
      <c r="L2003" s="1" t="s">
        <v>14997</v>
      </c>
      <c r="M2003" s="1" t="s">
        <v>3850</v>
      </c>
      <c r="N2003" s="1" t="s">
        <v>14998</v>
      </c>
      <c r="O2003" s="1" t="s">
        <v>14999</v>
      </c>
    </row>
    <row r="2004" s="1" customFormat="1" spans="1:18">
      <c r="A2004" s="1" t="s">
        <v>15</v>
      </c>
      <c r="B2004" s="1" t="s">
        <v>6118</v>
      </c>
      <c r="C2004" s="1" t="s">
        <v>27</v>
      </c>
      <c r="J2004" s="1" t="s">
        <v>15000</v>
      </c>
      <c r="K2004" s="1" t="s">
        <v>15001</v>
      </c>
      <c r="L2004" s="1" t="s">
        <v>15002</v>
      </c>
      <c r="M2004" s="1" t="s">
        <v>15003</v>
      </c>
      <c r="N2004" s="1" t="s">
        <v>15004</v>
      </c>
      <c r="O2004" s="1" t="s">
        <v>15005</v>
      </c>
    </row>
    <row r="2005" s="1" customFormat="1" spans="1:18">
      <c r="A2005" s="1" t="s">
        <v>15</v>
      </c>
      <c r="B2005" s="1" t="s">
        <v>15006</v>
      </c>
      <c r="C2005" s="1" t="s">
        <v>17</v>
      </c>
      <c r="J2005" s="1" t="s">
        <v>15007</v>
      </c>
      <c r="K2005" s="1" t="s">
        <v>15008</v>
      </c>
      <c r="L2005" s="1" t="s">
        <v>15009</v>
      </c>
      <c r="M2005" s="1" t="s">
        <v>15010</v>
      </c>
      <c r="N2005" s="1" t="s">
        <v>15011</v>
      </c>
      <c r="O2005" s="1" t="s">
        <v>15012</v>
      </c>
    </row>
    <row r="2006" s="1" customFormat="1" spans="1:18">
      <c r="A2006" s="1" t="s">
        <v>15</v>
      </c>
      <c r="B2006" s="1" t="s">
        <v>15006</v>
      </c>
      <c r="C2006" s="1" t="s">
        <v>27</v>
      </c>
      <c r="J2006" s="1" t="s">
        <v>15013</v>
      </c>
      <c r="K2006" s="1" t="s">
        <v>15008</v>
      </c>
      <c r="L2006" s="1" t="s">
        <v>15014</v>
      </c>
      <c r="M2006" s="1" t="s">
        <v>15015</v>
      </c>
      <c r="N2006" s="1" t="s">
        <v>15016</v>
      </c>
      <c r="O2006" s="1" t="s">
        <v>15017</v>
      </c>
    </row>
    <row r="2007" s="1" customFormat="1" spans="1:18">
      <c r="A2007" s="1" t="s">
        <v>15</v>
      </c>
      <c r="B2007" s="1" t="s">
        <v>15018</v>
      </c>
      <c r="C2007" s="1" t="s">
        <v>17</v>
      </c>
      <c r="J2007" s="1" t="s">
        <v>15019</v>
      </c>
      <c r="K2007" s="1" t="s">
        <v>15020</v>
      </c>
      <c r="L2007" s="1" t="s">
        <v>15021</v>
      </c>
      <c r="M2007" s="1" t="s">
        <v>15022</v>
      </c>
      <c r="N2007" s="1" t="s">
        <v>15023</v>
      </c>
      <c r="O2007" s="1" t="s">
        <v>15024</v>
      </c>
    </row>
    <row r="2008" s="1" customFormat="1" spans="1:18">
      <c r="A2008" s="1" t="s">
        <v>15</v>
      </c>
      <c r="B2008" s="1" t="s">
        <v>15025</v>
      </c>
      <c r="C2008" s="1" t="s">
        <v>45</v>
      </c>
      <c r="J2008" s="1" t="s">
        <v>15026</v>
      </c>
      <c r="K2008" s="1" t="s">
        <v>15027</v>
      </c>
      <c r="L2008" s="1" t="s">
        <v>15028</v>
      </c>
      <c r="M2008" s="1" t="s">
        <v>15029</v>
      </c>
      <c r="N2008" s="1" t="s">
        <v>15030</v>
      </c>
      <c r="O2008" s="1" t="s">
        <v>15031</v>
      </c>
    </row>
    <row r="2009" s="1" customFormat="1" spans="1:18">
      <c r="A2009" s="1" t="s">
        <v>15</v>
      </c>
      <c r="B2009" s="1" t="s">
        <v>15032</v>
      </c>
      <c r="C2009" s="1" t="s">
        <v>27</v>
      </c>
      <c r="J2009" s="1" t="s">
        <v>15033</v>
      </c>
      <c r="K2009" s="1" t="s">
        <v>15034</v>
      </c>
      <c r="L2009" s="1" t="s">
        <v>15035</v>
      </c>
      <c r="M2009" s="1" t="s">
        <v>15036</v>
      </c>
      <c r="N2009" s="1" t="s">
        <v>15037</v>
      </c>
      <c r="O2009" s="1" t="s">
        <v>15038</v>
      </c>
    </row>
    <row r="2010" s="1" customFormat="1" spans="1:18">
      <c r="A2010" s="1" t="s">
        <v>15</v>
      </c>
      <c r="B2010" s="1" t="s">
        <v>15039</v>
      </c>
      <c r="C2010" s="1" t="s">
        <v>17</v>
      </c>
      <c r="J2010" s="1" t="s">
        <v>15040</v>
      </c>
      <c r="K2010" s="1" t="s">
        <v>15041</v>
      </c>
      <c r="L2010" s="1" t="s">
        <v>15042</v>
      </c>
      <c r="M2010" s="1" t="s">
        <v>15043</v>
      </c>
      <c r="N2010" s="1" t="s">
        <v>15044</v>
      </c>
      <c r="O2010" s="1" t="s">
        <v>15045</v>
      </c>
    </row>
    <row r="2011" s="1" customFormat="1" spans="1:18">
      <c r="A2011" s="1" t="s">
        <v>15</v>
      </c>
      <c r="B2011" s="1" t="s">
        <v>15046</v>
      </c>
      <c r="C2011" s="1" t="s">
        <v>17</v>
      </c>
      <c r="F2011" s="1" t="s">
        <v>6127</v>
      </c>
      <c r="G2011" s="1" t="s">
        <v>790</v>
      </c>
      <c r="I2011" s="1" t="s">
        <v>15047</v>
      </c>
      <c r="J2011" s="1" t="s">
        <v>15048</v>
      </c>
      <c r="K2011" s="1" t="s">
        <v>15049</v>
      </c>
      <c r="L2011" s="1" t="s">
        <v>15050</v>
      </c>
      <c r="M2011" s="1" t="s">
        <v>15051</v>
      </c>
      <c r="N2011" s="1" t="s">
        <v>15052</v>
      </c>
      <c r="O2011" s="1" t="s">
        <v>15053</v>
      </c>
    </row>
    <row r="2012" s="1" customFormat="1" spans="1:18">
      <c r="A2012" s="1" t="s">
        <v>15</v>
      </c>
      <c r="B2012" s="1" t="s">
        <v>15046</v>
      </c>
      <c r="C2012" s="1" t="s">
        <v>27</v>
      </c>
      <c r="F2012" s="1" t="s">
        <v>6127</v>
      </c>
      <c r="G2012" s="1" t="s">
        <v>790</v>
      </c>
      <c r="I2012" s="1" t="s">
        <v>15054</v>
      </c>
      <c r="J2012" s="1" t="s">
        <v>15055</v>
      </c>
      <c r="K2012" s="1" t="s">
        <v>15049</v>
      </c>
      <c r="L2012" s="1" t="s">
        <v>15056</v>
      </c>
      <c r="M2012" s="1" t="s">
        <v>15057</v>
      </c>
      <c r="N2012" s="1" t="s">
        <v>15058</v>
      </c>
      <c r="O2012" s="1" t="s">
        <v>15059</v>
      </c>
    </row>
    <row r="2013" s="1" customFormat="1" spans="1:18">
      <c r="A2013" s="1" t="s">
        <v>15</v>
      </c>
      <c r="B2013" s="1" t="s">
        <v>15060</v>
      </c>
      <c r="C2013" s="1" t="s">
        <v>45</v>
      </c>
      <c r="J2013" s="1" t="s">
        <v>15061</v>
      </c>
      <c r="K2013" s="1" t="s">
        <v>15062</v>
      </c>
      <c r="L2013" s="1" t="s">
        <v>15063</v>
      </c>
      <c r="M2013" s="1" t="s">
        <v>15064</v>
      </c>
      <c r="N2013" s="1" t="s">
        <v>15065</v>
      </c>
      <c r="O2013" s="1" t="s">
        <v>15066</v>
      </c>
    </row>
    <row r="2014" s="1" customFormat="1" spans="1:18">
      <c r="A2014" s="1" t="s">
        <v>15</v>
      </c>
      <c r="B2014" s="1" t="s">
        <v>15060</v>
      </c>
      <c r="C2014" s="1" t="s">
        <v>27</v>
      </c>
      <c r="J2014" s="1" t="s">
        <v>15067</v>
      </c>
      <c r="K2014" s="1" t="s">
        <v>15062</v>
      </c>
      <c r="L2014" s="1" t="s">
        <v>15068</v>
      </c>
      <c r="M2014" s="1" t="s">
        <v>15069</v>
      </c>
      <c r="N2014" s="1" t="s">
        <v>15070</v>
      </c>
      <c r="O2014" s="1" t="s">
        <v>15071</v>
      </c>
    </row>
    <row r="2015" s="1" customFormat="1" spans="1:18">
      <c r="A2015" s="1" t="s">
        <v>15</v>
      </c>
      <c r="B2015" s="1" t="s">
        <v>15060</v>
      </c>
      <c r="C2015" s="1" t="s">
        <v>17</v>
      </c>
      <c r="J2015" s="1" t="s">
        <v>15072</v>
      </c>
      <c r="K2015" s="1" t="s">
        <v>15062</v>
      </c>
      <c r="L2015" s="1" t="s">
        <v>15073</v>
      </c>
      <c r="M2015" s="1" t="s">
        <v>15074</v>
      </c>
      <c r="N2015" s="1" t="s">
        <v>15075</v>
      </c>
      <c r="O2015" s="1" t="s">
        <v>15076</v>
      </c>
    </row>
    <row r="2016" s="1" customFormat="1" spans="1:18">
      <c r="A2016" s="1" t="s">
        <v>15</v>
      </c>
      <c r="B2016" s="1" t="s">
        <v>6151</v>
      </c>
      <c r="C2016" s="1" t="s">
        <v>27</v>
      </c>
      <c r="J2016" s="1" t="s">
        <v>15077</v>
      </c>
      <c r="K2016" s="1" t="s">
        <v>15078</v>
      </c>
      <c r="L2016" s="1" t="s">
        <v>15079</v>
      </c>
      <c r="M2016" s="1" t="s">
        <v>15080</v>
      </c>
      <c r="N2016" s="1" t="s">
        <v>15081</v>
      </c>
      <c r="O2016" s="1" t="s">
        <v>15082</v>
      </c>
    </row>
    <row r="2017" s="1" customFormat="1" spans="1:15">
      <c r="A2017" s="1" t="s">
        <v>15</v>
      </c>
      <c r="B2017" s="1" t="s">
        <v>13752</v>
      </c>
      <c r="C2017" s="1" t="s">
        <v>45</v>
      </c>
      <c r="F2017" s="1" t="s">
        <v>6151</v>
      </c>
      <c r="G2017" s="1" t="s">
        <v>1972</v>
      </c>
      <c r="I2017" s="1" t="s">
        <v>15083</v>
      </c>
      <c r="J2017" s="1" t="s">
        <v>15084</v>
      </c>
      <c r="K2017" s="1" t="s">
        <v>15085</v>
      </c>
      <c r="L2017" s="1" t="s">
        <v>15086</v>
      </c>
      <c r="M2017" s="1" t="s">
        <v>15087</v>
      </c>
      <c r="N2017" s="1" t="s">
        <v>15088</v>
      </c>
      <c r="O2017" s="1" t="s">
        <v>15089</v>
      </c>
    </row>
    <row r="2018" s="1" customFormat="1" spans="1:15">
      <c r="A2018" s="1" t="s">
        <v>15</v>
      </c>
      <c r="B2018" s="1" t="s">
        <v>15090</v>
      </c>
      <c r="C2018" s="1" t="s">
        <v>27</v>
      </c>
      <c r="J2018" s="1" t="s">
        <v>15091</v>
      </c>
      <c r="K2018" s="1" t="s">
        <v>15092</v>
      </c>
      <c r="L2018" s="1" t="s">
        <v>15093</v>
      </c>
      <c r="M2018" s="1" t="s">
        <v>15094</v>
      </c>
      <c r="N2018" s="1" t="s">
        <v>15095</v>
      </c>
      <c r="O2018" s="1" t="s">
        <v>15096</v>
      </c>
    </row>
    <row r="2019" s="1" customFormat="1" spans="1:15">
      <c r="A2019" s="1" t="s">
        <v>15</v>
      </c>
      <c r="B2019" s="1" t="s">
        <v>15097</v>
      </c>
      <c r="C2019" s="1" t="s">
        <v>27</v>
      </c>
      <c r="F2019" s="1" t="s">
        <v>15090</v>
      </c>
      <c r="G2019" s="1" t="s">
        <v>15098</v>
      </c>
      <c r="I2019" s="1" t="s">
        <v>15099</v>
      </c>
      <c r="J2019" s="1" t="s">
        <v>15100</v>
      </c>
      <c r="K2019" s="1" t="s">
        <v>15101</v>
      </c>
      <c r="L2019" s="1" t="s">
        <v>15102</v>
      </c>
      <c r="M2019" s="1" t="s">
        <v>15103</v>
      </c>
      <c r="N2019" s="1" t="s">
        <v>15104</v>
      </c>
      <c r="O2019" s="1" t="s">
        <v>15105</v>
      </c>
    </row>
    <row r="2020" s="1" customFormat="1" spans="1:15">
      <c r="A2020" s="1" t="s">
        <v>15</v>
      </c>
      <c r="B2020" s="1" t="s">
        <v>15106</v>
      </c>
      <c r="C2020" s="1" t="s">
        <v>17</v>
      </c>
      <c r="J2020" s="1" t="s">
        <v>15107</v>
      </c>
      <c r="K2020" s="1" t="s">
        <v>15108</v>
      </c>
      <c r="L2020" s="1" t="s">
        <v>15109</v>
      </c>
      <c r="M2020" s="1" t="s">
        <v>15110</v>
      </c>
      <c r="N2020" s="1" t="s">
        <v>15111</v>
      </c>
      <c r="O2020" s="1" t="s">
        <v>15112</v>
      </c>
    </row>
    <row r="2021" s="1" customFormat="1" spans="1:15">
      <c r="A2021" s="1" t="s">
        <v>15</v>
      </c>
      <c r="B2021" s="1" t="s">
        <v>15113</v>
      </c>
      <c r="C2021" s="1" t="s">
        <v>27</v>
      </c>
      <c r="F2021" s="1" t="s">
        <v>1289</v>
      </c>
      <c r="G2021" s="1" t="s">
        <v>8110</v>
      </c>
      <c r="I2021" s="1" t="s">
        <v>15114</v>
      </c>
      <c r="J2021" s="1" t="s">
        <v>15115</v>
      </c>
      <c r="K2021" s="1" t="s">
        <v>15116</v>
      </c>
      <c r="L2021" s="1" t="s">
        <v>15117</v>
      </c>
      <c r="M2021" s="1" t="s">
        <v>15118</v>
      </c>
      <c r="N2021" s="1" t="s">
        <v>15119</v>
      </c>
      <c r="O2021" s="1" t="s">
        <v>15120</v>
      </c>
    </row>
    <row r="2022" s="1" customFormat="1" spans="1:15">
      <c r="A2022" s="1" t="s">
        <v>15</v>
      </c>
      <c r="B2022" s="1" t="s">
        <v>15121</v>
      </c>
      <c r="C2022" s="1" t="s">
        <v>27</v>
      </c>
      <c r="J2022" s="1" t="s">
        <v>15122</v>
      </c>
      <c r="K2022" s="1" t="s">
        <v>15123</v>
      </c>
      <c r="L2022" s="1" t="s">
        <v>15124</v>
      </c>
      <c r="M2022" s="1" t="s">
        <v>15125</v>
      </c>
      <c r="N2022" s="1" t="s">
        <v>15126</v>
      </c>
      <c r="O2022" s="1" t="s">
        <v>15127</v>
      </c>
    </row>
    <row r="2023" s="1" customFormat="1" spans="1:15">
      <c r="A2023" s="1" t="s">
        <v>15</v>
      </c>
      <c r="B2023" s="1" t="s">
        <v>15128</v>
      </c>
      <c r="C2023" s="1" t="s">
        <v>17</v>
      </c>
      <c r="J2023" s="1" t="s">
        <v>15129</v>
      </c>
      <c r="K2023" s="1" t="s">
        <v>15130</v>
      </c>
      <c r="L2023" s="1" t="s">
        <v>15131</v>
      </c>
      <c r="M2023" s="1" t="s">
        <v>15132</v>
      </c>
      <c r="N2023" s="1" t="s">
        <v>15133</v>
      </c>
      <c r="O2023" s="1" t="s">
        <v>15134</v>
      </c>
    </row>
    <row r="2024" s="1" customFormat="1" spans="1:15">
      <c r="A2024" s="1" t="s">
        <v>15</v>
      </c>
      <c r="B2024" s="1" t="s">
        <v>15135</v>
      </c>
      <c r="C2024" s="1" t="s">
        <v>27</v>
      </c>
      <c r="J2024" s="1" t="s">
        <v>15136</v>
      </c>
      <c r="K2024" s="1" t="s">
        <v>15137</v>
      </c>
      <c r="L2024" s="1" t="s">
        <v>15138</v>
      </c>
      <c r="M2024" s="1" t="s">
        <v>15139</v>
      </c>
      <c r="N2024" s="1" t="s">
        <v>15140</v>
      </c>
      <c r="O2024" s="1" t="s">
        <v>15141</v>
      </c>
    </row>
    <row r="2025" s="1" customFormat="1" spans="1:15">
      <c r="A2025" s="1" t="s">
        <v>15</v>
      </c>
      <c r="B2025" s="1" t="s">
        <v>15135</v>
      </c>
      <c r="C2025" s="1" t="s">
        <v>17</v>
      </c>
      <c r="J2025" s="1" t="s">
        <v>15142</v>
      </c>
      <c r="K2025" s="1" t="s">
        <v>15137</v>
      </c>
      <c r="L2025" s="1" t="s">
        <v>15143</v>
      </c>
      <c r="M2025" s="1" t="s">
        <v>15144</v>
      </c>
      <c r="N2025" s="1" t="s">
        <v>15145</v>
      </c>
      <c r="O2025" s="1" t="s">
        <v>15146</v>
      </c>
    </row>
    <row r="2026" s="1" customFormat="1" spans="1:15">
      <c r="A2026" s="1" t="s">
        <v>15</v>
      </c>
      <c r="B2026" s="1" t="s">
        <v>15147</v>
      </c>
      <c r="C2026" s="1" t="s">
        <v>27</v>
      </c>
      <c r="J2026" s="1" t="s">
        <v>15148</v>
      </c>
      <c r="K2026" s="1" t="s">
        <v>15149</v>
      </c>
      <c r="L2026" s="1" t="s">
        <v>15150</v>
      </c>
      <c r="M2026" s="1" t="s">
        <v>15151</v>
      </c>
      <c r="N2026" s="1" t="s">
        <v>15152</v>
      </c>
      <c r="O2026" s="1" t="s">
        <v>15153</v>
      </c>
    </row>
    <row r="2027" s="1" customFormat="1" spans="1:15">
      <c r="A2027" s="1" t="s">
        <v>15</v>
      </c>
      <c r="B2027" s="1" t="s">
        <v>15147</v>
      </c>
      <c r="C2027" s="1" t="s">
        <v>17</v>
      </c>
      <c r="J2027" s="1" t="s">
        <v>15154</v>
      </c>
      <c r="K2027" s="1" t="s">
        <v>15149</v>
      </c>
      <c r="L2027" s="1" t="s">
        <v>15155</v>
      </c>
      <c r="M2027" s="1" t="s">
        <v>15156</v>
      </c>
      <c r="N2027" s="1" t="s">
        <v>15157</v>
      </c>
      <c r="O2027" s="1" t="s">
        <v>15158</v>
      </c>
    </row>
    <row r="2028" s="1" customFormat="1" spans="1:15">
      <c r="A2028" s="1" t="s">
        <v>15</v>
      </c>
      <c r="B2028" s="1" t="s">
        <v>15159</v>
      </c>
      <c r="C2028" s="1" t="s">
        <v>27</v>
      </c>
      <c r="F2028" s="1" t="s">
        <v>7996</v>
      </c>
      <c r="G2028" s="1" t="s">
        <v>15160</v>
      </c>
      <c r="I2028" s="1" t="s">
        <v>15161</v>
      </c>
      <c r="J2028" s="1" t="s">
        <v>11674</v>
      </c>
      <c r="K2028" s="1" t="s">
        <v>15162</v>
      </c>
      <c r="L2028" s="1" t="s">
        <v>15163</v>
      </c>
      <c r="M2028" s="1" t="s">
        <v>15164</v>
      </c>
      <c r="N2028" s="1" t="s">
        <v>15165</v>
      </c>
      <c r="O2028" s="1" t="s">
        <v>15166</v>
      </c>
    </row>
    <row r="2029" s="1" customFormat="1" spans="1:15">
      <c r="A2029" s="1" t="s">
        <v>15</v>
      </c>
      <c r="B2029" s="1" t="s">
        <v>15167</v>
      </c>
      <c r="C2029" s="1" t="s">
        <v>27</v>
      </c>
      <c r="F2029" s="1" t="s">
        <v>7996</v>
      </c>
      <c r="G2029" s="1" t="s">
        <v>304</v>
      </c>
      <c r="I2029" s="1" t="s">
        <v>15168</v>
      </c>
      <c r="J2029" s="1" t="s">
        <v>15169</v>
      </c>
      <c r="K2029" s="1" t="s">
        <v>15170</v>
      </c>
      <c r="L2029" s="1" t="s">
        <v>15171</v>
      </c>
      <c r="M2029" s="1" t="s">
        <v>15172</v>
      </c>
      <c r="N2029" s="1" t="s">
        <v>15173</v>
      </c>
      <c r="O2029" s="1" t="s">
        <v>15174</v>
      </c>
    </row>
    <row r="2030" s="1" customFormat="1" spans="1:15">
      <c r="A2030" s="1" t="s">
        <v>15</v>
      </c>
      <c r="B2030" s="1" t="s">
        <v>15175</v>
      </c>
      <c r="C2030" s="1" t="s">
        <v>27</v>
      </c>
      <c r="F2030" s="1" t="s">
        <v>15176</v>
      </c>
      <c r="G2030" s="1" t="s">
        <v>15177</v>
      </c>
      <c r="I2030" s="1" t="s">
        <v>15178</v>
      </c>
      <c r="J2030" s="1" t="s">
        <v>15179</v>
      </c>
      <c r="K2030" s="1" t="s">
        <v>15180</v>
      </c>
      <c r="L2030" s="1" t="s">
        <v>15181</v>
      </c>
      <c r="M2030" s="1" t="s">
        <v>15182</v>
      </c>
      <c r="N2030" s="1" t="s">
        <v>15183</v>
      </c>
      <c r="O2030" s="1" t="s">
        <v>15184</v>
      </c>
    </row>
    <row r="2031" s="1" customFormat="1" spans="1:15">
      <c r="A2031" s="1" t="s">
        <v>15</v>
      </c>
      <c r="B2031" s="1" t="s">
        <v>15185</v>
      </c>
      <c r="C2031" s="1" t="s">
        <v>27</v>
      </c>
      <c r="F2031" s="1" t="s">
        <v>15176</v>
      </c>
      <c r="G2031" s="1" t="s">
        <v>2014</v>
      </c>
      <c r="I2031" s="1" t="s">
        <v>15186</v>
      </c>
      <c r="J2031" s="1" t="s">
        <v>15187</v>
      </c>
      <c r="K2031" s="1" t="s">
        <v>15188</v>
      </c>
      <c r="L2031" s="1" t="s">
        <v>15189</v>
      </c>
      <c r="M2031" s="1" t="s">
        <v>15190</v>
      </c>
      <c r="N2031" s="1" t="s">
        <v>15191</v>
      </c>
      <c r="O2031" s="1" t="s">
        <v>15192</v>
      </c>
    </row>
    <row r="2032" s="1" customFormat="1" spans="1:15">
      <c r="A2032" s="1" t="s">
        <v>15</v>
      </c>
      <c r="B2032" s="1" t="s">
        <v>15193</v>
      </c>
      <c r="C2032" s="1" t="s">
        <v>27</v>
      </c>
      <c r="F2032" s="1" t="s">
        <v>8005</v>
      </c>
      <c r="G2032" s="1" t="s">
        <v>15194</v>
      </c>
      <c r="I2032" s="1" t="s">
        <v>15195</v>
      </c>
      <c r="J2032" s="1" t="s">
        <v>15196</v>
      </c>
      <c r="K2032" s="1" t="s">
        <v>15197</v>
      </c>
      <c r="L2032" s="1" t="s">
        <v>15198</v>
      </c>
      <c r="M2032" s="1" t="s">
        <v>15199</v>
      </c>
      <c r="N2032" s="1" t="s">
        <v>15200</v>
      </c>
      <c r="O2032" s="1" t="s">
        <v>15201</v>
      </c>
    </row>
    <row r="2033" s="1" customFormat="1" spans="1:15">
      <c r="A2033" s="1" t="s">
        <v>15</v>
      </c>
      <c r="B2033" s="1" t="s">
        <v>15202</v>
      </c>
      <c r="C2033" s="1" t="s">
        <v>27</v>
      </c>
      <c r="J2033" s="1" t="s">
        <v>15203</v>
      </c>
      <c r="K2033" s="1" t="s">
        <v>15204</v>
      </c>
      <c r="L2033" s="1" t="s">
        <v>15205</v>
      </c>
      <c r="M2033" s="1" t="s">
        <v>15206</v>
      </c>
      <c r="N2033" s="1" t="s">
        <v>15207</v>
      </c>
      <c r="O2033" s="1" t="s">
        <v>15208</v>
      </c>
    </row>
    <row r="2034" s="1" customFormat="1" spans="1:15">
      <c r="A2034" s="1" t="s">
        <v>15</v>
      </c>
      <c r="B2034" s="1" t="s">
        <v>15209</v>
      </c>
      <c r="C2034" s="1" t="s">
        <v>17</v>
      </c>
      <c r="J2034" s="1" t="s">
        <v>15210</v>
      </c>
      <c r="K2034" s="1" t="s">
        <v>15211</v>
      </c>
      <c r="L2034" s="1" t="s">
        <v>15212</v>
      </c>
      <c r="M2034" s="1" t="s">
        <v>15213</v>
      </c>
      <c r="N2034" s="1" t="s">
        <v>15214</v>
      </c>
      <c r="O2034" s="1" t="s">
        <v>15215</v>
      </c>
    </row>
    <row r="2035" s="1" customFormat="1" spans="1:15">
      <c r="A2035" s="1" t="s">
        <v>15</v>
      </c>
      <c r="B2035" s="1" t="s">
        <v>15209</v>
      </c>
      <c r="C2035" s="1" t="s">
        <v>17</v>
      </c>
      <c r="J2035" s="1" t="s">
        <v>15216</v>
      </c>
      <c r="K2035" s="1" t="s">
        <v>15211</v>
      </c>
      <c r="L2035" s="1" t="s">
        <v>15217</v>
      </c>
      <c r="M2035" s="1" t="s">
        <v>15218</v>
      </c>
      <c r="N2035" s="1" t="s">
        <v>15219</v>
      </c>
      <c r="O2035" s="1" t="s">
        <v>15220</v>
      </c>
    </row>
    <row r="2036" s="1" customFormat="1" spans="1:15">
      <c r="A2036" s="1" t="s">
        <v>15</v>
      </c>
      <c r="B2036" s="1" t="s">
        <v>15221</v>
      </c>
      <c r="C2036" s="1" t="s">
        <v>27</v>
      </c>
      <c r="J2036" s="1" t="s">
        <v>15222</v>
      </c>
      <c r="K2036" s="1" t="s">
        <v>15223</v>
      </c>
      <c r="L2036" s="1" t="s">
        <v>15224</v>
      </c>
      <c r="M2036" s="1" t="s">
        <v>15225</v>
      </c>
      <c r="N2036" s="1" t="s">
        <v>15226</v>
      </c>
      <c r="O2036" s="1" t="s">
        <v>15227</v>
      </c>
    </row>
    <row r="2037" s="1" customFormat="1" spans="1:15">
      <c r="A2037" s="1" t="s">
        <v>15</v>
      </c>
      <c r="B2037" s="1" t="s">
        <v>15228</v>
      </c>
      <c r="C2037" s="1" t="s">
        <v>17</v>
      </c>
      <c r="J2037" s="1" t="s">
        <v>15229</v>
      </c>
      <c r="K2037" s="1" t="s">
        <v>15230</v>
      </c>
      <c r="L2037" s="1" t="s">
        <v>15231</v>
      </c>
      <c r="M2037" s="1" t="s">
        <v>15232</v>
      </c>
      <c r="N2037" s="1" t="s">
        <v>15233</v>
      </c>
      <c r="O2037" s="1" t="s">
        <v>15234</v>
      </c>
    </row>
    <row r="2038" s="1" customFormat="1" spans="1:15">
      <c r="A2038" s="1" t="s">
        <v>15</v>
      </c>
      <c r="B2038" s="1" t="s">
        <v>15228</v>
      </c>
      <c r="C2038" s="1" t="s">
        <v>27</v>
      </c>
      <c r="J2038" s="1" t="s">
        <v>15235</v>
      </c>
      <c r="K2038" s="1" t="s">
        <v>15230</v>
      </c>
      <c r="L2038" s="1" t="s">
        <v>15236</v>
      </c>
      <c r="M2038" s="1" t="s">
        <v>15237</v>
      </c>
      <c r="N2038" s="1" t="s">
        <v>15238</v>
      </c>
      <c r="O2038" s="1" t="s">
        <v>15239</v>
      </c>
    </row>
    <row r="2039" s="1" customFormat="1" spans="1:15">
      <c r="A2039" s="1" t="s">
        <v>15</v>
      </c>
      <c r="B2039" s="1" t="s">
        <v>8022</v>
      </c>
      <c r="C2039" s="1" t="s">
        <v>27</v>
      </c>
      <c r="J2039" s="1" t="s">
        <v>15240</v>
      </c>
      <c r="K2039" s="1" t="s">
        <v>15241</v>
      </c>
      <c r="L2039" s="1" t="s">
        <v>15242</v>
      </c>
      <c r="M2039" s="1" t="s">
        <v>15243</v>
      </c>
      <c r="N2039" s="1" t="s">
        <v>15244</v>
      </c>
      <c r="O2039" s="1" t="s">
        <v>15245</v>
      </c>
    </row>
    <row r="2040" s="1" customFormat="1" spans="1:15">
      <c r="A2040" s="1" t="s">
        <v>15</v>
      </c>
      <c r="B2040" s="1" t="s">
        <v>8022</v>
      </c>
      <c r="C2040" s="1" t="s">
        <v>45</v>
      </c>
      <c r="J2040" s="1" t="s">
        <v>15246</v>
      </c>
      <c r="K2040" s="1" t="s">
        <v>15241</v>
      </c>
      <c r="L2040" s="1" t="s">
        <v>15247</v>
      </c>
      <c r="M2040" s="1" t="s">
        <v>15248</v>
      </c>
      <c r="N2040" s="1" t="s">
        <v>15249</v>
      </c>
      <c r="O2040" s="1" t="s">
        <v>15250</v>
      </c>
    </row>
    <row r="2041" s="1" customFormat="1" spans="1:15">
      <c r="A2041" s="1" t="s">
        <v>15</v>
      </c>
      <c r="B2041" s="1" t="s">
        <v>8022</v>
      </c>
      <c r="C2041" s="1" t="s">
        <v>17</v>
      </c>
      <c r="J2041" s="1" t="s">
        <v>15251</v>
      </c>
      <c r="K2041" s="1" t="s">
        <v>15241</v>
      </c>
      <c r="L2041" s="1" t="s">
        <v>15252</v>
      </c>
      <c r="M2041" s="1" t="s">
        <v>15253</v>
      </c>
      <c r="N2041" s="1" t="s">
        <v>15254</v>
      </c>
      <c r="O2041" s="1" t="s">
        <v>15255</v>
      </c>
    </row>
    <row r="2042" s="1" customFormat="1" spans="1:15">
      <c r="A2042" s="1" t="s">
        <v>15</v>
      </c>
      <c r="B2042" s="1" t="s">
        <v>15256</v>
      </c>
      <c r="C2042" s="1" t="s">
        <v>27</v>
      </c>
      <c r="J2042" s="1" t="s">
        <v>15257</v>
      </c>
      <c r="K2042" s="1" t="s">
        <v>15258</v>
      </c>
      <c r="L2042" s="1" t="s">
        <v>15259</v>
      </c>
      <c r="M2042" s="1" t="s">
        <v>15260</v>
      </c>
      <c r="N2042" s="1" t="s">
        <v>15261</v>
      </c>
      <c r="O2042" s="1" t="s">
        <v>15262</v>
      </c>
    </row>
    <row r="2043" s="1" customFormat="1" spans="1:15">
      <c r="A2043" s="1" t="s">
        <v>15</v>
      </c>
      <c r="B2043" s="1" t="s">
        <v>15256</v>
      </c>
      <c r="C2043" s="1" t="s">
        <v>45</v>
      </c>
      <c r="J2043" s="1" t="s">
        <v>15263</v>
      </c>
      <c r="K2043" s="1" t="s">
        <v>15258</v>
      </c>
      <c r="L2043" s="1" t="s">
        <v>15264</v>
      </c>
      <c r="M2043" s="1" t="s">
        <v>15265</v>
      </c>
      <c r="N2043" s="1" t="s">
        <v>15266</v>
      </c>
      <c r="O2043" s="1" t="s">
        <v>15267</v>
      </c>
    </row>
    <row r="2044" s="1" customFormat="1" spans="1:15">
      <c r="A2044" s="1" t="s">
        <v>15</v>
      </c>
      <c r="B2044" s="1" t="s">
        <v>1180</v>
      </c>
      <c r="C2044" s="1" t="s">
        <v>65</v>
      </c>
      <c r="J2044" s="1" t="s">
        <v>15268</v>
      </c>
      <c r="K2044" s="1" t="s">
        <v>15269</v>
      </c>
      <c r="L2044" s="1" t="s">
        <v>15270</v>
      </c>
      <c r="M2044" s="1" t="s">
        <v>15271</v>
      </c>
      <c r="N2044" s="1" t="s">
        <v>15272</v>
      </c>
      <c r="O2044" s="1" t="s">
        <v>15273</v>
      </c>
    </row>
    <row r="2045" s="1" customFormat="1" spans="1:15">
      <c r="A2045" s="1" t="s">
        <v>15</v>
      </c>
      <c r="B2045" s="1" t="s">
        <v>1180</v>
      </c>
      <c r="C2045" s="1" t="s">
        <v>17</v>
      </c>
      <c r="J2045" s="1" t="s">
        <v>15274</v>
      </c>
      <c r="K2045" s="1" t="s">
        <v>15269</v>
      </c>
      <c r="L2045" s="1" t="s">
        <v>15275</v>
      </c>
      <c r="M2045" s="1" t="s">
        <v>15276</v>
      </c>
      <c r="N2045" s="1" t="s">
        <v>15277</v>
      </c>
      <c r="O2045" s="1" t="s">
        <v>15278</v>
      </c>
    </row>
    <row r="2046" s="1" customFormat="1" spans="1:15">
      <c r="A2046" s="1" t="s">
        <v>15</v>
      </c>
      <c r="B2046" s="1" t="s">
        <v>1180</v>
      </c>
      <c r="C2046" s="1" t="s">
        <v>1351</v>
      </c>
      <c r="J2046" s="1" t="s">
        <v>15279</v>
      </c>
      <c r="K2046" s="1" t="s">
        <v>15269</v>
      </c>
      <c r="L2046" s="1" t="s">
        <v>15280</v>
      </c>
      <c r="M2046" s="1" t="s">
        <v>15281</v>
      </c>
      <c r="N2046" s="1" t="s">
        <v>15282</v>
      </c>
      <c r="O2046" s="1" t="s">
        <v>15283</v>
      </c>
    </row>
    <row r="2047" s="1" customFormat="1" spans="1:15">
      <c r="A2047" s="1" t="s">
        <v>15</v>
      </c>
      <c r="B2047" s="1" t="s">
        <v>15284</v>
      </c>
      <c r="C2047" s="1" t="s">
        <v>45</v>
      </c>
      <c r="F2047" s="1" t="s">
        <v>1180</v>
      </c>
      <c r="G2047" s="1" t="s">
        <v>1990</v>
      </c>
      <c r="I2047" s="1" t="s">
        <v>15285</v>
      </c>
      <c r="J2047" s="1" t="s">
        <v>15286</v>
      </c>
      <c r="K2047" s="1" t="s">
        <v>15287</v>
      </c>
      <c r="L2047" s="1" t="s">
        <v>15288</v>
      </c>
      <c r="M2047" s="1" t="s">
        <v>15289</v>
      </c>
      <c r="N2047" s="1" t="s">
        <v>15290</v>
      </c>
      <c r="O2047" s="1" t="s">
        <v>15291</v>
      </c>
    </row>
    <row r="2048" s="1" customFormat="1" spans="1:15">
      <c r="A2048" s="1" t="s">
        <v>15</v>
      </c>
      <c r="B2048" s="1" t="s">
        <v>15284</v>
      </c>
      <c r="C2048" s="1" t="s">
        <v>75</v>
      </c>
      <c r="F2048" s="1" t="s">
        <v>1180</v>
      </c>
      <c r="G2048" s="1" t="s">
        <v>1990</v>
      </c>
      <c r="I2048" s="1" t="s">
        <v>15292</v>
      </c>
      <c r="J2048" s="1" t="s">
        <v>15293</v>
      </c>
      <c r="K2048" s="1" t="s">
        <v>15287</v>
      </c>
      <c r="L2048" s="1" t="s">
        <v>15294</v>
      </c>
      <c r="M2048" s="1" t="s">
        <v>15295</v>
      </c>
      <c r="N2048" s="1" t="s">
        <v>15296</v>
      </c>
      <c r="O2048" s="1" t="s">
        <v>15297</v>
      </c>
    </row>
    <row r="2049" s="1" customFormat="1" spans="1:15">
      <c r="A2049" s="1" t="s">
        <v>15</v>
      </c>
      <c r="B2049" s="1" t="s">
        <v>15298</v>
      </c>
      <c r="C2049" s="1" t="s">
        <v>17</v>
      </c>
      <c r="J2049" s="1" t="s">
        <v>15299</v>
      </c>
      <c r="K2049" s="1" t="s">
        <v>15300</v>
      </c>
      <c r="L2049" s="1" t="s">
        <v>15301</v>
      </c>
      <c r="M2049" s="1" t="s">
        <v>15302</v>
      </c>
      <c r="N2049" s="1" t="s">
        <v>15303</v>
      </c>
      <c r="O2049" s="1" t="s">
        <v>15304</v>
      </c>
    </row>
    <row r="2050" s="1" customFormat="1" spans="1:15">
      <c r="A2050" s="1" t="s">
        <v>15</v>
      </c>
      <c r="B2050" s="1" t="s">
        <v>15298</v>
      </c>
      <c r="C2050" s="1" t="s">
        <v>27</v>
      </c>
      <c r="J2050" s="1" t="s">
        <v>15305</v>
      </c>
      <c r="K2050" s="1" t="s">
        <v>15300</v>
      </c>
      <c r="L2050" s="1" t="s">
        <v>15306</v>
      </c>
      <c r="M2050" s="1" t="s">
        <v>15307</v>
      </c>
      <c r="N2050" s="1" t="s">
        <v>15308</v>
      </c>
      <c r="O2050" s="1" t="s">
        <v>15309</v>
      </c>
    </row>
    <row r="2051" s="1" customFormat="1" spans="1:15">
      <c r="A2051" s="1" t="s">
        <v>15</v>
      </c>
      <c r="B2051" s="1" t="s">
        <v>1083</v>
      </c>
      <c r="C2051" s="1" t="s">
        <v>27</v>
      </c>
      <c r="J2051" s="1" t="s">
        <v>15310</v>
      </c>
      <c r="K2051" s="1" t="s">
        <v>15311</v>
      </c>
      <c r="L2051" s="1" t="s">
        <v>15312</v>
      </c>
      <c r="M2051" s="1" t="s">
        <v>15313</v>
      </c>
      <c r="N2051" s="1" t="s">
        <v>15314</v>
      </c>
      <c r="O2051" s="1" t="s">
        <v>15315</v>
      </c>
    </row>
    <row r="2052" s="1" customFormat="1" spans="1:15">
      <c r="A2052" s="1" t="s">
        <v>15</v>
      </c>
      <c r="B2052" s="1" t="s">
        <v>1083</v>
      </c>
      <c r="C2052" s="1" t="s">
        <v>17</v>
      </c>
      <c r="J2052" s="1" t="s">
        <v>15316</v>
      </c>
      <c r="K2052" s="1" t="s">
        <v>15311</v>
      </c>
      <c r="L2052" s="1" t="s">
        <v>15317</v>
      </c>
      <c r="M2052" s="1" t="s">
        <v>15318</v>
      </c>
      <c r="N2052" s="1" t="s">
        <v>15319</v>
      </c>
      <c r="O2052" s="1" t="s">
        <v>15320</v>
      </c>
    </row>
    <row r="2053" s="1" customFormat="1" spans="1:15">
      <c r="A2053" s="1" t="s">
        <v>15</v>
      </c>
      <c r="B2053" s="1" t="s">
        <v>15321</v>
      </c>
      <c r="C2053" s="1" t="s">
        <v>17</v>
      </c>
      <c r="J2053" s="1" t="s">
        <v>15322</v>
      </c>
      <c r="K2053" s="1" t="s">
        <v>15323</v>
      </c>
      <c r="L2053" s="1" t="s">
        <v>15324</v>
      </c>
      <c r="M2053" s="1" t="s">
        <v>15325</v>
      </c>
      <c r="N2053" s="1" t="s">
        <v>15326</v>
      </c>
      <c r="O2053" s="1" t="s">
        <v>15327</v>
      </c>
    </row>
    <row r="2054" s="1" customFormat="1" spans="1:15">
      <c r="A2054" s="1" t="s">
        <v>15</v>
      </c>
      <c r="B2054" s="1" t="s">
        <v>15321</v>
      </c>
      <c r="C2054" s="1" t="s">
        <v>27</v>
      </c>
      <c r="J2054" s="1" t="s">
        <v>15328</v>
      </c>
      <c r="K2054" s="1" t="s">
        <v>15323</v>
      </c>
      <c r="L2054" s="1" t="s">
        <v>15329</v>
      </c>
      <c r="M2054" s="1" t="s">
        <v>15330</v>
      </c>
      <c r="N2054" s="1" t="s">
        <v>15331</v>
      </c>
      <c r="O2054" s="1" t="s">
        <v>15332</v>
      </c>
    </row>
    <row r="2055" s="1" customFormat="1" spans="1:15">
      <c r="A2055" s="1" t="s">
        <v>15</v>
      </c>
      <c r="B2055" s="1" t="s">
        <v>15333</v>
      </c>
      <c r="C2055" s="1" t="s">
        <v>27</v>
      </c>
      <c r="J2055" s="1" t="s">
        <v>15334</v>
      </c>
      <c r="K2055" s="1" t="s">
        <v>15335</v>
      </c>
      <c r="L2055" s="1" t="s">
        <v>15336</v>
      </c>
      <c r="M2055" s="1" t="s">
        <v>15337</v>
      </c>
      <c r="N2055" s="1" t="s">
        <v>15338</v>
      </c>
      <c r="O2055" s="1" t="s">
        <v>15339</v>
      </c>
    </row>
    <row r="2056" s="1" customFormat="1" spans="1:15">
      <c r="A2056" s="1" t="s">
        <v>15</v>
      </c>
      <c r="B2056" s="1" t="s">
        <v>15340</v>
      </c>
      <c r="C2056" s="1" t="s">
        <v>27</v>
      </c>
      <c r="J2056" s="1" t="s">
        <v>15341</v>
      </c>
      <c r="K2056" s="1" t="s">
        <v>15342</v>
      </c>
      <c r="L2056" s="1" t="s">
        <v>15343</v>
      </c>
      <c r="M2056" s="1" t="s">
        <v>15344</v>
      </c>
      <c r="N2056" s="1" t="s">
        <v>15345</v>
      </c>
      <c r="O2056" s="1" t="s">
        <v>15346</v>
      </c>
    </row>
    <row r="2057" s="1" customFormat="1" spans="1:15">
      <c r="A2057" s="1" t="s">
        <v>15</v>
      </c>
      <c r="B2057" s="1" t="s">
        <v>15347</v>
      </c>
      <c r="C2057" s="1" t="s">
        <v>27</v>
      </c>
      <c r="F2057" s="1" t="s">
        <v>15348</v>
      </c>
      <c r="G2057" s="1" t="s">
        <v>15349</v>
      </c>
      <c r="I2057" s="1" t="s">
        <v>15350</v>
      </c>
      <c r="J2057" s="1" t="s">
        <v>15351</v>
      </c>
      <c r="K2057" s="1" t="s">
        <v>15352</v>
      </c>
      <c r="L2057" s="1" t="s">
        <v>15353</v>
      </c>
      <c r="M2057" s="1" t="s">
        <v>15354</v>
      </c>
      <c r="N2057" s="1" t="s">
        <v>15355</v>
      </c>
      <c r="O2057" s="1" t="s">
        <v>15356</v>
      </c>
    </row>
    <row r="2058" s="1" customFormat="1" spans="1:15">
      <c r="A2058" s="1" t="s">
        <v>15</v>
      </c>
      <c r="B2058" s="1" t="s">
        <v>15347</v>
      </c>
      <c r="C2058" s="1" t="s">
        <v>45</v>
      </c>
      <c r="F2058" s="1" t="s">
        <v>15348</v>
      </c>
      <c r="G2058" s="1" t="s">
        <v>15349</v>
      </c>
      <c r="I2058" s="1" t="s">
        <v>15357</v>
      </c>
      <c r="J2058" s="1" t="s">
        <v>15358</v>
      </c>
      <c r="K2058" s="1" t="s">
        <v>15352</v>
      </c>
      <c r="L2058" s="1" t="s">
        <v>15359</v>
      </c>
      <c r="M2058" s="1" t="s">
        <v>15360</v>
      </c>
      <c r="N2058" s="1" t="s">
        <v>15361</v>
      </c>
      <c r="O2058" s="1" t="s">
        <v>15362</v>
      </c>
    </row>
    <row r="2059" s="1" customFormat="1" spans="1:15">
      <c r="A2059" s="1" t="s">
        <v>15</v>
      </c>
      <c r="B2059" s="1" t="s">
        <v>15363</v>
      </c>
      <c r="C2059" s="1" t="s">
        <v>17</v>
      </c>
      <c r="J2059" s="1" t="s">
        <v>15364</v>
      </c>
      <c r="K2059" s="1" t="s">
        <v>15365</v>
      </c>
      <c r="L2059" s="1" t="s">
        <v>15366</v>
      </c>
      <c r="M2059" s="1" t="s">
        <v>15367</v>
      </c>
      <c r="N2059" s="1" t="s">
        <v>15368</v>
      </c>
      <c r="O2059" s="1" t="s">
        <v>15369</v>
      </c>
    </row>
    <row r="2060" s="1" customFormat="1" spans="1:15">
      <c r="A2060" s="1" t="s">
        <v>15</v>
      </c>
      <c r="B2060" s="1" t="s">
        <v>15363</v>
      </c>
      <c r="C2060" s="1" t="s">
        <v>27</v>
      </c>
      <c r="J2060" s="1" t="s">
        <v>15370</v>
      </c>
      <c r="K2060" s="1" t="s">
        <v>15365</v>
      </c>
      <c r="L2060" s="1" t="s">
        <v>15371</v>
      </c>
      <c r="M2060" s="1" t="s">
        <v>15372</v>
      </c>
      <c r="N2060" s="1" t="s">
        <v>15373</v>
      </c>
      <c r="O2060" s="1" t="s">
        <v>15374</v>
      </c>
    </row>
    <row r="2061" s="1" customFormat="1" spans="1:15">
      <c r="A2061" s="1" t="s">
        <v>15</v>
      </c>
      <c r="B2061" s="1" t="s">
        <v>15375</v>
      </c>
      <c r="C2061" s="1" t="s">
        <v>17</v>
      </c>
      <c r="J2061" s="1" t="s">
        <v>15376</v>
      </c>
      <c r="K2061" s="1" t="s">
        <v>15377</v>
      </c>
      <c r="L2061" s="1" t="s">
        <v>15378</v>
      </c>
      <c r="M2061" s="1" t="s">
        <v>15379</v>
      </c>
      <c r="N2061" s="1" t="s">
        <v>15380</v>
      </c>
      <c r="O2061" s="1" t="s">
        <v>15381</v>
      </c>
    </row>
    <row r="2062" s="1" customFormat="1" spans="1:15">
      <c r="A2062" s="1" t="s">
        <v>15</v>
      </c>
      <c r="B2062" s="1" t="s">
        <v>15382</v>
      </c>
      <c r="C2062" s="1" t="s">
        <v>27</v>
      </c>
      <c r="F2062" s="1" t="s">
        <v>15383</v>
      </c>
      <c r="G2062" s="1" t="s">
        <v>15384</v>
      </c>
      <c r="I2062" s="1" t="s">
        <v>15385</v>
      </c>
      <c r="J2062" s="1" t="s">
        <v>15386</v>
      </c>
      <c r="K2062" s="1" t="s">
        <v>15387</v>
      </c>
      <c r="L2062" s="1" t="s">
        <v>15388</v>
      </c>
      <c r="M2062" s="1" t="s">
        <v>15389</v>
      </c>
      <c r="N2062" s="1" t="s">
        <v>15390</v>
      </c>
      <c r="O2062" s="1" t="s">
        <v>15391</v>
      </c>
    </row>
    <row r="2063" s="1" customFormat="1" spans="1:15">
      <c r="A2063" s="1" t="s">
        <v>15</v>
      </c>
      <c r="B2063" s="1" t="s">
        <v>15392</v>
      </c>
      <c r="C2063" s="1" t="s">
        <v>45</v>
      </c>
      <c r="F2063" s="1" t="s">
        <v>15383</v>
      </c>
      <c r="G2063" s="1" t="s">
        <v>2014</v>
      </c>
      <c r="I2063" s="1" t="s">
        <v>15393</v>
      </c>
      <c r="J2063" s="1" t="s">
        <v>15394</v>
      </c>
      <c r="K2063" s="1" t="s">
        <v>15395</v>
      </c>
      <c r="L2063" s="1" t="s">
        <v>15396</v>
      </c>
      <c r="M2063" s="1" t="s">
        <v>15397</v>
      </c>
      <c r="N2063" s="1" t="s">
        <v>15398</v>
      </c>
      <c r="O2063" s="1" t="s">
        <v>15399</v>
      </c>
    </row>
    <row r="2064" s="1" customFormat="1" ht="102" spans="1:15">
      <c r="A2064" s="1" t="s">
        <v>15</v>
      </c>
      <c r="B2064" s="3" t="s">
        <v>15400</v>
      </c>
      <c r="C2064" s="3" t="s">
        <v>27</v>
      </c>
      <c r="D2064" s="4"/>
      <c r="E2064" s="4"/>
      <c r="F2064" s="4"/>
      <c r="G2064" s="4"/>
      <c r="H2064" s="4"/>
      <c r="I2064" s="4"/>
      <c r="J2064" s="3" t="s">
        <v>15401</v>
      </c>
      <c r="K2064" s="3" t="s">
        <v>15402</v>
      </c>
      <c r="L2064" s="3" t="s">
        <v>15403</v>
      </c>
      <c r="M2064" s="3" t="s">
        <v>15404</v>
      </c>
      <c r="N2064" s="3" t="s">
        <v>15405</v>
      </c>
      <c r="O2064" s="3" t="s">
        <v>15406</v>
      </c>
    </row>
    <row r="2065" s="1" customFormat="1" ht="102" spans="1:15">
      <c r="A2065" s="1" t="s">
        <v>15</v>
      </c>
      <c r="B2065" s="3" t="s">
        <v>15407</v>
      </c>
      <c r="C2065" s="3" t="s">
        <v>27</v>
      </c>
      <c r="D2065" s="4"/>
      <c r="E2065" s="4"/>
      <c r="F2065" s="4"/>
      <c r="G2065" s="4"/>
      <c r="H2065" s="4"/>
      <c r="I2065" s="4"/>
      <c r="J2065" s="3" t="s">
        <v>15408</v>
      </c>
      <c r="K2065" s="3" t="s">
        <v>15409</v>
      </c>
      <c r="L2065" s="3" t="s">
        <v>15410</v>
      </c>
      <c r="M2065" s="3" t="s">
        <v>15411</v>
      </c>
      <c r="N2065" s="3" t="s">
        <v>15412</v>
      </c>
      <c r="O2065" s="3" t="s">
        <v>15413</v>
      </c>
    </row>
    <row r="2066" s="1" customFormat="1" ht="89.25" spans="1:15">
      <c r="A2066" s="1" t="s">
        <v>15</v>
      </c>
      <c r="B2066" s="3" t="s">
        <v>15407</v>
      </c>
      <c r="C2066" s="3" t="s">
        <v>17</v>
      </c>
      <c r="D2066" s="4"/>
      <c r="E2066" s="4"/>
      <c r="F2066" s="4"/>
      <c r="G2066" s="4"/>
      <c r="H2066" s="4"/>
      <c r="I2066" s="4"/>
      <c r="J2066" s="3" t="s">
        <v>15414</v>
      </c>
      <c r="K2066" s="3" t="s">
        <v>15409</v>
      </c>
      <c r="L2066" s="3" t="s">
        <v>15415</v>
      </c>
      <c r="M2066" s="3" t="s">
        <v>15416</v>
      </c>
      <c r="N2066" s="3" t="s">
        <v>15417</v>
      </c>
      <c r="O2066" s="3" t="s">
        <v>15418</v>
      </c>
    </row>
    <row r="2067" s="1" customFormat="1" ht="76.5" spans="1:15">
      <c r="A2067" s="1" t="s">
        <v>15</v>
      </c>
      <c r="B2067" s="3" t="s">
        <v>15419</v>
      </c>
      <c r="C2067" s="3" t="s">
        <v>45</v>
      </c>
      <c r="D2067" s="4"/>
      <c r="E2067" s="4"/>
      <c r="F2067" s="4"/>
      <c r="G2067" s="4"/>
      <c r="H2067" s="4"/>
      <c r="I2067" s="4"/>
      <c r="J2067" s="3" t="s">
        <v>15420</v>
      </c>
      <c r="K2067" s="3" t="s">
        <v>15421</v>
      </c>
      <c r="L2067" s="3" t="s">
        <v>15422</v>
      </c>
      <c r="M2067" s="3" t="s">
        <v>15423</v>
      </c>
      <c r="N2067" s="3" t="s">
        <v>15424</v>
      </c>
      <c r="O2067" s="3" t="s">
        <v>15425</v>
      </c>
    </row>
    <row r="2068" s="1" customFormat="1" ht="76.5" spans="1:15">
      <c r="A2068" s="1" t="s">
        <v>15</v>
      </c>
      <c r="B2068" s="3" t="s">
        <v>1195</v>
      </c>
      <c r="C2068" s="3" t="s">
        <v>17</v>
      </c>
      <c r="D2068" s="4"/>
      <c r="E2068" s="4"/>
      <c r="F2068" s="4"/>
      <c r="G2068" s="4"/>
      <c r="H2068" s="4"/>
      <c r="I2068" s="4"/>
      <c r="J2068" s="3" t="s">
        <v>15426</v>
      </c>
      <c r="K2068" s="3" t="s">
        <v>15427</v>
      </c>
      <c r="L2068" s="3" t="s">
        <v>15428</v>
      </c>
      <c r="M2068" s="3" t="s">
        <v>15429</v>
      </c>
      <c r="N2068" s="3" t="s">
        <v>15430</v>
      </c>
      <c r="O2068" s="3" t="s">
        <v>15431</v>
      </c>
    </row>
    <row r="2069" s="1" customFormat="1" ht="89.25" spans="1:15">
      <c r="A2069" s="1" t="s">
        <v>15</v>
      </c>
      <c r="B2069" s="3" t="s">
        <v>1195</v>
      </c>
      <c r="C2069" s="3" t="s">
        <v>45</v>
      </c>
      <c r="D2069" s="4"/>
      <c r="E2069" s="4"/>
      <c r="F2069" s="4"/>
      <c r="G2069" s="4"/>
      <c r="H2069" s="4"/>
      <c r="I2069" s="4"/>
      <c r="J2069" s="3" t="s">
        <v>15432</v>
      </c>
      <c r="K2069" s="3" t="s">
        <v>15433</v>
      </c>
      <c r="L2069" s="3" t="s">
        <v>15434</v>
      </c>
      <c r="M2069" s="3" t="s">
        <v>15435</v>
      </c>
      <c r="N2069" s="3" t="s">
        <v>15436</v>
      </c>
      <c r="O2069" s="3" t="s">
        <v>15437</v>
      </c>
    </row>
    <row r="2070" s="1" customFormat="1" ht="114.75" spans="1:15">
      <c r="A2070" s="1" t="s">
        <v>15</v>
      </c>
      <c r="B2070" s="3" t="s">
        <v>15438</v>
      </c>
      <c r="C2070" s="3" t="s">
        <v>45</v>
      </c>
      <c r="D2070" s="4"/>
      <c r="E2070" s="4"/>
      <c r="F2070" s="3" t="s">
        <v>1195</v>
      </c>
      <c r="G2070" s="3" t="s">
        <v>15439</v>
      </c>
      <c r="H2070" s="4"/>
      <c r="I2070" s="3" t="s">
        <v>15440</v>
      </c>
      <c r="J2070" s="3" t="s">
        <v>15441</v>
      </c>
      <c r="K2070" s="3" t="s">
        <v>15442</v>
      </c>
      <c r="L2070" s="3" t="s">
        <v>15443</v>
      </c>
      <c r="M2070" s="3" t="s">
        <v>15444</v>
      </c>
      <c r="N2070" s="3" t="s">
        <v>15445</v>
      </c>
      <c r="O2070" s="3" t="s">
        <v>15446</v>
      </c>
    </row>
    <row r="2071" s="1" customFormat="1" spans="1:15">
      <c r="A2071" s="1" t="s">
        <v>15</v>
      </c>
      <c r="B2071" s="1" t="s">
        <v>8964</v>
      </c>
      <c r="C2071" s="1" t="s">
        <v>17</v>
      </c>
      <c r="J2071" s="1" t="s">
        <v>15447</v>
      </c>
      <c r="K2071" s="1" t="s">
        <v>15448</v>
      </c>
      <c r="L2071" s="1" t="s">
        <v>15449</v>
      </c>
      <c r="M2071" s="1" t="s">
        <v>15450</v>
      </c>
      <c r="N2071" s="1" t="s">
        <v>15451</v>
      </c>
      <c r="O2071" s="1" t="s">
        <v>15452</v>
      </c>
    </row>
    <row r="2072" s="1" customFormat="1" spans="1:15">
      <c r="A2072" s="1" t="s">
        <v>15</v>
      </c>
      <c r="B2072" s="1" t="s">
        <v>8964</v>
      </c>
      <c r="C2072" s="1" t="s">
        <v>27</v>
      </c>
      <c r="J2072" s="1" t="s">
        <v>15453</v>
      </c>
      <c r="K2072" s="1" t="s">
        <v>15448</v>
      </c>
      <c r="L2072" s="1" t="s">
        <v>15454</v>
      </c>
      <c r="M2072" s="1" t="s">
        <v>15455</v>
      </c>
      <c r="N2072" s="1" t="s">
        <v>15456</v>
      </c>
      <c r="O2072" s="1" t="s">
        <v>15457</v>
      </c>
    </row>
    <row r="2073" s="1" customFormat="1" spans="1:15">
      <c r="A2073" s="1" t="s">
        <v>15</v>
      </c>
      <c r="B2073" s="1" t="s">
        <v>15458</v>
      </c>
      <c r="C2073" s="1" t="s">
        <v>27</v>
      </c>
      <c r="J2073" s="1" t="s">
        <v>15459</v>
      </c>
      <c r="K2073" s="1" t="s">
        <v>15460</v>
      </c>
      <c r="L2073" s="1" t="s">
        <v>15461</v>
      </c>
      <c r="M2073" s="1" t="s">
        <v>15462</v>
      </c>
      <c r="N2073" s="1" t="s">
        <v>15463</v>
      </c>
      <c r="O2073" s="1" t="s">
        <v>15464</v>
      </c>
    </row>
    <row r="2074" s="1" customFormat="1" spans="1:15">
      <c r="A2074" s="1" t="s">
        <v>15</v>
      </c>
      <c r="B2074" s="1" t="s">
        <v>15458</v>
      </c>
      <c r="C2074" s="1" t="s">
        <v>17</v>
      </c>
      <c r="J2074" s="1" t="s">
        <v>15465</v>
      </c>
      <c r="K2074" s="1" t="s">
        <v>15460</v>
      </c>
      <c r="L2074" s="1" t="s">
        <v>15466</v>
      </c>
      <c r="M2074" s="1" t="s">
        <v>15467</v>
      </c>
      <c r="N2074" s="1" t="s">
        <v>15468</v>
      </c>
      <c r="O2074" s="1" t="s">
        <v>15469</v>
      </c>
    </row>
    <row r="2075" s="1" customFormat="1" spans="1:15">
      <c r="A2075" s="1" t="s">
        <v>15</v>
      </c>
      <c r="B2075" s="1" t="s">
        <v>15470</v>
      </c>
      <c r="C2075" s="1" t="s">
        <v>45</v>
      </c>
      <c r="F2075" s="1" t="s">
        <v>1239</v>
      </c>
      <c r="G2075" s="1" t="e">
        <f>-al</f>
        <v>#NAME?</v>
      </c>
      <c r="I2075" s="1" t="s">
        <v>15471</v>
      </c>
      <c r="J2075" s="1" t="s">
        <v>15472</v>
      </c>
      <c r="K2075" s="1" t="s">
        <v>15473</v>
      </c>
      <c r="L2075" s="1" t="s">
        <v>15474</v>
      </c>
      <c r="M2075" s="1" t="s">
        <v>15475</v>
      </c>
      <c r="N2075" s="1" t="s">
        <v>15476</v>
      </c>
      <c r="O2075" s="1" t="s">
        <v>15477</v>
      </c>
    </row>
    <row r="2076" s="1" customFormat="1" spans="1:15">
      <c r="A2076" s="1" t="s">
        <v>15</v>
      </c>
      <c r="B2076" s="1" t="s">
        <v>15470</v>
      </c>
      <c r="C2076" s="1" t="s">
        <v>27</v>
      </c>
      <c r="F2076" s="1" t="s">
        <v>1239</v>
      </c>
      <c r="G2076" s="1" t="e">
        <f>-al</f>
        <v>#NAME?</v>
      </c>
      <c r="I2076" s="1" t="s">
        <v>15478</v>
      </c>
      <c r="J2076" s="1" t="s">
        <v>15479</v>
      </c>
      <c r="K2076" s="1" t="s">
        <v>15473</v>
      </c>
      <c r="L2076" s="1" t="s">
        <v>15480</v>
      </c>
      <c r="M2076" s="1" t="s">
        <v>15481</v>
      </c>
      <c r="N2076" s="1" t="s">
        <v>15482</v>
      </c>
      <c r="O2076" s="1" t="s">
        <v>15483</v>
      </c>
    </row>
    <row r="2077" s="1" customFormat="1" spans="1:15">
      <c r="A2077" s="1" t="s">
        <v>15</v>
      </c>
      <c r="B2077" s="1" t="s">
        <v>15484</v>
      </c>
      <c r="C2077" s="1" t="s">
        <v>45</v>
      </c>
      <c r="F2077" s="1" t="s">
        <v>1274</v>
      </c>
      <c r="G2077" s="1" t="e">
        <f>-ly</f>
        <v>#NAME?</v>
      </c>
      <c r="I2077" s="1" t="s">
        <v>15485</v>
      </c>
      <c r="J2077" s="1" t="s">
        <v>15486</v>
      </c>
      <c r="K2077" s="1" t="s">
        <v>15487</v>
      </c>
      <c r="L2077" s="1" t="s">
        <v>15488</v>
      </c>
      <c r="M2077" s="1" t="s">
        <v>15489</v>
      </c>
      <c r="N2077" s="1" t="s">
        <v>15490</v>
      </c>
      <c r="O2077" s="1" t="s">
        <v>15491</v>
      </c>
    </row>
    <row r="2078" s="1" customFormat="1" spans="1:15">
      <c r="A2078" s="1" t="s">
        <v>15</v>
      </c>
      <c r="B2078" s="1" t="s">
        <v>1289</v>
      </c>
      <c r="C2078" s="1" t="s">
        <v>45</v>
      </c>
      <c r="J2078" s="1" t="s">
        <v>15492</v>
      </c>
      <c r="K2078" s="1" t="s">
        <v>15493</v>
      </c>
      <c r="L2078" s="1" t="s">
        <v>15494</v>
      </c>
      <c r="M2078" s="1" t="s">
        <v>15495</v>
      </c>
      <c r="N2078" s="1" t="s">
        <v>15496</v>
      </c>
      <c r="O2078" s="1" t="s">
        <v>15497</v>
      </c>
    </row>
    <row r="2079" s="1" customFormat="1" spans="1:15">
      <c r="A2079" s="1" t="s">
        <v>15</v>
      </c>
      <c r="B2079" s="1" t="s">
        <v>1289</v>
      </c>
      <c r="C2079" s="1" t="s">
        <v>75</v>
      </c>
      <c r="J2079" s="1" t="s">
        <v>15498</v>
      </c>
      <c r="K2079" s="1" t="s">
        <v>15493</v>
      </c>
      <c r="L2079" s="1" t="s">
        <v>15499</v>
      </c>
      <c r="M2079" s="1" t="s">
        <v>15500</v>
      </c>
      <c r="N2079" s="1" t="s">
        <v>15501</v>
      </c>
      <c r="O2079" s="1" t="s">
        <v>15502</v>
      </c>
    </row>
    <row r="2080" s="1" customFormat="1" spans="1:15">
      <c r="A2080" s="1" t="s">
        <v>15</v>
      </c>
      <c r="B2080" s="1" t="s">
        <v>1289</v>
      </c>
      <c r="C2080" s="1" t="s">
        <v>17</v>
      </c>
      <c r="J2080" s="1" t="s">
        <v>13615</v>
      </c>
      <c r="K2080" s="1" t="s">
        <v>15493</v>
      </c>
      <c r="L2080" s="1" t="s">
        <v>15503</v>
      </c>
      <c r="M2080" s="1" t="s">
        <v>15504</v>
      </c>
      <c r="N2080" s="1" t="s">
        <v>15505</v>
      </c>
      <c r="O2080" s="1" t="s">
        <v>15506</v>
      </c>
    </row>
    <row r="2081" s="1" customFormat="1" spans="1:15">
      <c r="A2081" s="1" t="s">
        <v>15</v>
      </c>
      <c r="B2081" s="1" t="s">
        <v>15507</v>
      </c>
      <c r="C2081" s="1" t="s">
        <v>17</v>
      </c>
      <c r="J2081" s="1" t="s">
        <v>15508</v>
      </c>
      <c r="K2081" s="1" t="s">
        <v>15509</v>
      </c>
      <c r="L2081" s="1" t="s">
        <v>15510</v>
      </c>
      <c r="M2081" s="1" t="s">
        <v>15511</v>
      </c>
      <c r="N2081" s="1" t="s">
        <v>15512</v>
      </c>
      <c r="O2081" s="1" t="s">
        <v>15513</v>
      </c>
    </row>
    <row r="2082" s="1" customFormat="1" spans="1:15">
      <c r="A2082" s="1" t="s">
        <v>15</v>
      </c>
      <c r="B2082" s="1" t="s">
        <v>15507</v>
      </c>
      <c r="C2082" s="1" t="s">
        <v>27</v>
      </c>
      <c r="J2082" s="1" t="s">
        <v>15514</v>
      </c>
      <c r="K2082" s="1" t="s">
        <v>15509</v>
      </c>
      <c r="L2082" s="1" t="s">
        <v>15515</v>
      </c>
      <c r="M2082" s="1" t="s">
        <v>15516</v>
      </c>
      <c r="N2082" s="1" t="s">
        <v>15517</v>
      </c>
      <c r="O2082" s="1" t="s">
        <v>15518</v>
      </c>
    </row>
    <row r="2083" s="1" customFormat="1" spans="1:15">
      <c r="A2083" s="1" t="s">
        <v>15</v>
      </c>
      <c r="B2083" s="1" t="s">
        <v>15519</v>
      </c>
      <c r="C2083" s="1" t="s">
        <v>45</v>
      </c>
      <c r="J2083" s="1" t="s">
        <v>15520</v>
      </c>
      <c r="K2083" s="1" t="s">
        <v>15521</v>
      </c>
      <c r="L2083" s="1" t="s">
        <v>15522</v>
      </c>
      <c r="M2083" s="1" t="s">
        <v>15523</v>
      </c>
      <c r="N2083" s="1" t="s">
        <v>15524</v>
      </c>
      <c r="O2083" s="1" t="s">
        <v>15525</v>
      </c>
    </row>
    <row r="2084" s="1" customFormat="1" spans="1:15">
      <c r="A2084" s="1" t="s">
        <v>15</v>
      </c>
      <c r="B2084" s="1" t="s">
        <v>15526</v>
      </c>
      <c r="C2084" s="1" t="s">
        <v>27</v>
      </c>
      <c r="J2084" s="1" t="s">
        <v>15527</v>
      </c>
      <c r="K2084" s="1" t="s">
        <v>15528</v>
      </c>
      <c r="L2084" s="1" t="s">
        <v>15529</v>
      </c>
      <c r="M2084" s="1" t="s">
        <v>15530</v>
      </c>
      <c r="N2084" s="1" t="s">
        <v>15531</v>
      </c>
      <c r="O2084" s="1" t="s">
        <v>15532</v>
      </c>
    </row>
    <row r="2085" s="1" customFormat="1" spans="1:15">
      <c r="A2085" s="1" t="s">
        <v>15</v>
      </c>
      <c r="B2085" s="1" t="s">
        <v>15533</v>
      </c>
      <c r="C2085" s="1" t="s">
        <v>27</v>
      </c>
      <c r="J2085" s="1" t="s">
        <v>15534</v>
      </c>
      <c r="K2085" s="1" t="s">
        <v>15535</v>
      </c>
      <c r="L2085" s="1" t="s">
        <v>15536</v>
      </c>
      <c r="M2085" s="1" t="s">
        <v>15537</v>
      </c>
      <c r="N2085" s="1" t="s">
        <v>15538</v>
      </c>
      <c r="O2085" s="1" t="s">
        <v>15539</v>
      </c>
    </row>
    <row r="2086" s="1" customFormat="1" spans="1:15">
      <c r="A2086" s="1" t="s">
        <v>15</v>
      </c>
      <c r="B2086" s="1" t="s">
        <v>15540</v>
      </c>
      <c r="C2086" s="1" t="s">
        <v>17</v>
      </c>
      <c r="J2086" s="1" t="s">
        <v>15541</v>
      </c>
      <c r="K2086" s="1" t="s">
        <v>15542</v>
      </c>
      <c r="L2086" s="1" t="s">
        <v>15543</v>
      </c>
      <c r="M2086" s="1" t="s">
        <v>15544</v>
      </c>
      <c r="N2086" s="1" t="s">
        <v>15545</v>
      </c>
      <c r="O2086" s="1" t="s">
        <v>15546</v>
      </c>
    </row>
    <row r="2087" s="1" customFormat="1" spans="1:15">
      <c r="A2087" s="1" t="s">
        <v>15</v>
      </c>
      <c r="B2087" s="1" t="s">
        <v>15547</v>
      </c>
      <c r="C2087" s="1" t="s">
        <v>27</v>
      </c>
      <c r="J2087" s="1" t="s">
        <v>15548</v>
      </c>
      <c r="K2087" s="1" t="s">
        <v>15549</v>
      </c>
      <c r="L2087" s="1" t="s">
        <v>15550</v>
      </c>
      <c r="M2087" s="1" t="s">
        <v>15551</v>
      </c>
      <c r="N2087" s="1" t="s">
        <v>15552</v>
      </c>
      <c r="O2087" s="1" t="s">
        <v>15553</v>
      </c>
    </row>
    <row r="2088" s="1" customFormat="1" spans="1:15">
      <c r="A2088" s="1" t="s">
        <v>15</v>
      </c>
      <c r="B2088" s="1" t="s">
        <v>15554</v>
      </c>
      <c r="C2088" s="1" t="s">
        <v>27</v>
      </c>
      <c r="J2088" s="1" t="s">
        <v>15555</v>
      </c>
      <c r="K2088" s="1" t="s">
        <v>15556</v>
      </c>
      <c r="L2088" s="1" t="s">
        <v>15557</v>
      </c>
      <c r="M2088" s="1" t="s">
        <v>15558</v>
      </c>
      <c r="N2088" s="1" t="s">
        <v>15559</v>
      </c>
      <c r="O2088" s="1" t="s">
        <v>15560</v>
      </c>
    </row>
    <row r="2089" s="1" customFormat="1" spans="1:15">
      <c r="A2089" s="1" t="s">
        <v>15</v>
      </c>
      <c r="B2089" s="1" t="s">
        <v>15561</v>
      </c>
      <c r="C2089" s="1" t="s">
        <v>45</v>
      </c>
      <c r="J2089" s="1" t="s">
        <v>15562</v>
      </c>
      <c r="K2089" s="1" t="s">
        <v>15563</v>
      </c>
      <c r="L2089" s="1" t="s">
        <v>15564</v>
      </c>
      <c r="M2089" s="1" t="s">
        <v>15565</v>
      </c>
      <c r="N2089" s="1" t="s">
        <v>15566</v>
      </c>
      <c r="O2089" s="1" t="s">
        <v>15567</v>
      </c>
    </row>
    <row r="2090" s="1" customFormat="1" spans="1:15">
      <c r="A2090" s="1" t="s">
        <v>15</v>
      </c>
      <c r="B2090" s="1" t="s">
        <v>15568</v>
      </c>
      <c r="C2090" s="1" t="s">
        <v>27</v>
      </c>
      <c r="J2090" s="1" t="s">
        <v>15569</v>
      </c>
      <c r="K2090" s="1" t="s">
        <v>15570</v>
      </c>
      <c r="L2090" s="1" t="s">
        <v>15571</v>
      </c>
      <c r="M2090" s="1" t="s">
        <v>15572</v>
      </c>
      <c r="N2090" s="1" t="s">
        <v>15573</v>
      </c>
      <c r="O2090" s="1" t="s">
        <v>15574</v>
      </c>
    </row>
    <row r="2091" s="1" customFormat="1" spans="1:15">
      <c r="A2091" s="1" t="s">
        <v>15</v>
      </c>
      <c r="B2091" s="1" t="s">
        <v>15575</v>
      </c>
      <c r="C2091" s="1" t="s">
        <v>17</v>
      </c>
      <c r="J2091" s="1" t="s">
        <v>15576</v>
      </c>
      <c r="K2091" s="1" t="s">
        <v>15577</v>
      </c>
      <c r="L2091" s="1" t="s">
        <v>15578</v>
      </c>
      <c r="M2091" s="1" t="s">
        <v>15579</v>
      </c>
      <c r="N2091" s="1" t="s">
        <v>15580</v>
      </c>
      <c r="O2091" s="1" t="s">
        <v>15581</v>
      </c>
    </row>
    <row r="2092" s="1" customFormat="1" spans="1:15">
      <c r="A2092" s="1" t="s">
        <v>15</v>
      </c>
      <c r="B2092" s="1" t="s">
        <v>15582</v>
      </c>
      <c r="C2092" s="1" t="s">
        <v>45</v>
      </c>
      <c r="F2092" s="1" t="s">
        <v>15575</v>
      </c>
      <c r="G2092" s="1" t="s">
        <v>1990</v>
      </c>
      <c r="I2092" s="1" t="s">
        <v>15583</v>
      </c>
      <c r="J2092" s="1" t="s">
        <v>15584</v>
      </c>
      <c r="K2092" s="1" t="s">
        <v>15585</v>
      </c>
      <c r="L2092" s="1" t="s">
        <v>15586</v>
      </c>
      <c r="M2092" s="1" t="s">
        <v>15587</v>
      </c>
      <c r="N2092" s="1" t="s">
        <v>15588</v>
      </c>
      <c r="O2092" s="1" t="s">
        <v>15589</v>
      </c>
    </row>
    <row r="2093" s="1" customFormat="1" spans="1:15">
      <c r="A2093" s="1" t="s">
        <v>15</v>
      </c>
      <c r="B2093" s="1" t="s">
        <v>1248</v>
      </c>
      <c r="C2093" s="1" t="s">
        <v>45</v>
      </c>
      <c r="J2093" s="1" t="s">
        <v>15590</v>
      </c>
      <c r="K2093" s="1" t="s">
        <v>15591</v>
      </c>
      <c r="L2093" s="1" t="s">
        <v>15592</v>
      </c>
      <c r="M2093" s="1" t="s">
        <v>15593</v>
      </c>
      <c r="N2093" s="1" t="s">
        <v>15594</v>
      </c>
      <c r="O2093" s="1" t="s">
        <v>15595</v>
      </c>
    </row>
    <row r="2094" s="1" customFormat="1" spans="1:15">
      <c r="A2094" s="1" t="s">
        <v>15</v>
      </c>
      <c r="B2094" s="1" t="s">
        <v>15596</v>
      </c>
      <c r="C2094" s="1" t="s">
        <v>27</v>
      </c>
      <c r="J2094" s="1" t="s">
        <v>15597</v>
      </c>
      <c r="K2094" s="1" t="s">
        <v>15598</v>
      </c>
      <c r="L2094" s="1" t="s">
        <v>15599</v>
      </c>
      <c r="M2094" s="1" t="s">
        <v>15600</v>
      </c>
      <c r="N2094" s="1" t="s">
        <v>15601</v>
      </c>
      <c r="O2094" s="1" t="s">
        <v>15602</v>
      </c>
    </row>
    <row r="2095" s="1" customFormat="1" spans="1:15">
      <c r="A2095" s="1" t="s">
        <v>15</v>
      </c>
      <c r="B2095" s="1" t="s">
        <v>15603</v>
      </c>
      <c r="C2095" s="1" t="s">
        <v>45</v>
      </c>
      <c r="F2095" s="1" t="s">
        <v>15596</v>
      </c>
      <c r="G2095" s="1" t="s">
        <v>2140</v>
      </c>
      <c r="I2095" s="1" t="s">
        <v>15604</v>
      </c>
      <c r="J2095" s="1" t="s">
        <v>11567</v>
      </c>
      <c r="K2095" s="1" t="s">
        <v>15605</v>
      </c>
      <c r="L2095" s="1" t="s">
        <v>15606</v>
      </c>
      <c r="M2095" s="1" t="s">
        <v>15607</v>
      </c>
      <c r="N2095" s="1" t="s">
        <v>15608</v>
      </c>
      <c r="O2095" s="1" t="s">
        <v>15609</v>
      </c>
    </row>
    <row r="2096" s="1" customFormat="1" spans="1:15">
      <c r="A2096" s="1" t="s">
        <v>15</v>
      </c>
      <c r="B2096" s="1" t="s">
        <v>15610</v>
      </c>
      <c r="C2096" s="1" t="s">
        <v>27</v>
      </c>
      <c r="F2096" s="1" t="s">
        <v>15611</v>
      </c>
      <c r="G2096" s="1" t="s">
        <v>780</v>
      </c>
      <c r="I2096" s="1" t="s">
        <v>15612</v>
      </c>
      <c r="J2096" s="1" t="s">
        <v>2865</v>
      </c>
      <c r="K2096" s="1" t="s">
        <v>15613</v>
      </c>
      <c r="L2096" s="1" t="s">
        <v>15614</v>
      </c>
      <c r="M2096" s="1" t="s">
        <v>15615</v>
      </c>
      <c r="N2096" s="1" t="s">
        <v>15616</v>
      </c>
      <c r="O2096" s="1" t="s">
        <v>15617</v>
      </c>
    </row>
    <row r="2097" s="1" customFormat="1" spans="1:15">
      <c r="A2097" s="1" t="s">
        <v>15</v>
      </c>
      <c r="B2097" s="1" t="s">
        <v>15618</v>
      </c>
      <c r="C2097" s="1" t="s">
        <v>27</v>
      </c>
      <c r="J2097" s="1" t="s">
        <v>15619</v>
      </c>
      <c r="K2097" s="1" t="s">
        <v>15620</v>
      </c>
      <c r="L2097" s="1" t="s">
        <v>15621</v>
      </c>
      <c r="M2097" s="1" t="s">
        <v>15622</v>
      </c>
      <c r="N2097" s="1" t="s">
        <v>15623</v>
      </c>
      <c r="O2097" s="1" t="s">
        <v>15624</v>
      </c>
    </row>
    <row r="2098" s="1" customFormat="1" spans="1:15">
      <c r="A2098" s="1" t="s">
        <v>15</v>
      </c>
      <c r="B2098" s="1" t="s">
        <v>15625</v>
      </c>
      <c r="C2098" s="1" t="s">
        <v>27</v>
      </c>
      <c r="J2098" s="1" t="s">
        <v>15626</v>
      </c>
      <c r="K2098" s="1" t="s">
        <v>15627</v>
      </c>
      <c r="L2098" s="1" t="s">
        <v>15628</v>
      </c>
      <c r="M2098" s="1" t="s">
        <v>15629</v>
      </c>
      <c r="N2098" s="1" t="s">
        <v>15630</v>
      </c>
      <c r="O2098" s="1" t="s">
        <v>15631</v>
      </c>
    </row>
    <row r="2099" s="1" customFormat="1" spans="1:15">
      <c r="A2099" s="1" t="s">
        <v>15</v>
      </c>
      <c r="B2099" s="1" t="s">
        <v>15632</v>
      </c>
      <c r="C2099" s="1" t="s">
        <v>27</v>
      </c>
      <c r="F2099" s="1" t="s">
        <v>15633</v>
      </c>
      <c r="G2099" s="1" t="s">
        <v>171</v>
      </c>
      <c r="I2099" s="1" t="s">
        <v>15634</v>
      </c>
      <c r="J2099" s="1" t="s">
        <v>15635</v>
      </c>
      <c r="K2099" s="1" t="s">
        <v>15636</v>
      </c>
      <c r="L2099" s="1" t="s">
        <v>15637</v>
      </c>
      <c r="M2099" s="1" t="s">
        <v>15638</v>
      </c>
      <c r="N2099" s="1" t="s">
        <v>15639</v>
      </c>
      <c r="O2099" s="1" t="s">
        <v>15640</v>
      </c>
    </row>
    <row r="2100" s="1" customFormat="1" spans="1:15">
      <c r="A2100" s="1" t="s">
        <v>15</v>
      </c>
      <c r="B2100" s="1" t="s">
        <v>15641</v>
      </c>
      <c r="C2100" s="1" t="s">
        <v>45</v>
      </c>
      <c r="J2100" s="1" t="s">
        <v>15642</v>
      </c>
      <c r="K2100" s="1" t="s">
        <v>15643</v>
      </c>
      <c r="L2100" s="1" t="s">
        <v>15644</v>
      </c>
      <c r="M2100" s="1" t="s">
        <v>15645</v>
      </c>
      <c r="N2100" s="1" t="s">
        <v>15646</v>
      </c>
      <c r="O2100" s="1" t="s">
        <v>15647</v>
      </c>
    </row>
    <row r="2101" s="1" customFormat="1" spans="1:15">
      <c r="A2101" s="1" t="s">
        <v>15</v>
      </c>
      <c r="B2101" s="1" t="s">
        <v>15648</v>
      </c>
      <c r="C2101" s="1" t="s">
        <v>27</v>
      </c>
      <c r="J2101" s="1" t="s">
        <v>15649</v>
      </c>
      <c r="K2101" s="1" t="s">
        <v>15650</v>
      </c>
      <c r="L2101" s="1" t="s">
        <v>15651</v>
      </c>
      <c r="M2101" s="1" t="s">
        <v>15652</v>
      </c>
      <c r="N2101" s="1" t="s">
        <v>15653</v>
      </c>
      <c r="O2101" s="1" t="s">
        <v>15654</v>
      </c>
    </row>
    <row r="2102" s="1" customFormat="1" spans="1:15">
      <c r="A2102" s="1" t="s">
        <v>15</v>
      </c>
      <c r="B2102" s="1" t="s">
        <v>15655</v>
      </c>
      <c r="C2102" s="1" t="s">
        <v>27</v>
      </c>
      <c r="J2102" s="1" t="s">
        <v>15656</v>
      </c>
      <c r="K2102" s="1" t="s">
        <v>15657</v>
      </c>
      <c r="L2102" s="1" t="s">
        <v>15658</v>
      </c>
      <c r="M2102" s="1" t="s">
        <v>15659</v>
      </c>
      <c r="N2102" s="1" t="s">
        <v>15660</v>
      </c>
      <c r="O2102" s="1" t="s">
        <v>15661</v>
      </c>
    </row>
    <row r="2103" s="1" customFormat="1" spans="1:15">
      <c r="A2103" s="1" t="s">
        <v>15</v>
      </c>
      <c r="B2103" s="1" t="s">
        <v>15662</v>
      </c>
      <c r="C2103" s="1" t="s">
        <v>27</v>
      </c>
      <c r="J2103" s="1" t="s">
        <v>15663</v>
      </c>
      <c r="K2103" s="1" t="s">
        <v>15664</v>
      </c>
      <c r="L2103" s="1" t="s">
        <v>15665</v>
      </c>
      <c r="M2103" s="1" t="s">
        <v>15666</v>
      </c>
      <c r="N2103" s="1" t="s">
        <v>15667</v>
      </c>
      <c r="O2103" s="1" t="s">
        <v>15668</v>
      </c>
    </row>
    <row r="2104" s="1" customFormat="1" spans="1:15">
      <c r="A2104" s="1" t="s">
        <v>15</v>
      </c>
      <c r="B2104" s="1" t="s">
        <v>15669</v>
      </c>
      <c r="C2104" s="1" t="s">
        <v>27</v>
      </c>
      <c r="J2104" s="1" t="s">
        <v>15670</v>
      </c>
      <c r="K2104" s="1" t="s">
        <v>15671</v>
      </c>
      <c r="L2104" s="1" t="s">
        <v>15672</v>
      </c>
      <c r="M2104" s="1" t="s">
        <v>15673</v>
      </c>
      <c r="N2104" s="1" t="s">
        <v>15674</v>
      </c>
      <c r="O2104" s="1" t="s">
        <v>15675</v>
      </c>
    </row>
    <row r="2105" s="1" customFormat="1" spans="1:15">
      <c r="A2105" s="1" t="s">
        <v>15</v>
      </c>
      <c r="B2105" s="1" t="s">
        <v>15669</v>
      </c>
      <c r="C2105" s="1" t="s">
        <v>45</v>
      </c>
      <c r="J2105" s="1" t="s">
        <v>15676</v>
      </c>
      <c r="K2105" s="1" t="s">
        <v>15671</v>
      </c>
      <c r="L2105" s="1" t="s">
        <v>15677</v>
      </c>
      <c r="M2105" s="1" t="s">
        <v>15678</v>
      </c>
      <c r="N2105" s="1" t="s">
        <v>15679</v>
      </c>
      <c r="O2105" s="1" t="s">
        <v>15680</v>
      </c>
    </row>
    <row r="2106" s="1" customFormat="1" spans="1:15">
      <c r="A2106" s="1" t="s">
        <v>15</v>
      </c>
      <c r="B2106" s="1" t="s">
        <v>15681</v>
      </c>
      <c r="C2106" s="1" t="s">
        <v>27</v>
      </c>
      <c r="F2106" s="1" t="s">
        <v>15681</v>
      </c>
      <c r="J2106" s="1" t="s">
        <v>15682</v>
      </c>
      <c r="K2106" s="1" t="s">
        <v>15683</v>
      </c>
      <c r="L2106" s="1" t="s">
        <v>15684</v>
      </c>
      <c r="M2106" s="1" t="s">
        <v>15685</v>
      </c>
      <c r="N2106" s="1" t="s">
        <v>15686</v>
      </c>
      <c r="O2106" s="1" t="s">
        <v>15687</v>
      </c>
    </row>
    <row r="2107" s="1" customFormat="1" spans="1:15">
      <c r="A2107" s="1" t="s">
        <v>15</v>
      </c>
      <c r="B2107" s="1" t="s">
        <v>15688</v>
      </c>
      <c r="C2107" s="1" t="s">
        <v>27</v>
      </c>
      <c r="F2107" s="1" t="s">
        <v>1092</v>
      </c>
      <c r="G2107" s="1" t="s">
        <v>4115</v>
      </c>
      <c r="I2107" s="1" t="s">
        <v>15689</v>
      </c>
      <c r="J2107" s="1" t="s">
        <v>15690</v>
      </c>
      <c r="K2107" s="1" t="s">
        <v>15691</v>
      </c>
      <c r="L2107" s="1" t="s">
        <v>15692</v>
      </c>
      <c r="M2107" s="1" t="s">
        <v>15693</v>
      </c>
      <c r="N2107" s="1" t="s">
        <v>15694</v>
      </c>
      <c r="O2107" s="1" t="s">
        <v>15695</v>
      </c>
    </row>
    <row r="2108" s="1" customFormat="1" spans="1:15">
      <c r="A2108" s="1" t="s">
        <v>15</v>
      </c>
      <c r="B2108" s="1" t="s">
        <v>15696</v>
      </c>
      <c r="C2108" s="1" t="s">
        <v>45</v>
      </c>
      <c r="F2108" s="1" t="s">
        <v>15696</v>
      </c>
      <c r="J2108" s="1" t="s">
        <v>15697</v>
      </c>
      <c r="K2108" s="1" t="s">
        <v>15698</v>
      </c>
      <c r="L2108" s="1" t="s">
        <v>15699</v>
      </c>
      <c r="M2108" s="1" t="s">
        <v>15700</v>
      </c>
      <c r="N2108" s="1" t="s">
        <v>15701</v>
      </c>
      <c r="O2108" s="1" t="s">
        <v>15702</v>
      </c>
    </row>
    <row r="2109" s="1" customFormat="1" spans="1:15">
      <c r="A2109" s="1" t="s">
        <v>15</v>
      </c>
      <c r="B2109" s="1" t="s">
        <v>15703</v>
      </c>
      <c r="C2109" s="1" t="s">
        <v>27</v>
      </c>
      <c r="F2109" s="1" t="s">
        <v>15696</v>
      </c>
      <c r="G2109" s="1" t="s">
        <v>14843</v>
      </c>
      <c r="I2109" s="1" t="s">
        <v>15704</v>
      </c>
      <c r="J2109" s="1" t="s">
        <v>15705</v>
      </c>
      <c r="K2109" s="1" t="s">
        <v>15706</v>
      </c>
      <c r="L2109" s="1" t="s">
        <v>15707</v>
      </c>
      <c r="M2109" s="1" t="s">
        <v>15708</v>
      </c>
      <c r="N2109" s="1" t="s">
        <v>15709</v>
      </c>
      <c r="O2109" s="1" t="s">
        <v>15710</v>
      </c>
    </row>
    <row r="2110" s="1" customFormat="1" spans="1:15">
      <c r="A2110" s="1" t="s">
        <v>15</v>
      </c>
      <c r="B2110" s="1" t="s">
        <v>15711</v>
      </c>
      <c r="C2110" s="1" t="s">
        <v>45</v>
      </c>
      <c r="F2110" s="1" t="s">
        <v>15711</v>
      </c>
      <c r="J2110" s="1" t="s">
        <v>15697</v>
      </c>
      <c r="K2110" s="1" t="s">
        <v>15712</v>
      </c>
      <c r="L2110" s="1" t="s">
        <v>15713</v>
      </c>
      <c r="M2110" s="1" t="s">
        <v>15714</v>
      </c>
      <c r="N2110" s="1" t="s">
        <v>15715</v>
      </c>
      <c r="O2110" s="1" t="s">
        <v>15716</v>
      </c>
    </row>
    <row r="2111" s="1" customFormat="1" spans="1:15">
      <c r="A2111" s="1" t="s">
        <v>15</v>
      </c>
      <c r="B2111" s="1" t="s">
        <v>15711</v>
      </c>
      <c r="C2111" s="1" t="s">
        <v>27</v>
      </c>
      <c r="F2111" s="1" t="s">
        <v>15711</v>
      </c>
      <c r="J2111" s="1" t="s">
        <v>15717</v>
      </c>
      <c r="K2111" s="1" t="s">
        <v>15712</v>
      </c>
      <c r="L2111" s="1" t="s">
        <v>15718</v>
      </c>
      <c r="M2111" s="1" t="s">
        <v>15719</v>
      </c>
      <c r="N2111" s="1" t="s">
        <v>15720</v>
      </c>
      <c r="O2111" s="1" t="s">
        <v>15721</v>
      </c>
    </row>
    <row r="2112" s="1" customFormat="1" spans="1:15">
      <c r="A2112" s="1" t="s">
        <v>15</v>
      </c>
      <c r="B2112" s="1" t="s">
        <v>15722</v>
      </c>
      <c r="C2112" s="1" t="s">
        <v>27</v>
      </c>
      <c r="F2112" s="1" t="s">
        <v>15711</v>
      </c>
      <c r="G2112" s="1" t="s">
        <v>8436</v>
      </c>
      <c r="I2112" s="1" t="s">
        <v>15723</v>
      </c>
      <c r="J2112" s="1" t="s">
        <v>15724</v>
      </c>
      <c r="K2112" s="1" t="s">
        <v>15725</v>
      </c>
      <c r="L2112" s="1" t="s">
        <v>15726</v>
      </c>
      <c r="M2112" s="1" t="s">
        <v>15727</v>
      </c>
      <c r="N2112" s="1" t="s">
        <v>15728</v>
      </c>
      <c r="O2112" s="1" t="s">
        <v>15729</v>
      </c>
    </row>
    <row r="2113" s="1" customFormat="1" spans="1:18">
      <c r="A2113" s="1" t="s">
        <v>15</v>
      </c>
      <c r="B2113" s="1" t="s">
        <v>15730</v>
      </c>
      <c r="C2113" s="1" t="s">
        <v>17</v>
      </c>
      <c r="J2113" s="1" t="s">
        <v>15731</v>
      </c>
      <c r="K2113" s="1" t="s">
        <v>15732</v>
      </c>
      <c r="L2113" s="1" t="s">
        <v>15733</v>
      </c>
      <c r="M2113" s="1" t="s">
        <v>15734</v>
      </c>
      <c r="N2113" s="1" t="s">
        <v>15735</v>
      </c>
      <c r="O2113" s="1" t="s">
        <v>15736</v>
      </c>
    </row>
    <row r="2114" s="1" customFormat="1" spans="1:18">
      <c r="A2114" s="1" t="s">
        <v>15</v>
      </c>
      <c r="B2114" s="1" t="s">
        <v>15737</v>
      </c>
      <c r="C2114" s="1" t="s">
        <v>27</v>
      </c>
      <c r="J2114" s="1" t="s">
        <v>15738</v>
      </c>
      <c r="K2114" s="1" t="s">
        <v>9562</v>
      </c>
      <c r="L2114" s="1" t="s">
        <v>15739</v>
      </c>
      <c r="M2114" s="1" t="s">
        <v>15740</v>
      </c>
      <c r="N2114" s="1" t="s">
        <v>15741</v>
      </c>
      <c r="O2114" s="1" t="s">
        <v>15742</v>
      </c>
    </row>
    <row r="2115" s="1" customFormat="1" spans="1:18">
      <c r="A2115" s="1" t="s">
        <v>15</v>
      </c>
      <c r="B2115" s="1" t="s">
        <v>11085</v>
      </c>
      <c r="C2115" s="1" t="s">
        <v>27</v>
      </c>
      <c r="J2115" s="1" t="s">
        <v>15743</v>
      </c>
      <c r="K2115" s="1" t="s">
        <v>15744</v>
      </c>
      <c r="L2115" s="1" t="s">
        <v>15745</v>
      </c>
      <c r="M2115" s="1" t="s">
        <v>15746</v>
      </c>
      <c r="N2115" s="1" t="s">
        <v>15747</v>
      </c>
      <c r="O2115" s="1" t="s">
        <v>15748</v>
      </c>
    </row>
    <row r="2116" s="1" customFormat="1" spans="1:18">
      <c r="A2116" s="1" t="s">
        <v>15</v>
      </c>
      <c r="B2116" s="1" t="s">
        <v>15749</v>
      </c>
      <c r="C2116" s="1" t="s">
        <v>17</v>
      </c>
      <c r="F2116" s="1" t="s">
        <v>11085</v>
      </c>
      <c r="G2116" s="1" t="s">
        <v>780</v>
      </c>
      <c r="I2116" s="1" t="s">
        <v>15750</v>
      </c>
      <c r="J2116" s="1" t="s">
        <v>15751</v>
      </c>
      <c r="K2116" s="1" t="s">
        <v>15752</v>
      </c>
      <c r="L2116" s="1" t="s">
        <v>15753</v>
      </c>
      <c r="M2116" s="1" t="s">
        <v>15754</v>
      </c>
      <c r="N2116" s="1" t="s">
        <v>15755</v>
      </c>
      <c r="O2116" s="1" t="s">
        <v>15756</v>
      </c>
    </row>
    <row r="2117" s="1" customFormat="1" spans="1:18">
      <c r="A2117" s="1" t="s">
        <v>15</v>
      </c>
      <c r="B2117" s="1" t="s">
        <v>15757</v>
      </c>
      <c r="C2117" s="1" t="s">
        <v>27</v>
      </c>
      <c r="F2117" s="1" t="s">
        <v>15749</v>
      </c>
      <c r="I2117" s="1" t="s">
        <v>15758</v>
      </c>
      <c r="J2117" s="1" t="s">
        <v>15759</v>
      </c>
      <c r="K2117" s="1" t="s">
        <v>15760</v>
      </c>
      <c r="L2117" s="1" t="s">
        <v>15761</v>
      </c>
      <c r="M2117" s="1" t="s">
        <v>15762</v>
      </c>
      <c r="N2117" s="1" t="s">
        <v>15763</v>
      </c>
      <c r="O2117" s="1" t="s">
        <v>15764</v>
      </c>
      <c r="R2117" s="1" t="e">
        <f>-er</f>
        <v>#NAME?</v>
      </c>
    </row>
    <row r="2118" s="1" customFormat="1" spans="1:18">
      <c r="A2118" s="1" t="s">
        <v>15</v>
      </c>
      <c r="B2118" s="1" t="s">
        <v>15765</v>
      </c>
      <c r="C2118" s="1" t="s">
        <v>27</v>
      </c>
      <c r="F2118" s="1" t="s">
        <v>11085</v>
      </c>
      <c r="I2118" s="1" t="s">
        <v>15766</v>
      </c>
      <c r="J2118" s="1" t="s">
        <v>13584</v>
      </c>
      <c r="K2118" s="1" t="s">
        <v>15767</v>
      </c>
      <c r="L2118" s="1" t="s">
        <v>15768</v>
      </c>
      <c r="M2118" s="1" t="s">
        <v>15769</v>
      </c>
      <c r="N2118" s="1" t="s">
        <v>15770</v>
      </c>
      <c r="O2118" s="1" t="s">
        <v>15771</v>
      </c>
    </row>
    <row r="2119" s="1" customFormat="1" spans="1:18">
      <c r="A2119" s="1" t="s">
        <v>15</v>
      </c>
      <c r="B2119" s="1" t="s">
        <v>15772</v>
      </c>
      <c r="C2119" s="1" t="s">
        <v>27</v>
      </c>
      <c r="J2119" s="1" t="s">
        <v>15773</v>
      </c>
      <c r="K2119" s="1" t="s">
        <v>15774</v>
      </c>
      <c r="L2119" s="1" t="s">
        <v>15775</v>
      </c>
      <c r="M2119" s="1" t="s">
        <v>15776</v>
      </c>
      <c r="N2119" s="1" t="s">
        <v>15777</v>
      </c>
      <c r="O2119" s="1" t="s">
        <v>15778</v>
      </c>
    </row>
    <row r="2120" s="1" customFormat="1" spans="1:18">
      <c r="A2120" s="1" t="s">
        <v>15</v>
      </c>
      <c r="B2120" s="1" t="s">
        <v>15779</v>
      </c>
      <c r="C2120" s="1" t="s">
        <v>27</v>
      </c>
      <c r="I2120" s="1" t="s">
        <v>15780</v>
      </c>
      <c r="J2120" s="1" t="s">
        <v>15781</v>
      </c>
      <c r="K2120" s="1" t="s">
        <v>15782</v>
      </c>
      <c r="L2120" s="1" t="s">
        <v>15783</v>
      </c>
      <c r="M2120" s="1" t="s">
        <v>15784</v>
      </c>
      <c r="N2120" s="1" t="s">
        <v>15785</v>
      </c>
      <c r="O2120" s="1" t="s">
        <v>15786</v>
      </c>
    </row>
    <row r="2121" s="1" customFormat="1" spans="1:18">
      <c r="A2121" s="1" t="s">
        <v>15</v>
      </c>
      <c r="B2121" s="1" t="s">
        <v>15787</v>
      </c>
      <c r="C2121" s="1" t="s">
        <v>45</v>
      </c>
      <c r="J2121" s="1" t="s">
        <v>15788</v>
      </c>
      <c r="K2121" s="1" t="s">
        <v>15789</v>
      </c>
      <c r="L2121" s="1" t="s">
        <v>15790</v>
      </c>
      <c r="M2121" s="1" t="s">
        <v>15791</v>
      </c>
      <c r="N2121" s="1" t="s">
        <v>15792</v>
      </c>
      <c r="O2121" s="1" t="s">
        <v>15793</v>
      </c>
    </row>
    <row r="2122" s="1" customFormat="1" spans="1:18">
      <c r="A2122" s="1" t="s">
        <v>15</v>
      </c>
      <c r="B2122" s="1" t="s">
        <v>15794</v>
      </c>
      <c r="C2122" s="1" t="s">
        <v>27</v>
      </c>
      <c r="J2122" s="1" t="s">
        <v>15795</v>
      </c>
      <c r="K2122" s="1" t="s">
        <v>15796</v>
      </c>
      <c r="L2122" s="1" t="s">
        <v>15797</v>
      </c>
      <c r="M2122" s="1" t="s">
        <v>15798</v>
      </c>
      <c r="N2122" s="1" t="s">
        <v>15799</v>
      </c>
      <c r="O2122" s="1" t="s">
        <v>15800</v>
      </c>
    </row>
    <row r="2123" s="1" customFormat="1" spans="1:18">
      <c r="A2123" s="1" t="s">
        <v>15</v>
      </c>
      <c r="B2123" s="1" t="s">
        <v>15801</v>
      </c>
      <c r="C2123" s="1" t="s">
        <v>27</v>
      </c>
      <c r="J2123" s="1" t="s">
        <v>15802</v>
      </c>
      <c r="K2123" s="1" t="s">
        <v>15803</v>
      </c>
      <c r="L2123" s="1" t="s">
        <v>15804</v>
      </c>
      <c r="M2123" s="1" t="s">
        <v>15805</v>
      </c>
      <c r="N2123" s="1" t="s">
        <v>15806</v>
      </c>
      <c r="O2123" s="1" t="s">
        <v>15807</v>
      </c>
    </row>
    <row r="2124" s="1" customFormat="1" spans="1:18">
      <c r="A2124" s="1" t="s">
        <v>15</v>
      </c>
      <c r="B2124" s="1" t="s">
        <v>15808</v>
      </c>
      <c r="C2124" s="1" t="s">
        <v>27</v>
      </c>
      <c r="J2124" s="1" t="s">
        <v>15809</v>
      </c>
      <c r="K2124" s="1" t="s">
        <v>15810</v>
      </c>
      <c r="L2124" s="1" t="s">
        <v>15811</v>
      </c>
      <c r="M2124" s="1" t="s">
        <v>15812</v>
      </c>
      <c r="N2124" s="1" t="s">
        <v>15813</v>
      </c>
      <c r="O2124" s="1" t="s">
        <v>15814</v>
      </c>
    </row>
    <row r="2125" s="1" customFormat="1" spans="1:18">
      <c r="A2125" s="1" t="s">
        <v>15</v>
      </c>
      <c r="B2125" s="1" t="s">
        <v>15815</v>
      </c>
      <c r="C2125" s="1" t="s">
        <v>27</v>
      </c>
      <c r="J2125" s="1" t="s">
        <v>15816</v>
      </c>
      <c r="K2125" s="1" t="s">
        <v>15817</v>
      </c>
      <c r="L2125" s="1" t="s">
        <v>15818</v>
      </c>
      <c r="M2125" s="1" t="s">
        <v>15819</v>
      </c>
      <c r="N2125" s="1" t="s">
        <v>15820</v>
      </c>
      <c r="O2125" s="1" t="s">
        <v>15821</v>
      </c>
    </row>
    <row r="2126" s="1" customFormat="1" spans="1:18">
      <c r="A2126" s="1" t="s">
        <v>15</v>
      </c>
      <c r="B2126" s="1" t="s">
        <v>15822</v>
      </c>
      <c r="C2126" s="1" t="s">
        <v>27</v>
      </c>
      <c r="J2126" s="1" t="s">
        <v>15823</v>
      </c>
      <c r="K2126" s="1" t="s">
        <v>15824</v>
      </c>
      <c r="L2126" s="1" t="s">
        <v>15825</v>
      </c>
      <c r="M2126" s="1" t="s">
        <v>15826</v>
      </c>
      <c r="N2126" s="1" t="s">
        <v>15827</v>
      </c>
      <c r="O2126" s="1" t="s">
        <v>15828</v>
      </c>
    </row>
    <row r="2127" s="1" customFormat="1" spans="1:18">
      <c r="A2127" s="1" t="s">
        <v>15</v>
      </c>
      <c r="B2127" s="1" t="s">
        <v>15829</v>
      </c>
      <c r="C2127" s="1" t="s">
        <v>17</v>
      </c>
      <c r="J2127" s="1" t="s">
        <v>15830</v>
      </c>
      <c r="K2127" s="1" t="s">
        <v>15831</v>
      </c>
      <c r="L2127" s="1" t="s">
        <v>15832</v>
      </c>
      <c r="M2127" s="1" t="s">
        <v>15833</v>
      </c>
      <c r="N2127" s="1" t="s">
        <v>15834</v>
      </c>
      <c r="O2127" s="1" t="s">
        <v>15835</v>
      </c>
    </row>
    <row r="2128" s="1" customFormat="1" spans="1:18">
      <c r="A2128" s="1" t="s">
        <v>15</v>
      </c>
      <c r="B2128" s="1" t="s">
        <v>15829</v>
      </c>
      <c r="C2128" s="1" t="s">
        <v>27</v>
      </c>
      <c r="J2128" s="1" t="s">
        <v>15836</v>
      </c>
      <c r="K2128" s="1" t="s">
        <v>15831</v>
      </c>
      <c r="L2128" s="1" t="s">
        <v>15837</v>
      </c>
      <c r="M2128" s="1" t="s">
        <v>15838</v>
      </c>
      <c r="N2128" s="1" t="s">
        <v>15839</v>
      </c>
      <c r="O2128" s="1" t="s">
        <v>15840</v>
      </c>
    </row>
    <row r="2129" s="1" customFormat="1" spans="1:15">
      <c r="A2129" s="1" t="s">
        <v>15</v>
      </c>
      <c r="B2129" s="1" t="s">
        <v>15841</v>
      </c>
      <c r="C2129" s="1" t="s">
        <v>17</v>
      </c>
      <c r="J2129" s="1" t="s">
        <v>15842</v>
      </c>
      <c r="K2129" s="1" t="s">
        <v>15843</v>
      </c>
      <c r="L2129" s="1" t="s">
        <v>15844</v>
      </c>
      <c r="M2129" s="1" t="s">
        <v>15845</v>
      </c>
      <c r="N2129" s="1" t="s">
        <v>15846</v>
      </c>
      <c r="O2129" s="1" t="s">
        <v>15847</v>
      </c>
    </row>
    <row r="2130" s="1" customFormat="1" spans="1:15">
      <c r="A2130" s="1" t="s">
        <v>15</v>
      </c>
      <c r="B2130" s="1" t="s">
        <v>15841</v>
      </c>
      <c r="C2130" s="1" t="s">
        <v>27</v>
      </c>
      <c r="J2130" s="1" t="s">
        <v>15848</v>
      </c>
      <c r="K2130" s="1" t="s">
        <v>15843</v>
      </c>
      <c r="L2130" s="1" t="s">
        <v>15849</v>
      </c>
      <c r="M2130" s="1" t="s">
        <v>15850</v>
      </c>
      <c r="N2130" s="1" t="s">
        <v>15851</v>
      </c>
      <c r="O2130" s="1" t="s">
        <v>15852</v>
      </c>
    </row>
    <row r="2131" s="1" customFormat="1" spans="1:15">
      <c r="A2131" s="1" t="s">
        <v>15</v>
      </c>
      <c r="B2131" s="1" t="s">
        <v>15853</v>
      </c>
      <c r="C2131" s="1" t="s">
        <v>27</v>
      </c>
      <c r="F2131" s="1" t="s">
        <v>15841</v>
      </c>
      <c r="G2131" s="1" t="e">
        <f>-et</f>
        <v>#NAME?</v>
      </c>
      <c r="I2131" s="1" t="s">
        <v>15854</v>
      </c>
      <c r="J2131" s="1" t="s">
        <v>15855</v>
      </c>
      <c r="K2131" s="1" t="s">
        <v>15856</v>
      </c>
      <c r="L2131" s="1" t="s">
        <v>15857</v>
      </c>
      <c r="M2131" s="1" t="s">
        <v>15858</v>
      </c>
      <c r="N2131" s="1" t="s">
        <v>15859</v>
      </c>
      <c r="O2131" s="1" t="s">
        <v>15860</v>
      </c>
    </row>
    <row r="2132" s="1" customFormat="1" spans="1:15">
      <c r="A2132" s="1" t="s">
        <v>15</v>
      </c>
      <c r="B2132" s="1" t="s">
        <v>15861</v>
      </c>
      <c r="C2132" s="1" t="s">
        <v>27</v>
      </c>
      <c r="F2132" s="1" t="s">
        <v>15862</v>
      </c>
      <c r="G2132" s="1" t="e">
        <f>-age</f>
        <v>#NAME?</v>
      </c>
      <c r="I2132" s="1" t="s">
        <v>15863</v>
      </c>
      <c r="J2132" s="1" t="s">
        <v>15864</v>
      </c>
      <c r="K2132" s="1" t="s">
        <v>15865</v>
      </c>
      <c r="L2132" s="1" t="s">
        <v>15866</v>
      </c>
      <c r="M2132" s="1" t="s">
        <v>15867</v>
      </c>
      <c r="N2132" s="1" t="s">
        <v>15868</v>
      </c>
      <c r="O2132" s="1" t="s">
        <v>15869</v>
      </c>
    </row>
    <row r="2133" s="1" customFormat="1" spans="1:15">
      <c r="A2133" s="1" t="s">
        <v>15</v>
      </c>
      <c r="B2133" s="1" t="s">
        <v>15862</v>
      </c>
      <c r="C2133" s="1" t="s">
        <v>17</v>
      </c>
      <c r="J2133" s="1" t="s">
        <v>15870</v>
      </c>
      <c r="K2133" s="1" t="s">
        <v>15871</v>
      </c>
      <c r="L2133" s="1" t="s">
        <v>15872</v>
      </c>
      <c r="M2133" s="1" t="s">
        <v>15873</v>
      </c>
      <c r="N2133" s="1" t="s">
        <v>15874</v>
      </c>
      <c r="O2133" s="1" t="s">
        <v>15875</v>
      </c>
    </row>
    <row r="2134" s="1" customFormat="1" spans="1:15">
      <c r="A2134" s="1" t="s">
        <v>15</v>
      </c>
      <c r="B2134" s="1" t="s">
        <v>15876</v>
      </c>
      <c r="C2134" s="1" t="s">
        <v>27</v>
      </c>
      <c r="J2134" s="1" t="s">
        <v>15877</v>
      </c>
      <c r="K2134" s="1" t="s">
        <v>15878</v>
      </c>
      <c r="L2134" s="1" t="s">
        <v>15879</v>
      </c>
      <c r="M2134" s="1" t="s">
        <v>15880</v>
      </c>
      <c r="N2134" s="1" t="s">
        <v>15881</v>
      </c>
      <c r="O2134" s="1" t="s">
        <v>15882</v>
      </c>
    </row>
    <row r="2135" s="1" customFormat="1" spans="1:15">
      <c r="A2135" s="1" t="s">
        <v>15</v>
      </c>
      <c r="B2135" s="1" t="s">
        <v>15883</v>
      </c>
      <c r="C2135" s="1" t="s">
        <v>27</v>
      </c>
      <c r="J2135" s="1" t="s">
        <v>15884</v>
      </c>
      <c r="K2135" s="1" t="s">
        <v>15885</v>
      </c>
      <c r="L2135" s="1" t="s">
        <v>15886</v>
      </c>
      <c r="M2135" s="1" t="s">
        <v>15887</v>
      </c>
      <c r="N2135" s="1" t="s">
        <v>15888</v>
      </c>
      <c r="O2135" s="1" t="s">
        <v>15889</v>
      </c>
    </row>
    <row r="2136" s="1" customFormat="1" spans="1:15">
      <c r="A2136" s="1" t="s">
        <v>15</v>
      </c>
      <c r="B2136" s="1" t="s">
        <v>15890</v>
      </c>
      <c r="C2136" s="1" t="s">
        <v>17</v>
      </c>
      <c r="J2136" s="1" t="s">
        <v>15891</v>
      </c>
      <c r="K2136" s="1" t="s">
        <v>15892</v>
      </c>
      <c r="L2136" s="1" t="s">
        <v>15893</v>
      </c>
      <c r="M2136" s="1" t="s">
        <v>15894</v>
      </c>
      <c r="N2136" s="1" t="s">
        <v>15895</v>
      </c>
      <c r="O2136" s="1" t="s">
        <v>15896</v>
      </c>
    </row>
    <row r="2137" s="1" customFormat="1" spans="1:15">
      <c r="A2137" s="1" t="s">
        <v>15</v>
      </c>
      <c r="B2137" s="1" t="s">
        <v>15890</v>
      </c>
      <c r="C2137" s="1" t="s">
        <v>27</v>
      </c>
      <c r="J2137" s="1" t="s">
        <v>15897</v>
      </c>
      <c r="K2137" s="1" t="s">
        <v>15892</v>
      </c>
      <c r="L2137" s="1" t="s">
        <v>15898</v>
      </c>
      <c r="M2137" s="1" t="s">
        <v>15899</v>
      </c>
      <c r="N2137" s="1" t="s">
        <v>15900</v>
      </c>
      <c r="O2137" s="1" t="s">
        <v>15901</v>
      </c>
    </row>
    <row r="2138" s="1" customFormat="1" spans="1:15">
      <c r="A2138" s="1" t="s">
        <v>15</v>
      </c>
      <c r="B2138" s="1" t="s">
        <v>15902</v>
      </c>
      <c r="C2138" s="1" t="s">
        <v>27</v>
      </c>
      <c r="J2138" s="1" t="s">
        <v>15903</v>
      </c>
      <c r="K2138" s="1" t="s">
        <v>15904</v>
      </c>
      <c r="L2138" s="1" t="s">
        <v>15905</v>
      </c>
      <c r="M2138" s="1" t="s">
        <v>15906</v>
      </c>
      <c r="N2138" s="1" t="s">
        <v>15907</v>
      </c>
      <c r="O2138" s="1" t="s">
        <v>15908</v>
      </c>
    </row>
    <row r="2139" s="1" customFormat="1" spans="1:15">
      <c r="A2139" s="1" t="s">
        <v>15</v>
      </c>
      <c r="B2139" s="1" t="s">
        <v>15909</v>
      </c>
      <c r="C2139" s="1" t="s">
        <v>17</v>
      </c>
      <c r="J2139" s="1" t="s">
        <v>15910</v>
      </c>
      <c r="K2139" s="1" t="s">
        <v>15911</v>
      </c>
      <c r="L2139" s="1" t="s">
        <v>15912</v>
      </c>
      <c r="M2139" s="1" t="s">
        <v>15913</v>
      </c>
      <c r="N2139" s="1" t="s">
        <v>15914</v>
      </c>
      <c r="O2139" s="1" t="s">
        <v>15915</v>
      </c>
    </row>
    <row r="2140" s="1" customFormat="1" spans="1:15">
      <c r="A2140" s="1" t="s">
        <v>15</v>
      </c>
      <c r="B2140" s="1" t="s">
        <v>15909</v>
      </c>
      <c r="C2140" s="1" t="s">
        <v>27</v>
      </c>
      <c r="J2140" s="1" t="s">
        <v>15916</v>
      </c>
      <c r="K2140" s="1" t="s">
        <v>15911</v>
      </c>
      <c r="L2140" s="1" t="s">
        <v>15917</v>
      </c>
      <c r="M2140" s="1" t="s">
        <v>15918</v>
      </c>
      <c r="N2140" s="1" t="s">
        <v>15919</v>
      </c>
      <c r="O2140" s="1" t="s">
        <v>15920</v>
      </c>
    </row>
    <row r="2141" s="1" customFormat="1" spans="1:15">
      <c r="A2141" s="1" t="s">
        <v>15</v>
      </c>
      <c r="B2141" s="1" t="s">
        <v>15921</v>
      </c>
      <c r="C2141" s="1" t="s">
        <v>27</v>
      </c>
      <c r="F2141" s="1" t="s">
        <v>15922</v>
      </c>
      <c r="G2141" s="1" t="s">
        <v>3544</v>
      </c>
      <c r="I2141" s="1" t="s">
        <v>15923</v>
      </c>
      <c r="J2141" s="1" t="s">
        <v>15924</v>
      </c>
      <c r="K2141" s="1" t="s">
        <v>15925</v>
      </c>
      <c r="L2141" s="1" t="s">
        <v>15926</v>
      </c>
      <c r="M2141" s="1" t="s">
        <v>15927</v>
      </c>
      <c r="N2141" s="1" t="s">
        <v>15928</v>
      </c>
      <c r="O2141" s="1" t="s">
        <v>15929</v>
      </c>
    </row>
    <row r="2142" s="1" customFormat="1" spans="1:15">
      <c r="A2142" s="1" t="s">
        <v>15</v>
      </c>
      <c r="B2142" s="1" t="s">
        <v>15921</v>
      </c>
      <c r="C2142" s="1" t="s">
        <v>45</v>
      </c>
      <c r="F2142" s="1" t="s">
        <v>15922</v>
      </c>
      <c r="G2142" s="1" t="s">
        <v>3544</v>
      </c>
      <c r="I2142" s="1" t="s">
        <v>15930</v>
      </c>
      <c r="J2142" s="1" t="s">
        <v>15931</v>
      </c>
      <c r="K2142" s="1" t="s">
        <v>15925</v>
      </c>
      <c r="L2142" s="1" t="s">
        <v>15932</v>
      </c>
      <c r="M2142" s="1" t="s">
        <v>15933</v>
      </c>
      <c r="N2142" s="1" t="s">
        <v>15934</v>
      </c>
      <c r="O2142" s="1" t="s">
        <v>15935</v>
      </c>
    </row>
    <row r="2143" s="1" customFormat="1" spans="1:15">
      <c r="A2143" s="1" t="s">
        <v>15</v>
      </c>
      <c r="B2143" s="1" t="s">
        <v>15936</v>
      </c>
      <c r="C2143" s="1" t="s">
        <v>27</v>
      </c>
      <c r="J2143" s="1" t="s">
        <v>15937</v>
      </c>
      <c r="K2143" s="1" t="s">
        <v>15938</v>
      </c>
      <c r="L2143" s="1" t="s">
        <v>15939</v>
      </c>
      <c r="M2143" s="1" t="s">
        <v>15940</v>
      </c>
      <c r="N2143" s="1" t="s">
        <v>15941</v>
      </c>
      <c r="O2143" s="1" t="s">
        <v>15942</v>
      </c>
    </row>
    <row r="2144" s="1" customFormat="1" spans="1:15">
      <c r="A2144" s="1" t="s">
        <v>15</v>
      </c>
      <c r="B2144" s="1" t="s">
        <v>15943</v>
      </c>
      <c r="C2144" s="1" t="s">
        <v>27</v>
      </c>
      <c r="J2144" s="1" t="s">
        <v>15944</v>
      </c>
      <c r="K2144" s="1" t="s">
        <v>15945</v>
      </c>
      <c r="L2144" s="1" t="s">
        <v>15946</v>
      </c>
      <c r="M2144" s="1" t="s">
        <v>15947</v>
      </c>
      <c r="N2144" s="1" t="s">
        <v>15948</v>
      </c>
      <c r="O2144" s="1" t="s">
        <v>15949</v>
      </c>
    </row>
    <row r="2145" s="1" customFormat="1" spans="1:15">
      <c r="A2145" s="1" t="s">
        <v>15</v>
      </c>
      <c r="B2145" s="1" t="s">
        <v>15943</v>
      </c>
      <c r="C2145" s="1" t="s">
        <v>17</v>
      </c>
      <c r="J2145" s="1" t="s">
        <v>15950</v>
      </c>
      <c r="K2145" s="1" t="s">
        <v>15945</v>
      </c>
      <c r="L2145" s="1" t="s">
        <v>15951</v>
      </c>
      <c r="M2145" s="1" t="s">
        <v>15952</v>
      </c>
      <c r="N2145" s="1" t="s">
        <v>15953</v>
      </c>
      <c r="O2145" s="1" t="s">
        <v>15954</v>
      </c>
    </row>
    <row r="2146" s="1" customFormat="1" spans="1:15">
      <c r="A2146" s="1" t="s">
        <v>15</v>
      </c>
      <c r="B2146" s="1" t="s">
        <v>15955</v>
      </c>
      <c r="C2146" s="1" t="s">
        <v>45</v>
      </c>
      <c r="J2146" s="1" t="s">
        <v>15956</v>
      </c>
      <c r="K2146" s="1" t="s">
        <v>15957</v>
      </c>
      <c r="L2146" s="1" t="s">
        <v>15958</v>
      </c>
      <c r="M2146" s="1" t="s">
        <v>15959</v>
      </c>
      <c r="N2146" s="1" t="s">
        <v>15960</v>
      </c>
      <c r="O2146" s="1" t="s">
        <v>15961</v>
      </c>
    </row>
    <row r="2147" s="1" customFormat="1" spans="1:15">
      <c r="A2147" s="1" t="s">
        <v>15</v>
      </c>
      <c r="B2147" s="1" t="s">
        <v>15955</v>
      </c>
      <c r="C2147" s="1" t="s">
        <v>17</v>
      </c>
      <c r="J2147" s="1" t="s">
        <v>15962</v>
      </c>
      <c r="K2147" s="1" t="s">
        <v>15957</v>
      </c>
      <c r="L2147" s="1" t="s">
        <v>15963</v>
      </c>
      <c r="M2147" s="1" t="s">
        <v>15964</v>
      </c>
      <c r="N2147" s="1" t="s">
        <v>15965</v>
      </c>
      <c r="O2147" s="1" t="s">
        <v>15966</v>
      </c>
    </row>
    <row r="2148" s="1" customFormat="1" spans="1:15">
      <c r="A2148" s="1" t="s">
        <v>15</v>
      </c>
      <c r="B2148" s="1" t="s">
        <v>15967</v>
      </c>
      <c r="C2148" s="1" t="s">
        <v>45</v>
      </c>
      <c r="F2148" s="1" t="s">
        <v>15968</v>
      </c>
      <c r="G2148" s="1" t="e">
        <f>-imum</f>
        <v>#NAME?</v>
      </c>
      <c r="I2148" s="1" t="s">
        <v>15969</v>
      </c>
      <c r="J2148" s="1" t="s">
        <v>15970</v>
      </c>
      <c r="K2148" s="1" t="s">
        <v>15971</v>
      </c>
      <c r="L2148" s="1" t="s">
        <v>15972</v>
      </c>
      <c r="M2148" s="1" t="s">
        <v>15973</v>
      </c>
      <c r="N2148" s="1" t="s">
        <v>15974</v>
      </c>
      <c r="O2148" s="1" t="s">
        <v>15975</v>
      </c>
    </row>
    <row r="2149" s="1" customFormat="1" spans="1:15">
      <c r="A2149" s="1" t="s">
        <v>15</v>
      </c>
      <c r="B2149" s="1" t="s">
        <v>15967</v>
      </c>
      <c r="C2149" s="1" t="s">
        <v>27</v>
      </c>
      <c r="F2149" s="1" t="s">
        <v>15968</v>
      </c>
      <c r="G2149" s="1" t="e">
        <f>-imum</f>
        <v>#NAME?</v>
      </c>
      <c r="I2149" s="1" t="s">
        <v>15976</v>
      </c>
      <c r="J2149" s="1" t="s">
        <v>15977</v>
      </c>
      <c r="K2149" s="1" t="s">
        <v>15971</v>
      </c>
      <c r="L2149" s="1" t="s">
        <v>15978</v>
      </c>
      <c r="M2149" s="1" t="s">
        <v>15979</v>
      </c>
      <c r="N2149" s="1" t="s">
        <v>15980</v>
      </c>
      <c r="O2149" s="1" t="s">
        <v>15981</v>
      </c>
    </row>
    <row r="2150" s="1" customFormat="1" spans="1:15">
      <c r="A2150" s="1" t="s">
        <v>15</v>
      </c>
      <c r="B2150" s="1" t="s">
        <v>15982</v>
      </c>
      <c r="C2150" s="1" t="s">
        <v>17</v>
      </c>
      <c r="J2150" s="1" t="s">
        <v>15983</v>
      </c>
      <c r="K2150" s="1" t="s">
        <v>15984</v>
      </c>
      <c r="L2150" s="1" t="s">
        <v>15985</v>
      </c>
      <c r="M2150" s="1" t="s">
        <v>15986</v>
      </c>
      <c r="N2150" s="1" t="s">
        <v>15987</v>
      </c>
      <c r="O2150" s="1" t="s">
        <v>15988</v>
      </c>
    </row>
    <row r="2151" s="1" customFormat="1" spans="1:15">
      <c r="A2151" s="1" t="s">
        <v>15</v>
      </c>
      <c r="B2151" s="1" t="s">
        <v>15989</v>
      </c>
      <c r="C2151" s="1" t="s">
        <v>75</v>
      </c>
      <c r="F2151" s="1" t="s">
        <v>15982</v>
      </c>
      <c r="I2151" s="1" t="s">
        <v>15990</v>
      </c>
      <c r="J2151" s="1" t="s">
        <v>15991</v>
      </c>
      <c r="K2151" s="1" t="s">
        <v>15992</v>
      </c>
      <c r="L2151" s="1" t="s">
        <v>15993</v>
      </c>
      <c r="M2151" s="1" t="s">
        <v>15994</v>
      </c>
      <c r="N2151" s="1" t="s">
        <v>15995</v>
      </c>
      <c r="O2151" s="1" t="s">
        <v>15996</v>
      </c>
    </row>
    <row r="2152" s="1" customFormat="1" spans="1:15">
      <c r="A2152" s="1" t="s">
        <v>15</v>
      </c>
      <c r="B2152" s="1" t="s">
        <v>15997</v>
      </c>
      <c r="C2152" s="1" t="s">
        <v>1210</v>
      </c>
      <c r="J2152" s="1" t="s">
        <v>15998</v>
      </c>
      <c r="K2152" s="1" t="s">
        <v>15999</v>
      </c>
      <c r="L2152" s="1" t="s">
        <v>16000</v>
      </c>
      <c r="M2152" s="1" t="s">
        <v>16001</v>
      </c>
      <c r="N2152" s="1" t="s">
        <v>16002</v>
      </c>
      <c r="O2152" s="1" t="s">
        <v>16003</v>
      </c>
    </row>
    <row r="2153" s="1" customFormat="1" spans="1:15">
      <c r="A2153" s="1" t="s">
        <v>15</v>
      </c>
      <c r="B2153" s="1" t="s">
        <v>16004</v>
      </c>
      <c r="C2153" s="1" t="s">
        <v>27</v>
      </c>
      <c r="J2153" s="1" t="s">
        <v>16005</v>
      </c>
      <c r="K2153" s="1" t="s">
        <v>16006</v>
      </c>
      <c r="L2153" s="1" t="s">
        <v>16007</v>
      </c>
      <c r="M2153" s="1" t="s">
        <v>16008</v>
      </c>
      <c r="N2153" s="1" t="s">
        <v>16009</v>
      </c>
      <c r="O2153" s="1" t="s">
        <v>16010</v>
      </c>
    </row>
    <row r="2154" s="1" customFormat="1" spans="1:15">
      <c r="A2154" s="1" t="s">
        <v>15</v>
      </c>
      <c r="B2154" s="1" t="s">
        <v>16011</v>
      </c>
      <c r="C2154" s="1" t="s">
        <v>17</v>
      </c>
      <c r="J2154" s="1" t="s">
        <v>16012</v>
      </c>
      <c r="K2154" s="1" t="s">
        <v>16013</v>
      </c>
      <c r="L2154" s="1" t="s">
        <v>16014</v>
      </c>
      <c r="M2154" s="1" t="s">
        <v>16015</v>
      </c>
      <c r="N2154" s="1" t="s">
        <v>16016</v>
      </c>
      <c r="O2154" s="1" t="s">
        <v>16017</v>
      </c>
    </row>
    <row r="2155" s="1" customFormat="1" spans="1:15">
      <c r="A2155" s="1" t="s">
        <v>15</v>
      </c>
      <c r="B2155" s="1" t="s">
        <v>16011</v>
      </c>
      <c r="C2155" s="1" t="s">
        <v>45</v>
      </c>
      <c r="J2155" s="1" t="s">
        <v>16018</v>
      </c>
      <c r="K2155" s="1" t="s">
        <v>16013</v>
      </c>
      <c r="L2155" s="1" t="s">
        <v>16019</v>
      </c>
      <c r="M2155" s="1" t="s">
        <v>16020</v>
      </c>
      <c r="N2155" s="1" t="s">
        <v>16021</v>
      </c>
      <c r="O2155" s="1" t="s">
        <v>16022</v>
      </c>
    </row>
    <row r="2156" s="1" customFormat="1" spans="1:15">
      <c r="A2156" s="1" t="s">
        <v>15</v>
      </c>
      <c r="B2156" s="1" t="s">
        <v>16011</v>
      </c>
      <c r="C2156" s="1" t="s">
        <v>27</v>
      </c>
      <c r="J2156" s="1" t="s">
        <v>16023</v>
      </c>
      <c r="K2156" s="1" t="s">
        <v>16013</v>
      </c>
      <c r="L2156" s="1" t="s">
        <v>16024</v>
      </c>
      <c r="M2156" s="1" t="s">
        <v>16025</v>
      </c>
      <c r="N2156" s="1" t="s">
        <v>16026</v>
      </c>
      <c r="O2156" s="1" t="s">
        <v>16027</v>
      </c>
    </row>
    <row r="2157" s="1" customFormat="1" spans="1:15">
      <c r="A2157" s="1" t="s">
        <v>15</v>
      </c>
      <c r="B2157" s="1" t="s">
        <v>16028</v>
      </c>
      <c r="C2157" s="1" t="s">
        <v>27</v>
      </c>
      <c r="F2157" s="1" t="s">
        <v>16011</v>
      </c>
      <c r="G2157" s="1" t="e">
        <f>-ing</f>
        <v>#NAME?</v>
      </c>
      <c r="I2157" s="1" t="s">
        <v>16029</v>
      </c>
      <c r="J2157" s="1" t="s">
        <v>16030</v>
      </c>
      <c r="K2157" s="1" t="s">
        <v>16031</v>
      </c>
      <c r="L2157" s="1" t="s">
        <v>16032</v>
      </c>
      <c r="M2157" s="1" t="s">
        <v>16033</v>
      </c>
      <c r="N2157" s="1" t="s">
        <v>16034</v>
      </c>
      <c r="O2157" s="1" t="s">
        <v>16035</v>
      </c>
    </row>
    <row r="2158" s="1" customFormat="1" spans="1:15">
      <c r="A2158" s="1" t="s">
        <v>15</v>
      </c>
      <c r="B2158" s="1" t="s">
        <v>16036</v>
      </c>
      <c r="C2158" s="1" t="s">
        <v>27</v>
      </c>
      <c r="F2158" s="1" t="s">
        <v>16011</v>
      </c>
      <c r="G2158" s="1" t="e">
        <f>-s</f>
        <v>#NAME?</v>
      </c>
      <c r="I2158" s="1" t="s">
        <v>16037</v>
      </c>
      <c r="J2158" s="1" t="s">
        <v>16038</v>
      </c>
      <c r="K2158" s="1" t="s">
        <v>16039</v>
      </c>
      <c r="L2158" s="1" t="s">
        <v>16040</v>
      </c>
      <c r="M2158" s="1" t="s">
        <v>16041</v>
      </c>
      <c r="N2158" s="1" t="s">
        <v>16042</v>
      </c>
      <c r="O2158" s="1" t="s">
        <v>16043</v>
      </c>
    </row>
    <row r="2159" s="1" customFormat="1" spans="1:15">
      <c r="A2159" s="1" t="s">
        <v>15</v>
      </c>
      <c r="B2159" s="1" t="s">
        <v>16044</v>
      </c>
      <c r="C2159" s="1" t="s">
        <v>75</v>
      </c>
      <c r="F2159" s="1" t="s">
        <v>16011</v>
      </c>
      <c r="G2159" s="1" t="e">
        <f>-_xleta.while</f>
        <v>#VALUE!</v>
      </c>
      <c r="I2159" s="1" t="s">
        <v>16045</v>
      </c>
      <c r="J2159" s="1" t="s">
        <v>16046</v>
      </c>
      <c r="K2159" s="1" t="s">
        <v>16047</v>
      </c>
      <c r="L2159" s="1" t="s">
        <v>16048</v>
      </c>
      <c r="M2159" s="1" t="s">
        <v>16049</v>
      </c>
      <c r="N2159" s="1" t="s">
        <v>16050</v>
      </c>
      <c r="O2159" s="1" t="s">
        <v>16051</v>
      </c>
    </row>
    <row r="2160" s="1" customFormat="1" spans="1:15">
      <c r="A2160" s="1" t="s">
        <v>15</v>
      </c>
      <c r="B2160" s="1" t="s">
        <v>16052</v>
      </c>
      <c r="C2160" s="1" t="s">
        <v>17</v>
      </c>
      <c r="F2160" s="1" t="s">
        <v>16053</v>
      </c>
      <c r="G2160" s="1" t="e">
        <f>-ure</f>
        <v>#NAME?</v>
      </c>
      <c r="I2160" s="1" t="s">
        <v>16054</v>
      </c>
      <c r="J2160" s="1" t="s">
        <v>16055</v>
      </c>
      <c r="K2160" s="1" t="s">
        <v>16056</v>
      </c>
      <c r="L2160" s="1" t="s">
        <v>16057</v>
      </c>
      <c r="M2160" s="1" t="s">
        <v>16058</v>
      </c>
      <c r="N2160" s="1" t="s">
        <v>16059</v>
      </c>
      <c r="O2160" s="1" t="s">
        <v>16060</v>
      </c>
    </row>
    <row r="2161" s="1" customFormat="1" spans="1:18">
      <c r="A2161" s="1" t="s">
        <v>15</v>
      </c>
      <c r="B2161" s="1" t="s">
        <v>16052</v>
      </c>
      <c r="C2161" s="1" t="s">
        <v>27</v>
      </c>
      <c r="F2161" s="1" t="s">
        <v>16053</v>
      </c>
      <c r="G2161" s="1" t="e">
        <f>-ure</f>
        <v>#NAME?</v>
      </c>
      <c r="I2161" s="1" t="s">
        <v>16061</v>
      </c>
      <c r="J2161" s="1" t="s">
        <v>16062</v>
      </c>
      <c r="K2161" s="1" t="s">
        <v>16056</v>
      </c>
      <c r="L2161" s="1" t="s">
        <v>16063</v>
      </c>
      <c r="M2161" s="1" t="s">
        <v>16064</v>
      </c>
      <c r="N2161" s="1" t="s">
        <v>16065</v>
      </c>
      <c r="O2161" s="1" t="s">
        <v>16066</v>
      </c>
    </row>
    <row r="2162" s="1" customFormat="1" spans="1:18">
      <c r="A2162" s="1" t="s">
        <v>15</v>
      </c>
      <c r="B2162" s="1" t="s">
        <v>16067</v>
      </c>
      <c r="C2162" s="1" t="s">
        <v>27</v>
      </c>
      <c r="J2162" s="1" t="s">
        <v>16068</v>
      </c>
      <c r="K2162" s="1" t="s">
        <v>16069</v>
      </c>
      <c r="L2162" s="1" t="s">
        <v>16070</v>
      </c>
      <c r="M2162" s="1" t="s">
        <v>16071</v>
      </c>
      <c r="N2162" s="1" t="s">
        <v>16072</v>
      </c>
      <c r="O2162" s="1" t="s">
        <v>16073</v>
      </c>
    </row>
    <row r="2163" s="1" customFormat="1" spans="1:18">
      <c r="A2163" s="1" t="s">
        <v>15</v>
      </c>
      <c r="B2163" s="1" t="s">
        <v>16074</v>
      </c>
      <c r="C2163" s="1" t="s">
        <v>27</v>
      </c>
      <c r="J2163" s="1" t="s">
        <v>16075</v>
      </c>
      <c r="K2163" s="1" t="s">
        <v>16076</v>
      </c>
      <c r="L2163" s="1" t="s">
        <v>16077</v>
      </c>
      <c r="M2163" s="1" t="s">
        <v>16078</v>
      </c>
      <c r="N2163" s="1" t="s">
        <v>16079</v>
      </c>
      <c r="O2163" s="1" t="s">
        <v>16080</v>
      </c>
    </row>
    <row r="2164" s="1" customFormat="1" spans="1:18">
      <c r="A2164" s="1" t="s">
        <v>15</v>
      </c>
      <c r="B2164" s="1" t="s">
        <v>16081</v>
      </c>
      <c r="C2164" s="1" t="s">
        <v>27</v>
      </c>
      <c r="F2164" s="1" t="s">
        <v>13779</v>
      </c>
      <c r="I2164" s="1" t="s">
        <v>16082</v>
      </c>
      <c r="J2164" s="1" t="s">
        <v>16083</v>
      </c>
      <c r="K2164" s="1" t="s">
        <v>16084</v>
      </c>
      <c r="L2164" s="1" t="s">
        <v>16085</v>
      </c>
      <c r="M2164" s="1" t="s">
        <v>16086</v>
      </c>
      <c r="N2164" s="1" t="s">
        <v>16087</v>
      </c>
      <c r="O2164" s="1" t="s">
        <v>16088</v>
      </c>
      <c r="R2164" s="1" t="s">
        <v>16089</v>
      </c>
    </row>
    <row r="2165" s="1" customFormat="1" spans="1:18">
      <c r="A2165" s="1" t="s">
        <v>15</v>
      </c>
      <c r="B2165" s="1" t="s">
        <v>16090</v>
      </c>
      <c r="C2165" s="1" t="s">
        <v>45</v>
      </c>
      <c r="F2165" s="1" t="s">
        <v>16091</v>
      </c>
      <c r="I2165" s="1" t="s">
        <v>16092</v>
      </c>
      <c r="J2165" s="1" t="s">
        <v>16093</v>
      </c>
      <c r="K2165" s="1" t="s">
        <v>16094</v>
      </c>
      <c r="L2165" s="1" t="s">
        <v>16095</v>
      </c>
      <c r="M2165" s="1" t="s">
        <v>16096</v>
      </c>
      <c r="N2165" s="1" t="s">
        <v>16097</v>
      </c>
      <c r="O2165" s="1" t="s">
        <v>16098</v>
      </c>
      <c r="R2165" s="1" t="e">
        <f>-al</f>
        <v>#NAME?</v>
      </c>
    </row>
    <row r="2166" s="1" customFormat="1" spans="1:18">
      <c r="A2166" s="1" t="s">
        <v>15</v>
      </c>
      <c r="B2166" s="1" t="s">
        <v>16099</v>
      </c>
      <c r="C2166" s="1" t="s">
        <v>27</v>
      </c>
      <c r="F2166" s="1" t="s">
        <v>16091</v>
      </c>
      <c r="I2166" s="1" t="s">
        <v>16100</v>
      </c>
      <c r="J2166" s="1" t="s">
        <v>16101</v>
      </c>
      <c r="K2166" s="1" t="s">
        <v>16102</v>
      </c>
      <c r="L2166" s="1" t="s">
        <v>16103</v>
      </c>
      <c r="M2166" s="1" t="s">
        <v>16104</v>
      </c>
      <c r="N2166" s="1" t="s">
        <v>16105</v>
      </c>
      <c r="O2166" s="1" t="s">
        <v>16106</v>
      </c>
      <c r="R2166" s="1" t="e">
        <f>-ine</f>
        <v>#NAME?</v>
      </c>
    </row>
    <row r="2167" s="1" customFormat="1" spans="1:18">
      <c r="A2167" s="1" t="s">
        <v>15</v>
      </c>
      <c r="B2167" s="1" t="s">
        <v>16107</v>
      </c>
      <c r="C2167" s="1" t="s">
        <v>27</v>
      </c>
      <c r="J2167" s="1" t="s">
        <v>16108</v>
      </c>
      <c r="K2167" s="1" t="s">
        <v>16109</v>
      </c>
      <c r="L2167" s="1" t="s">
        <v>16110</v>
      </c>
      <c r="M2167" s="1" t="s">
        <v>16111</v>
      </c>
      <c r="N2167" s="1" t="s">
        <v>16112</v>
      </c>
      <c r="O2167" s="1" t="s">
        <v>16113</v>
      </c>
    </row>
    <row r="2168" s="1" customFormat="1" spans="1:18">
      <c r="A2168" s="1" t="s">
        <v>15</v>
      </c>
      <c r="B2168" s="1" t="s">
        <v>16107</v>
      </c>
      <c r="C2168" s="1" t="s">
        <v>45</v>
      </c>
      <c r="J2168" s="1" t="s">
        <v>16114</v>
      </c>
      <c r="K2168" s="1" t="s">
        <v>16109</v>
      </c>
      <c r="L2168" s="1" t="s">
        <v>16115</v>
      </c>
      <c r="M2168" s="1" t="s">
        <v>16116</v>
      </c>
      <c r="N2168" s="1" t="s">
        <v>16117</v>
      </c>
      <c r="O2168" s="1" t="s">
        <v>16118</v>
      </c>
    </row>
    <row r="2169" s="1" customFormat="1" spans="1:18">
      <c r="A2169" s="1" t="s">
        <v>15</v>
      </c>
      <c r="B2169" s="1" t="s">
        <v>16119</v>
      </c>
      <c r="C2169" s="1" t="s">
        <v>17</v>
      </c>
      <c r="J2169" s="1" t="s">
        <v>16120</v>
      </c>
      <c r="K2169" s="1" t="s">
        <v>16069</v>
      </c>
      <c r="L2169" s="1" t="s">
        <v>16121</v>
      </c>
      <c r="M2169" s="1" t="s">
        <v>16122</v>
      </c>
      <c r="N2169" s="1" t="s">
        <v>16123</v>
      </c>
      <c r="O2169" s="1" t="s">
        <v>16124</v>
      </c>
    </row>
    <row r="2170" s="1" customFormat="1" spans="1:18">
      <c r="A2170" s="1" t="s">
        <v>15</v>
      </c>
      <c r="B2170" s="1" t="s">
        <v>16119</v>
      </c>
      <c r="C2170" s="1" t="s">
        <v>27</v>
      </c>
      <c r="J2170" s="1" t="s">
        <v>16125</v>
      </c>
      <c r="K2170" s="1" t="s">
        <v>16069</v>
      </c>
      <c r="L2170" s="1" t="s">
        <v>16126</v>
      </c>
      <c r="M2170" s="1" t="s">
        <v>16127</v>
      </c>
      <c r="N2170" s="1" t="s">
        <v>16128</v>
      </c>
      <c r="O2170" s="1" t="s">
        <v>16129</v>
      </c>
    </row>
    <row r="2171" s="1" customFormat="1" spans="1:18">
      <c r="A2171" s="1" t="s">
        <v>15</v>
      </c>
      <c r="B2171" s="1" t="s">
        <v>16130</v>
      </c>
      <c r="C2171" s="1" t="s">
        <v>27</v>
      </c>
      <c r="F2171" s="1" t="s">
        <v>16119</v>
      </c>
      <c r="G2171" s="1" t="e">
        <f>-ing</f>
        <v>#NAME?</v>
      </c>
      <c r="I2171" s="1" t="s">
        <v>16131</v>
      </c>
      <c r="J2171" s="1" t="s">
        <v>16132</v>
      </c>
      <c r="K2171" s="1" t="s">
        <v>16133</v>
      </c>
      <c r="L2171" s="1" t="s">
        <v>16134</v>
      </c>
      <c r="M2171" s="1" t="s">
        <v>16135</v>
      </c>
      <c r="N2171" s="1" t="s">
        <v>16136</v>
      </c>
      <c r="O2171" s="1" t="s">
        <v>16137</v>
      </c>
    </row>
    <row r="2172" s="1" customFormat="1" spans="1:18">
      <c r="A2172" s="1" t="s">
        <v>15</v>
      </c>
      <c r="B2172" s="1" t="s">
        <v>16138</v>
      </c>
      <c r="C2172" s="1" t="s">
        <v>27</v>
      </c>
      <c r="J2172" s="1" t="s">
        <v>16139</v>
      </c>
      <c r="K2172" s="1" t="s">
        <v>16140</v>
      </c>
      <c r="L2172" s="1" t="s">
        <v>16141</v>
      </c>
      <c r="M2172" s="1" t="s">
        <v>16142</v>
      </c>
      <c r="N2172" s="1" t="s">
        <v>16143</v>
      </c>
      <c r="O2172" s="1" t="s">
        <v>16144</v>
      </c>
    </row>
    <row r="2173" s="1" customFormat="1" spans="1:18">
      <c r="A2173" s="1" t="s">
        <v>15</v>
      </c>
      <c r="B2173" s="1" t="s">
        <v>16145</v>
      </c>
      <c r="C2173" s="1" t="s">
        <v>27</v>
      </c>
      <c r="F2173" s="1" t="s">
        <v>16146</v>
      </c>
      <c r="G2173" s="1" t="e">
        <f>-er</f>
        <v>#NAME?</v>
      </c>
      <c r="I2173" s="1" t="s">
        <v>16147</v>
      </c>
      <c r="J2173" s="1" t="s">
        <v>16148</v>
      </c>
      <c r="K2173" s="1" t="s">
        <v>16149</v>
      </c>
      <c r="L2173" s="1" t="s">
        <v>16150</v>
      </c>
      <c r="M2173" s="1" t="s">
        <v>16151</v>
      </c>
      <c r="N2173" s="1" t="s">
        <v>16152</v>
      </c>
      <c r="O2173" s="1" t="s">
        <v>16153</v>
      </c>
    </row>
    <row r="2174" s="1" customFormat="1" spans="1:18">
      <c r="A2174" s="1" t="s">
        <v>15</v>
      </c>
      <c r="B2174" s="1" t="s">
        <v>16154</v>
      </c>
      <c r="C2174" s="1" t="s">
        <v>27</v>
      </c>
      <c r="F2174" s="1" t="s">
        <v>16155</v>
      </c>
      <c r="G2174" s="1" t="e">
        <f>-ial</f>
        <v>#NAME?</v>
      </c>
      <c r="I2174" s="1" t="s">
        <v>16156</v>
      </c>
      <c r="J2174" s="1" t="s">
        <v>16157</v>
      </c>
      <c r="K2174" s="1" t="s">
        <v>16158</v>
      </c>
      <c r="L2174" s="1" t="s">
        <v>16159</v>
      </c>
      <c r="M2174" s="1" t="s">
        <v>16160</v>
      </c>
      <c r="N2174" s="1" t="s">
        <v>16161</v>
      </c>
      <c r="O2174" s="1" t="s">
        <v>16162</v>
      </c>
    </row>
    <row r="2175" s="1" customFormat="1" spans="1:18">
      <c r="A2175" s="1" t="s">
        <v>15</v>
      </c>
      <c r="B2175" s="1" t="s">
        <v>16154</v>
      </c>
      <c r="C2175" s="1" t="s">
        <v>45</v>
      </c>
      <c r="F2175" s="1" t="s">
        <v>16155</v>
      </c>
      <c r="G2175" s="1" t="e">
        <f>-ial</f>
        <v>#NAME?</v>
      </c>
      <c r="I2175" s="1" t="s">
        <v>16163</v>
      </c>
      <c r="J2175" s="1" t="s">
        <v>16164</v>
      </c>
      <c r="K2175" s="1" t="s">
        <v>16158</v>
      </c>
      <c r="L2175" s="1" t="s">
        <v>16165</v>
      </c>
      <c r="M2175" s="1" t="s">
        <v>16166</v>
      </c>
      <c r="N2175" s="1" t="s">
        <v>16167</v>
      </c>
      <c r="O2175" s="1" t="s">
        <v>16168</v>
      </c>
    </row>
    <row r="2176" s="1" customFormat="1" spans="1:18">
      <c r="A2176" s="1" t="s">
        <v>15</v>
      </c>
      <c r="B2176" s="1" t="s">
        <v>16169</v>
      </c>
      <c r="C2176" s="1" t="s">
        <v>27</v>
      </c>
      <c r="F2176" s="1" t="s">
        <v>16155</v>
      </c>
      <c r="G2176" s="1" t="e">
        <f>-y</f>
        <v>#NAME?</v>
      </c>
      <c r="I2176" s="1" t="s">
        <v>16170</v>
      </c>
      <c r="J2176" s="1" t="s">
        <v>16171</v>
      </c>
      <c r="K2176" s="1" t="s">
        <v>16172</v>
      </c>
      <c r="L2176" s="1" t="s">
        <v>16173</v>
      </c>
      <c r="M2176" s="1" t="s">
        <v>16174</v>
      </c>
      <c r="N2176" s="1" t="s">
        <v>16175</v>
      </c>
      <c r="O2176" s="1" t="s">
        <v>16176</v>
      </c>
    </row>
    <row r="2177" s="1" customFormat="1" spans="1:18">
      <c r="A2177" s="1" t="s">
        <v>15</v>
      </c>
      <c r="B2177" s="1" t="s">
        <v>16177</v>
      </c>
      <c r="C2177" s="1" t="s">
        <v>17</v>
      </c>
      <c r="J2177" s="1" t="s">
        <v>16178</v>
      </c>
      <c r="K2177" s="1" t="s">
        <v>16179</v>
      </c>
      <c r="L2177" s="1" t="s">
        <v>16180</v>
      </c>
      <c r="M2177" s="1" t="s">
        <v>16181</v>
      </c>
      <c r="N2177" s="1" t="s">
        <v>16182</v>
      </c>
      <c r="O2177" s="1" t="s">
        <v>16183</v>
      </c>
    </row>
    <row r="2178" s="1" customFormat="1" spans="1:18">
      <c r="A2178" s="1" t="s">
        <v>15</v>
      </c>
      <c r="B2178" s="1" t="s">
        <v>16177</v>
      </c>
      <c r="C2178" s="1" t="s">
        <v>27</v>
      </c>
      <c r="J2178" s="1" t="s">
        <v>16184</v>
      </c>
      <c r="K2178" s="1" t="s">
        <v>16179</v>
      </c>
      <c r="L2178" s="1" t="s">
        <v>16185</v>
      </c>
      <c r="M2178" s="1" t="s">
        <v>16186</v>
      </c>
      <c r="N2178" s="1" t="s">
        <v>16187</v>
      </c>
      <c r="O2178" s="1" t="s">
        <v>16188</v>
      </c>
    </row>
    <row r="2179" s="1" customFormat="1" spans="1:18">
      <c r="A2179" s="1" t="s">
        <v>15</v>
      </c>
      <c r="B2179" s="1" t="s">
        <v>16189</v>
      </c>
      <c r="C2179" s="1" t="s">
        <v>45</v>
      </c>
      <c r="F2179" s="1" t="s">
        <v>422</v>
      </c>
      <c r="G2179" s="1" t="e">
        <f>-al</f>
        <v>#NAME?</v>
      </c>
      <c r="I2179" s="1" t="s">
        <v>16190</v>
      </c>
      <c r="J2179" s="1" t="s">
        <v>16191</v>
      </c>
      <c r="K2179" s="1" t="s">
        <v>16192</v>
      </c>
      <c r="L2179" s="1" t="s">
        <v>16193</v>
      </c>
      <c r="M2179" s="1" t="s">
        <v>16194</v>
      </c>
      <c r="N2179" s="1" t="s">
        <v>16195</v>
      </c>
      <c r="O2179" s="1" t="s">
        <v>16196</v>
      </c>
    </row>
    <row r="2180" s="1" customFormat="1" spans="1:18">
      <c r="A2180" s="1" t="s">
        <v>15</v>
      </c>
      <c r="B2180" s="1" t="s">
        <v>16197</v>
      </c>
      <c r="C2180" s="1" t="s">
        <v>17</v>
      </c>
      <c r="F2180" s="1" t="s">
        <v>422</v>
      </c>
      <c r="G2180" s="1" t="e">
        <f>-ion</f>
        <v>#NAME?</v>
      </c>
      <c r="I2180" s="1" t="s">
        <v>16198</v>
      </c>
      <c r="J2180" s="1" t="s">
        <v>16199</v>
      </c>
      <c r="K2180" s="1" t="s">
        <v>16200</v>
      </c>
      <c r="L2180" s="1" t="s">
        <v>16201</v>
      </c>
      <c r="M2180" s="1" t="s">
        <v>16202</v>
      </c>
      <c r="N2180" s="1" t="s">
        <v>16203</v>
      </c>
      <c r="O2180" s="1" t="s">
        <v>16204</v>
      </c>
    </row>
    <row r="2181" s="1" customFormat="1" spans="1:18">
      <c r="A2181" s="1" t="s">
        <v>15</v>
      </c>
      <c r="B2181" s="1" t="s">
        <v>16197</v>
      </c>
      <c r="C2181" s="1" t="s">
        <v>27</v>
      </c>
      <c r="F2181" s="1" t="s">
        <v>422</v>
      </c>
      <c r="G2181" s="1" t="e">
        <f>-ion</f>
        <v>#NAME?</v>
      </c>
      <c r="I2181" s="1" t="s">
        <v>16205</v>
      </c>
      <c r="J2181" s="1" t="s">
        <v>16199</v>
      </c>
      <c r="K2181" s="1" t="s">
        <v>16200</v>
      </c>
      <c r="L2181" s="1" t="s">
        <v>16206</v>
      </c>
      <c r="M2181" s="1" t="s">
        <v>16207</v>
      </c>
      <c r="N2181" s="1" t="s">
        <v>16208</v>
      </c>
      <c r="O2181" s="1" t="s">
        <v>16209</v>
      </c>
    </row>
    <row r="2182" s="1" customFormat="1" spans="1:18">
      <c r="A2182" s="1" t="s">
        <v>15</v>
      </c>
      <c r="B2182" s="1" t="s">
        <v>16210</v>
      </c>
      <c r="C2182" s="1" t="s">
        <v>27</v>
      </c>
      <c r="J2182" s="1" t="s">
        <v>16211</v>
      </c>
      <c r="K2182" s="1" t="s">
        <v>16212</v>
      </c>
      <c r="L2182" s="1" t="s">
        <v>16213</v>
      </c>
      <c r="M2182" s="1" t="s">
        <v>16214</v>
      </c>
      <c r="N2182" s="1" t="s">
        <v>16215</v>
      </c>
      <c r="O2182" s="1" t="s">
        <v>16216</v>
      </c>
    </row>
    <row r="2183" s="1" customFormat="1" spans="1:18">
      <c r="A2183" s="1" t="s">
        <v>15</v>
      </c>
      <c r="B2183" s="1" t="s">
        <v>16217</v>
      </c>
      <c r="C2183" s="1" t="s">
        <v>27</v>
      </c>
      <c r="F2183" s="1" t="s">
        <v>6263</v>
      </c>
      <c r="I2183" s="1" t="s">
        <v>16218</v>
      </c>
      <c r="J2183" s="1" t="s">
        <v>4547</v>
      </c>
      <c r="K2183" s="1" t="s">
        <v>16219</v>
      </c>
      <c r="L2183" s="1" t="s">
        <v>16220</v>
      </c>
      <c r="M2183" s="1" t="s">
        <v>16221</v>
      </c>
      <c r="N2183" s="1" t="s">
        <v>16222</v>
      </c>
      <c r="O2183" s="1" t="s">
        <v>16223</v>
      </c>
      <c r="R2183" s="1" t="e">
        <f>-ant</f>
        <v>#NAME?</v>
      </c>
    </row>
    <row r="2184" s="1" customFormat="1" spans="1:18">
      <c r="A2184" s="1" t="s">
        <v>15</v>
      </c>
      <c r="B2184" s="1" t="s">
        <v>16224</v>
      </c>
      <c r="C2184" s="1" t="s">
        <v>45</v>
      </c>
      <c r="F2184" s="1" t="s">
        <v>6263</v>
      </c>
      <c r="I2184" s="1" t="s">
        <v>16225</v>
      </c>
      <c r="J2184" s="1" t="s">
        <v>16226</v>
      </c>
      <c r="K2184" s="1" t="s">
        <v>16227</v>
      </c>
      <c r="L2184" s="1" t="s">
        <v>16228</v>
      </c>
      <c r="M2184" s="1" t="s">
        <v>16229</v>
      </c>
      <c r="N2184" s="1" t="s">
        <v>16230</v>
      </c>
      <c r="O2184" s="1" t="s">
        <v>16231</v>
      </c>
      <c r="R2184" s="1" t="e">
        <f>-ful</f>
        <v>#NAME?</v>
      </c>
    </row>
    <row r="2185" s="1" customFormat="1" spans="1:18">
      <c r="A2185" s="1" t="s">
        <v>15</v>
      </c>
      <c r="B2185" s="1" t="s">
        <v>16232</v>
      </c>
      <c r="C2185" s="1" t="s">
        <v>27</v>
      </c>
      <c r="F2185" s="1" t="s">
        <v>6263</v>
      </c>
      <c r="I2185" s="1" t="s">
        <v>16233</v>
      </c>
      <c r="J2185" s="1" t="s">
        <v>16234</v>
      </c>
      <c r="K2185" s="1" t="s">
        <v>16235</v>
      </c>
      <c r="L2185" s="1" t="s">
        <v>16236</v>
      </c>
      <c r="M2185" s="1" t="s">
        <v>16237</v>
      </c>
      <c r="N2185" s="1" t="s">
        <v>16238</v>
      </c>
      <c r="O2185" s="1" t="s">
        <v>16239</v>
      </c>
      <c r="R2185" s="1" t="e">
        <f>-y</f>
        <v>#NAME?</v>
      </c>
    </row>
    <row r="2186" s="1" customFormat="1" spans="1:18">
      <c r="A2186" s="1" t="s">
        <v>15</v>
      </c>
      <c r="B2186" s="1" t="s">
        <v>16240</v>
      </c>
      <c r="C2186" s="1" t="s">
        <v>75</v>
      </c>
      <c r="F2186" s="1" t="s">
        <v>16241</v>
      </c>
      <c r="I2186" s="1" t="s">
        <v>16242</v>
      </c>
      <c r="J2186" s="1" t="s">
        <v>16243</v>
      </c>
      <c r="K2186" s="1" t="s">
        <v>16244</v>
      </c>
      <c r="L2186" s="1" t="s">
        <v>16245</v>
      </c>
      <c r="M2186" s="1" t="s">
        <v>16246</v>
      </c>
      <c r="N2186" s="1" t="s">
        <v>16247</v>
      </c>
      <c r="O2186" s="1" t="s">
        <v>16248</v>
      </c>
      <c r="R2186" s="1" t="e">
        <f>-ly</f>
        <v>#NAME?</v>
      </c>
    </row>
    <row r="2187" s="1" customFormat="1" spans="1:18">
      <c r="A2187" s="1" t="s">
        <v>15</v>
      </c>
      <c r="B2187" s="1" t="s">
        <v>16249</v>
      </c>
      <c r="C2187" s="1" t="s">
        <v>45</v>
      </c>
      <c r="J2187" s="1" t="s">
        <v>16250</v>
      </c>
      <c r="K2187" s="1" t="s">
        <v>16251</v>
      </c>
      <c r="L2187" s="1" t="s">
        <v>16252</v>
      </c>
      <c r="M2187" s="1" t="s">
        <v>16253</v>
      </c>
      <c r="N2187" s="1" t="s">
        <v>16254</v>
      </c>
      <c r="O2187" s="1" t="s">
        <v>16255</v>
      </c>
    </row>
    <row r="2188" s="1" customFormat="1" spans="1:18">
      <c r="A2188" s="1" t="s">
        <v>15</v>
      </c>
      <c r="B2188" s="1" t="s">
        <v>16256</v>
      </c>
      <c r="C2188" s="1" t="s">
        <v>27</v>
      </c>
      <c r="J2188" s="1" t="s">
        <v>16257</v>
      </c>
      <c r="K2188" s="1" t="s">
        <v>16258</v>
      </c>
      <c r="L2188" s="1" t="s">
        <v>16259</v>
      </c>
      <c r="M2188" s="1" t="s">
        <v>16260</v>
      </c>
      <c r="N2188" s="1" t="s">
        <v>16261</v>
      </c>
      <c r="O2188" s="1" t="s">
        <v>16262</v>
      </c>
    </row>
    <row r="2189" s="1" customFormat="1" spans="1:18">
      <c r="A2189" s="1" t="s">
        <v>15</v>
      </c>
      <c r="B2189" s="1" t="s">
        <v>16263</v>
      </c>
      <c r="C2189" s="1" t="s">
        <v>27</v>
      </c>
      <c r="F2189" s="1" t="s">
        <v>697</v>
      </c>
      <c r="G2189" s="1" t="s">
        <v>780</v>
      </c>
      <c r="I2189" s="1" t="s">
        <v>16264</v>
      </c>
      <c r="J2189" s="1" t="s">
        <v>16265</v>
      </c>
      <c r="K2189" s="1" t="s">
        <v>16266</v>
      </c>
      <c r="L2189" s="1" t="s">
        <v>16267</v>
      </c>
      <c r="M2189" s="1" t="s">
        <v>16268</v>
      </c>
      <c r="N2189" s="1" t="s">
        <v>16269</v>
      </c>
      <c r="O2189" s="1" t="s">
        <v>16270</v>
      </c>
    </row>
    <row r="2190" s="1" customFormat="1" spans="1:18">
      <c r="A2190" s="1" t="s">
        <v>15</v>
      </c>
      <c r="B2190" s="1" t="s">
        <v>16271</v>
      </c>
      <c r="C2190" s="1" t="s">
        <v>45</v>
      </c>
      <c r="F2190" s="1" t="s">
        <v>16256</v>
      </c>
      <c r="G2190" s="1" t="s">
        <v>2140</v>
      </c>
      <c r="I2190" s="1" t="s">
        <v>16272</v>
      </c>
      <c r="J2190" s="1" t="s">
        <v>16273</v>
      </c>
      <c r="K2190" s="1" t="s">
        <v>16274</v>
      </c>
      <c r="L2190" s="1" t="s">
        <v>16275</v>
      </c>
      <c r="M2190" s="1" t="s">
        <v>16276</v>
      </c>
      <c r="N2190" s="1" t="s">
        <v>16277</v>
      </c>
      <c r="O2190" s="1" t="s">
        <v>16278</v>
      </c>
    </row>
    <row r="2191" s="1" customFormat="1" spans="1:18">
      <c r="A2191" s="1" t="s">
        <v>15</v>
      </c>
      <c r="B2191" s="1" t="s">
        <v>16279</v>
      </c>
      <c r="C2191" s="1" t="s">
        <v>27</v>
      </c>
      <c r="J2191" s="1" t="s">
        <v>16280</v>
      </c>
      <c r="K2191" s="1" t="s">
        <v>16281</v>
      </c>
      <c r="L2191" s="1" t="s">
        <v>16282</v>
      </c>
      <c r="M2191" s="1" t="s">
        <v>16283</v>
      </c>
      <c r="N2191" s="1" t="s">
        <v>16284</v>
      </c>
      <c r="O2191" s="1" t="s">
        <v>16285</v>
      </c>
    </row>
    <row r="2192" s="1" customFormat="1" spans="1:18">
      <c r="A2192" s="1" t="s">
        <v>15</v>
      </c>
      <c r="B2192" s="1" t="s">
        <v>16286</v>
      </c>
      <c r="C2192" s="1" t="s">
        <v>27</v>
      </c>
      <c r="J2192" s="1" t="s">
        <v>16287</v>
      </c>
      <c r="K2192" s="1" t="s">
        <v>16288</v>
      </c>
      <c r="L2192" s="1" t="s">
        <v>16289</v>
      </c>
      <c r="M2192" s="1" t="s">
        <v>16290</v>
      </c>
      <c r="N2192" s="1" t="s">
        <v>16291</v>
      </c>
      <c r="O2192" s="1" t="s">
        <v>16292</v>
      </c>
    </row>
    <row r="2193" s="1" customFormat="1" spans="1:15">
      <c r="A2193" s="1" t="s">
        <v>15</v>
      </c>
      <c r="B2193" s="1" t="s">
        <v>14660</v>
      </c>
      <c r="C2193" s="1" t="s">
        <v>27</v>
      </c>
      <c r="J2193" s="1" t="s">
        <v>16293</v>
      </c>
      <c r="K2193" s="1" t="s">
        <v>16294</v>
      </c>
      <c r="L2193" s="1" t="s">
        <v>16295</v>
      </c>
      <c r="M2193" s="1" t="s">
        <v>16296</v>
      </c>
      <c r="N2193" s="1" t="s">
        <v>16297</v>
      </c>
      <c r="O2193" s="1" t="s">
        <v>16298</v>
      </c>
    </row>
    <row r="2194" s="1" customFormat="1" spans="1:15">
      <c r="A2194" s="1" t="s">
        <v>15</v>
      </c>
      <c r="B2194" s="1" t="s">
        <v>16299</v>
      </c>
      <c r="C2194" s="1" t="s">
        <v>27</v>
      </c>
      <c r="D2194" s="1" t="s">
        <v>16300</v>
      </c>
      <c r="F2194" s="1" t="s">
        <v>16301</v>
      </c>
      <c r="I2194" s="1" t="s">
        <v>16302</v>
      </c>
      <c r="J2194" s="1" t="s">
        <v>16303</v>
      </c>
      <c r="K2194" s="1" t="s">
        <v>16304</v>
      </c>
      <c r="L2194" s="1" t="s">
        <v>16305</v>
      </c>
      <c r="M2194" s="1" t="s">
        <v>16306</v>
      </c>
      <c r="N2194" s="1" t="s">
        <v>16307</v>
      </c>
      <c r="O2194" s="1" t="s">
        <v>16308</v>
      </c>
    </row>
    <row r="2195" s="1" customFormat="1" spans="1:15">
      <c r="A2195" s="1" t="s">
        <v>15</v>
      </c>
      <c r="B2195" s="1" t="s">
        <v>16309</v>
      </c>
      <c r="C2195" s="1" t="s">
        <v>27</v>
      </c>
      <c r="J2195" s="1" t="s">
        <v>16310</v>
      </c>
      <c r="K2195" s="1" t="s">
        <v>16311</v>
      </c>
      <c r="L2195" s="1" t="s">
        <v>16312</v>
      </c>
      <c r="M2195" s="1" t="s">
        <v>16313</v>
      </c>
      <c r="N2195" s="1" t="s">
        <v>16314</v>
      </c>
      <c r="O2195" s="1" t="s">
        <v>16315</v>
      </c>
    </row>
    <row r="2196" s="1" customFormat="1" spans="1:15">
      <c r="A2196" s="1" t="s">
        <v>15</v>
      </c>
      <c r="B2196" s="1" t="s">
        <v>16309</v>
      </c>
      <c r="C2196" s="1" t="s">
        <v>45</v>
      </c>
      <c r="J2196" s="1" t="s">
        <v>16316</v>
      </c>
      <c r="K2196" s="1" t="s">
        <v>16311</v>
      </c>
      <c r="L2196" s="1" t="s">
        <v>16317</v>
      </c>
      <c r="M2196" s="1" t="s">
        <v>16318</v>
      </c>
      <c r="N2196" s="1" t="s">
        <v>16319</v>
      </c>
      <c r="O2196" s="1" t="s">
        <v>16320</v>
      </c>
    </row>
    <row r="2197" s="1" customFormat="1" spans="1:15">
      <c r="A2197" s="1" t="s">
        <v>15</v>
      </c>
      <c r="B2197" s="1" t="s">
        <v>16321</v>
      </c>
      <c r="C2197" s="1" t="s">
        <v>45</v>
      </c>
      <c r="J2197" s="1" t="s">
        <v>16322</v>
      </c>
      <c r="K2197" s="1" t="s">
        <v>16311</v>
      </c>
      <c r="L2197" s="1" t="s">
        <v>16323</v>
      </c>
      <c r="M2197" s="1" t="s">
        <v>16324</v>
      </c>
      <c r="N2197" s="1" t="s">
        <v>16325</v>
      </c>
      <c r="O2197" s="1" t="s">
        <v>16326</v>
      </c>
    </row>
    <row r="2198" s="1" customFormat="1" spans="1:15">
      <c r="A2198" s="1" t="s">
        <v>15</v>
      </c>
      <c r="B2198" s="1" t="s">
        <v>16321</v>
      </c>
      <c r="C2198" s="1" t="s">
        <v>27</v>
      </c>
      <c r="J2198" s="1" t="s">
        <v>16327</v>
      </c>
      <c r="K2198" s="1" t="s">
        <v>16311</v>
      </c>
      <c r="L2198" s="1" t="s">
        <v>16328</v>
      </c>
      <c r="M2198" s="1" t="s">
        <v>16329</v>
      </c>
      <c r="N2198" s="1" t="s">
        <v>16330</v>
      </c>
      <c r="O2198" s="1" t="s">
        <v>16331</v>
      </c>
    </row>
    <row r="2199" s="1" customFormat="1" spans="1:15">
      <c r="A2199" s="1" t="s">
        <v>15</v>
      </c>
      <c r="B2199" s="1" t="s">
        <v>16332</v>
      </c>
      <c r="C2199" s="1" t="s">
        <v>27</v>
      </c>
      <c r="J2199" s="1" t="s">
        <v>16333</v>
      </c>
      <c r="K2199" s="1" t="s">
        <v>9349</v>
      </c>
      <c r="L2199" s="1" t="s">
        <v>16334</v>
      </c>
      <c r="M2199" s="1" t="s">
        <v>16335</v>
      </c>
      <c r="N2199" s="1" t="s">
        <v>16336</v>
      </c>
      <c r="O2199" s="1" t="s">
        <v>16337</v>
      </c>
    </row>
    <row r="2200" s="1" customFormat="1" spans="1:15">
      <c r="A2200" s="1" t="s">
        <v>15</v>
      </c>
      <c r="B2200" s="1" t="s">
        <v>16332</v>
      </c>
      <c r="C2200" s="1" t="s">
        <v>45</v>
      </c>
      <c r="J2200" s="1" t="s">
        <v>16338</v>
      </c>
      <c r="K2200" s="1" t="s">
        <v>9349</v>
      </c>
      <c r="L2200" s="1" t="s">
        <v>16339</v>
      </c>
      <c r="M2200" s="1" t="s">
        <v>16340</v>
      </c>
      <c r="N2200" s="1" t="s">
        <v>16341</v>
      </c>
      <c r="O2200" s="1" t="s">
        <v>16342</v>
      </c>
    </row>
    <row r="2201" s="1" customFormat="1" spans="1:15">
      <c r="A2201" s="1" t="s">
        <v>15</v>
      </c>
      <c r="B2201" s="1" t="s">
        <v>16343</v>
      </c>
      <c r="C2201" s="1" t="s">
        <v>27</v>
      </c>
      <c r="D2201" s="1" t="s">
        <v>16344</v>
      </c>
      <c r="F2201" s="1" t="s">
        <v>16345</v>
      </c>
      <c r="I2201" s="1" t="s">
        <v>16346</v>
      </c>
      <c r="J2201" s="1" t="s">
        <v>16347</v>
      </c>
      <c r="K2201" s="1" t="s">
        <v>16348</v>
      </c>
      <c r="L2201" s="1" t="s">
        <v>16349</v>
      </c>
      <c r="M2201" s="1" t="s">
        <v>16350</v>
      </c>
      <c r="N2201" s="1" t="s">
        <v>16351</v>
      </c>
      <c r="O2201" s="1" t="s">
        <v>16352</v>
      </c>
    </row>
    <row r="2202" s="1" customFormat="1" spans="1:15">
      <c r="A2202" s="1" t="s">
        <v>15</v>
      </c>
      <c r="B2202" s="1" t="s">
        <v>16353</v>
      </c>
      <c r="C2202" s="1" t="s">
        <v>17</v>
      </c>
      <c r="J2202" s="1" t="s">
        <v>16354</v>
      </c>
      <c r="K2202" s="1" t="s">
        <v>16355</v>
      </c>
      <c r="L2202" s="1" t="s">
        <v>16356</v>
      </c>
      <c r="M2202" s="1" t="s">
        <v>16357</v>
      </c>
      <c r="N2202" s="1" t="s">
        <v>16358</v>
      </c>
      <c r="O2202" s="1" t="s">
        <v>16359</v>
      </c>
    </row>
    <row r="2203" s="1" customFormat="1" spans="1:15">
      <c r="A2203" s="1" t="s">
        <v>15</v>
      </c>
      <c r="B2203" s="1" t="s">
        <v>16360</v>
      </c>
      <c r="C2203" s="1" t="s">
        <v>45</v>
      </c>
      <c r="J2203" s="1" t="s">
        <v>16361</v>
      </c>
      <c r="K2203" s="1" t="s">
        <v>16362</v>
      </c>
      <c r="L2203" s="1" t="s">
        <v>16363</v>
      </c>
      <c r="M2203" s="1" t="s">
        <v>16364</v>
      </c>
      <c r="N2203" s="1" t="s">
        <v>16365</v>
      </c>
      <c r="O2203" s="1" t="s">
        <v>16366</v>
      </c>
    </row>
    <row r="2204" s="1" customFormat="1" spans="1:15">
      <c r="A2204" s="1" t="s">
        <v>15</v>
      </c>
      <c r="B2204" s="1" t="s">
        <v>16367</v>
      </c>
      <c r="C2204" s="1" t="s">
        <v>27</v>
      </c>
      <c r="J2204" s="1" t="s">
        <v>16368</v>
      </c>
      <c r="K2204" s="1" t="s">
        <v>16369</v>
      </c>
      <c r="L2204" s="1" t="s">
        <v>16370</v>
      </c>
      <c r="M2204" s="1" t="s">
        <v>16371</v>
      </c>
      <c r="N2204" s="1" t="s">
        <v>16372</v>
      </c>
      <c r="O2204" s="1" t="s">
        <v>16373</v>
      </c>
    </row>
    <row r="2205" s="1" customFormat="1" spans="1:15">
      <c r="A2205" s="1" t="s">
        <v>15</v>
      </c>
      <c r="B2205" s="1" t="s">
        <v>16374</v>
      </c>
      <c r="C2205" s="1" t="s">
        <v>27</v>
      </c>
      <c r="J2205" s="1" t="s">
        <v>16375</v>
      </c>
      <c r="K2205" s="1" t="s">
        <v>16376</v>
      </c>
      <c r="L2205" s="1" t="s">
        <v>16377</v>
      </c>
      <c r="M2205" s="1" t="s">
        <v>16378</v>
      </c>
      <c r="N2205" s="1" t="s">
        <v>16379</v>
      </c>
      <c r="O2205" s="1" t="s">
        <v>16380</v>
      </c>
    </row>
    <row r="2206" s="1" customFormat="1" spans="1:15">
      <c r="A2206" s="1" t="s">
        <v>15</v>
      </c>
      <c r="B2206" s="1" t="s">
        <v>16374</v>
      </c>
      <c r="C2206" s="1" t="s">
        <v>17</v>
      </c>
      <c r="J2206" s="1" t="s">
        <v>16381</v>
      </c>
      <c r="K2206" s="1" t="s">
        <v>16376</v>
      </c>
      <c r="L2206" s="1" t="s">
        <v>16382</v>
      </c>
      <c r="M2206" s="1" t="s">
        <v>16383</v>
      </c>
      <c r="N2206" s="1" t="s">
        <v>16384</v>
      </c>
      <c r="O2206" s="1" t="s">
        <v>16385</v>
      </c>
    </row>
    <row r="2207" s="1" customFormat="1" spans="1:15">
      <c r="A2207" s="1" t="s">
        <v>15</v>
      </c>
      <c r="B2207" s="1" t="s">
        <v>16386</v>
      </c>
      <c r="C2207" s="1" t="s">
        <v>27</v>
      </c>
      <c r="F2207" s="1" t="s">
        <v>16387</v>
      </c>
      <c r="G2207" s="1" t="s">
        <v>16388</v>
      </c>
      <c r="I2207" s="1" t="s">
        <v>16389</v>
      </c>
      <c r="J2207" s="1" t="s">
        <v>16390</v>
      </c>
      <c r="K2207" s="1" t="s">
        <v>16391</v>
      </c>
      <c r="L2207" s="1" t="s">
        <v>16392</v>
      </c>
      <c r="M2207" s="1" t="s">
        <v>16393</v>
      </c>
      <c r="N2207" s="1" t="s">
        <v>16394</v>
      </c>
      <c r="O2207" s="1" t="s">
        <v>16395</v>
      </c>
    </row>
    <row r="2208" s="1" customFormat="1" spans="1:15">
      <c r="A2208" s="1" t="s">
        <v>15</v>
      </c>
      <c r="B2208" s="1" t="s">
        <v>16396</v>
      </c>
      <c r="C2208" s="1" t="s">
        <v>27</v>
      </c>
      <c r="J2208" s="1" t="s">
        <v>16397</v>
      </c>
      <c r="K2208" s="1" t="s">
        <v>16398</v>
      </c>
      <c r="L2208" s="1" t="s">
        <v>16399</v>
      </c>
      <c r="M2208" s="1" t="s">
        <v>16400</v>
      </c>
      <c r="N2208" s="1" t="s">
        <v>16401</v>
      </c>
      <c r="O2208" s="1" t="s">
        <v>16402</v>
      </c>
    </row>
    <row r="2209" s="1" customFormat="1" spans="1:15">
      <c r="A2209" s="1" t="s">
        <v>15</v>
      </c>
      <c r="B2209" s="1" t="s">
        <v>16396</v>
      </c>
      <c r="C2209" s="1" t="s">
        <v>17</v>
      </c>
      <c r="J2209" s="1" t="s">
        <v>16403</v>
      </c>
      <c r="K2209" s="1" t="s">
        <v>16398</v>
      </c>
      <c r="L2209" s="1" t="s">
        <v>16404</v>
      </c>
      <c r="M2209" s="1" t="s">
        <v>16405</v>
      </c>
      <c r="N2209" s="1" t="s">
        <v>16406</v>
      </c>
      <c r="O2209" s="1" t="s">
        <v>16407</v>
      </c>
    </row>
    <row r="2210" s="1" customFormat="1" spans="1:15">
      <c r="A2210" s="1" t="s">
        <v>15</v>
      </c>
      <c r="B2210" s="1" t="s">
        <v>16408</v>
      </c>
      <c r="C2210" s="1" t="s">
        <v>1210</v>
      </c>
      <c r="J2210" s="1" t="s">
        <v>16409</v>
      </c>
      <c r="K2210" s="1" t="s">
        <v>16410</v>
      </c>
      <c r="L2210" s="1" t="s">
        <v>16411</v>
      </c>
      <c r="M2210" s="1" t="s">
        <v>16412</v>
      </c>
      <c r="N2210" s="1" t="s">
        <v>16413</v>
      </c>
      <c r="O2210" s="1" t="s">
        <v>16414</v>
      </c>
    </row>
    <row r="2211" s="1" customFormat="1" spans="1:15">
      <c r="A2211" s="1" t="s">
        <v>15</v>
      </c>
      <c r="B2211" s="1" t="s">
        <v>16408</v>
      </c>
      <c r="C2211" s="1" t="s">
        <v>27</v>
      </c>
      <c r="J2211" s="1" t="s">
        <v>16415</v>
      </c>
      <c r="K2211" s="1" t="s">
        <v>16410</v>
      </c>
      <c r="L2211" s="1" t="s">
        <v>16416</v>
      </c>
      <c r="M2211" s="1" t="s">
        <v>16417</v>
      </c>
      <c r="N2211" s="1" t="s">
        <v>16418</v>
      </c>
      <c r="O2211" s="1" t="s">
        <v>16419</v>
      </c>
    </row>
    <row r="2212" s="1" customFormat="1" spans="1:15">
      <c r="A2212" s="1" t="s">
        <v>15</v>
      </c>
      <c r="B2212" s="1" t="s">
        <v>16408</v>
      </c>
      <c r="C2212" s="1" t="s">
        <v>17</v>
      </c>
      <c r="J2212" s="1" t="s">
        <v>16420</v>
      </c>
      <c r="K2212" s="1" t="s">
        <v>16410</v>
      </c>
      <c r="L2212" s="1" t="s">
        <v>16421</v>
      </c>
      <c r="M2212" s="1" t="s">
        <v>16422</v>
      </c>
      <c r="N2212" s="1" t="s">
        <v>16423</v>
      </c>
      <c r="O2212" s="1" t="s">
        <v>16424</v>
      </c>
    </row>
    <row r="2213" s="1" customFormat="1" spans="1:15">
      <c r="A2213" s="1" t="s">
        <v>15</v>
      </c>
      <c r="B2213" s="1" t="s">
        <v>16425</v>
      </c>
      <c r="C2213" s="1" t="s">
        <v>27</v>
      </c>
      <c r="F2213" s="1" t="s">
        <v>16426</v>
      </c>
      <c r="G2213" s="1" t="s">
        <v>1972</v>
      </c>
      <c r="I2213" s="1" t="s">
        <v>16427</v>
      </c>
      <c r="J2213" s="1" t="s">
        <v>16428</v>
      </c>
      <c r="K2213" s="1" t="s">
        <v>16429</v>
      </c>
      <c r="L2213" s="1" t="s">
        <v>16430</v>
      </c>
      <c r="M2213" s="1" t="s">
        <v>16431</v>
      </c>
      <c r="N2213" s="1" t="s">
        <v>16432</v>
      </c>
      <c r="O2213" s="1" t="s">
        <v>16433</v>
      </c>
    </row>
    <row r="2214" s="1" customFormat="1" spans="1:15">
      <c r="A2214" s="1" t="s">
        <v>15</v>
      </c>
      <c r="B2214" s="1" t="s">
        <v>16434</v>
      </c>
      <c r="C2214" s="1" t="s">
        <v>27</v>
      </c>
      <c r="D2214" s="1" t="s">
        <v>16435</v>
      </c>
      <c r="F2214" s="1" t="s">
        <v>4524</v>
      </c>
      <c r="I2214" s="1" t="s">
        <v>16436</v>
      </c>
      <c r="J2214" s="1" t="s">
        <v>16437</v>
      </c>
      <c r="K2214" s="1" t="s">
        <v>16438</v>
      </c>
      <c r="L2214" s="1" t="s">
        <v>16439</v>
      </c>
      <c r="M2214" s="1" t="s">
        <v>16440</v>
      </c>
      <c r="N2214" s="1" t="s">
        <v>16441</v>
      </c>
      <c r="O2214" s="1" t="s">
        <v>16442</v>
      </c>
    </row>
    <row r="2215" s="1" customFormat="1" spans="1:15">
      <c r="A2215" s="1" t="s">
        <v>15</v>
      </c>
      <c r="B2215" s="1" t="s">
        <v>16443</v>
      </c>
      <c r="C2215" s="1" t="s">
        <v>27</v>
      </c>
      <c r="D2215" s="1" t="s">
        <v>16435</v>
      </c>
      <c r="F2215" s="1" t="s">
        <v>16444</v>
      </c>
      <c r="I2215" s="1" t="s">
        <v>16445</v>
      </c>
      <c r="J2215" s="1" t="s">
        <v>16446</v>
      </c>
      <c r="K2215" s="1" t="s">
        <v>16447</v>
      </c>
      <c r="L2215" s="1" t="s">
        <v>16448</v>
      </c>
      <c r="M2215" s="1" t="s">
        <v>16449</v>
      </c>
      <c r="N2215" s="1" t="s">
        <v>16450</v>
      </c>
      <c r="O2215" s="1" t="s">
        <v>16451</v>
      </c>
    </row>
    <row r="2216" s="1" customFormat="1" spans="1:15">
      <c r="A2216" s="1" t="s">
        <v>15</v>
      </c>
      <c r="B2216" s="1" t="s">
        <v>16443</v>
      </c>
      <c r="C2216" s="1" t="s">
        <v>45</v>
      </c>
      <c r="D2216" s="1" t="s">
        <v>16435</v>
      </c>
      <c r="F2216" s="1" t="s">
        <v>16444</v>
      </c>
      <c r="I2216" s="1" t="s">
        <v>16452</v>
      </c>
      <c r="J2216" s="1" t="s">
        <v>16453</v>
      </c>
      <c r="K2216" s="1" t="s">
        <v>16447</v>
      </c>
      <c r="L2216" s="1" t="s">
        <v>16454</v>
      </c>
      <c r="M2216" s="1" t="s">
        <v>16455</v>
      </c>
      <c r="N2216" s="1" t="s">
        <v>16456</v>
      </c>
      <c r="O2216" s="1" t="s">
        <v>16457</v>
      </c>
    </row>
    <row r="2217" s="1" customFormat="1" spans="1:15">
      <c r="A2217" s="1" t="s">
        <v>15</v>
      </c>
      <c r="B2217" s="1" t="s">
        <v>16458</v>
      </c>
      <c r="C2217" s="1" t="s">
        <v>27</v>
      </c>
      <c r="D2217" s="1" t="s">
        <v>16435</v>
      </c>
      <c r="F2217" s="1" t="s">
        <v>16459</v>
      </c>
      <c r="I2217" s="1" t="s">
        <v>16460</v>
      </c>
      <c r="J2217" s="1" t="s">
        <v>16461</v>
      </c>
      <c r="K2217" s="1" t="s">
        <v>16462</v>
      </c>
      <c r="L2217" s="1" t="s">
        <v>16463</v>
      </c>
      <c r="M2217" s="1" t="s">
        <v>16464</v>
      </c>
      <c r="N2217" s="1" t="s">
        <v>16465</v>
      </c>
      <c r="O2217" s="1" t="s">
        <v>16466</v>
      </c>
    </row>
    <row r="2218" s="1" customFormat="1" spans="1:15">
      <c r="A2218" s="1" t="s">
        <v>15</v>
      </c>
      <c r="B2218" s="1" t="s">
        <v>16467</v>
      </c>
      <c r="C2218" s="1" t="s">
        <v>27</v>
      </c>
      <c r="D2218" s="1" t="s">
        <v>16435</v>
      </c>
      <c r="F2218" s="1" t="s">
        <v>16468</v>
      </c>
      <c r="G2218" s="1" t="s">
        <v>2140</v>
      </c>
      <c r="I2218" s="1" t="s">
        <v>16469</v>
      </c>
      <c r="J2218" s="1" t="s">
        <v>16470</v>
      </c>
      <c r="K2218" s="1" t="s">
        <v>16471</v>
      </c>
      <c r="L2218" s="1" t="s">
        <v>16472</v>
      </c>
      <c r="M2218" s="1" t="s">
        <v>16473</v>
      </c>
      <c r="N2218" s="1" t="s">
        <v>16474</v>
      </c>
      <c r="O2218" s="1" t="s">
        <v>16475</v>
      </c>
    </row>
    <row r="2219" s="1" customFormat="1" spans="1:15">
      <c r="A2219" s="1" t="s">
        <v>15</v>
      </c>
      <c r="B2219" s="1" t="s">
        <v>16476</v>
      </c>
      <c r="C2219" s="1" t="s">
        <v>27</v>
      </c>
      <c r="F2219" s="1" t="s">
        <v>16477</v>
      </c>
      <c r="G2219" s="1" t="s">
        <v>8436</v>
      </c>
      <c r="I2219" s="1" t="s">
        <v>16478</v>
      </c>
      <c r="J2219" s="1" t="s">
        <v>16479</v>
      </c>
      <c r="K2219" s="1" t="s">
        <v>16480</v>
      </c>
      <c r="L2219" s="1" t="s">
        <v>16481</v>
      </c>
      <c r="M2219" s="1" t="s">
        <v>16482</v>
      </c>
      <c r="N2219" s="1" t="s">
        <v>16483</v>
      </c>
      <c r="O2219" s="1" t="s">
        <v>16484</v>
      </c>
    </row>
    <row r="2220" s="1" customFormat="1" spans="1:15">
      <c r="A2220" s="1" t="s">
        <v>15</v>
      </c>
      <c r="B2220" s="1" t="s">
        <v>16485</v>
      </c>
      <c r="C2220" s="1" t="s">
        <v>65</v>
      </c>
      <c r="F2220" s="1" t="s">
        <v>16486</v>
      </c>
      <c r="G2220" s="1" t="s">
        <v>5633</v>
      </c>
      <c r="I2220" s="1" t="s">
        <v>16487</v>
      </c>
      <c r="J2220" s="1" t="s">
        <v>16488</v>
      </c>
      <c r="K2220" s="1" t="s">
        <v>16489</v>
      </c>
      <c r="L2220" s="1" t="s">
        <v>16490</v>
      </c>
      <c r="M2220" s="1" t="s">
        <v>16491</v>
      </c>
      <c r="N2220" s="1" t="s">
        <v>16492</v>
      </c>
      <c r="O2220" s="1" t="s">
        <v>16493</v>
      </c>
    </row>
    <row r="2221" s="1" customFormat="1" spans="1:15">
      <c r="A2221" s="1" t="s">
        <v>15</v>
      </c>
      <c r="B2221" s="1" t="s">
        <v>16494</v>
      </c>
      <c r="C2221" s="1" t="s">
        <v>27</v>
      </c>
      <c r="F2221" s="1" t="s">
        <v>16486</v>
      </c>
      <c r="G2221" s="1" t="s">
        <v>16495</v>
      </c>
      <c r="I2221" s="1" t="s">
        <v>16496</v>
      </c>
      <c r="J2221" s="1" t="s">
        <v>16497</v>
      </c>
      <c r="K2221" s="1" t="s">
        <v>16498</v>
      </c>
      <c r="L2221" s="1" t="s">
        <v>16499</v>
      </c>
      <c r="M2221" s="1" t="s">
        <v>16500</v>
      </c>
      <c r="N2221" s="1" t="s">
        <v>16501</v>
      </c>
      <c r="O2221" s="1" t="s">
        <v>16502</v>
      </c>
    </row>
    <row r="2222" s="1" customFormat="1" spans="1:15">
      <c r="A2222" s="1" t="s">
        <v>15</v>
      </c>
      <c r="B2222" s="1" t="s">
        <v>16494</v>
      </c>
      <c r="C2222" s="1" t="s">
        <v>45</v>
      </c>
      <c r="F2222" s="1" t="s">
        <v>16486</v>
      </c>
      <c r="G2222" s="1" t="s">
        <v>16495</v>
      </c>
      <c r="I2222" s="1" t="s">
        <v>16503</v>
      </c>
      <c r="J2222" s="1" t="s">
        <v>16504</v>
      </c>
      <c r="K2222" s="1" t="s">
        <v>16505</v>
      </c>
      <c r="L2222" s="1" t="s">
        <v>16506</v>
      </c>
      <c r="M2222" s="1" t="s">
        <v>16507</v>
      </c>
      <c r="N2222" s="1" t="s">
        <v>16508</v>
      </c>
      <c r="O2222" s="1" t="s">
        <v>16509</v>
      </c>
    </row>
    <row r="2223" s="1" customFormat="1" spans="1:15">
      <c r="A2223" s="1" t="s">
        <v>15</v>
      </c>
      <c r="B2223" s="1" t="s">
        <v>16510</v>
      </c>
      <c r="C2223" s="1" t="s">
        <v>27</v>
      </c>
      <c r="F2223" s="1" t="s">
        <v>671</v>
      </c>
      <c r="G2223" s="1" t="s">
        <v>16511</v>
      </c>
      <c r="I2223" s="1" t="s">
        <v>16512</v>
      </c>
      <c r="J2223" s="1" t="s">
        <v>16513</v>
      </c>
      <c r="K2223" s="1" t="s">
        <v>16514</v>
      </c>
      <c r="L2223" s="1" t="s">
        <v>16515</v>
      </c>
      <c r="M2223" s="1" t="s">
        <v>16516</v>
      </c>
      <c r="N2223" s="1" t="s">
        <v>16517</v>
      </c>
      <c r="O2223" s="1" t="s">
        <v>16518</v>
      </c>
    </row>
    <row r="2224" s="1" customFormat="1" spans="1:15">
      <c r="A2224" s="1" t="s">
        <v>15</v>
      </c>
      <c r="B2224" s="1" t="s">
        <v>688</v>
      </c>
      <c r="C2224" s="1" t="s">
        <v>17</v>
      </c>
      <c r="J2224" s="1" t="s">
        <v>16519</v>
      </c>
      <c r="K2224" s="1" t="s">
        <v>16520</v>
      </c>
      <c r="L2224" s="1" t="s">
        <v>16521</v>
      </c>
      <c r="M2224" s="1" t="s">
        <v>16522</v>
      </c>
      <c r="N2224" s="1" t="s">
        <v>16523</v>
      </c>
      <c r="O2224" s="1" t="s">
        <v>16524</v>
      </c>
    </row>
    <row r="2225" s="1" customFormat="1" spans="1:18">
      <c r="A2225" s="1" t="s">
        <v>15</v>
      </c>
      <c r="B2225" s="1" t="s">
        <v>16525</v>
      </c>
      <c r="C2225" s="1" t="s">
        <v>27</v>
      </c>
      <c r="F2225" s="1" t="s">
        <v>688</v>
      </c>
      <c r="G2225" s="1" t="e">
        <f>-ile</f>
        <v>#NAME?</v>
      </c>
      <c r="I2225" s="1" t="s">
        <v>16526</v>
      </c>
      <c r="J2225" s="1" t="s">
        <v>16527</v>
      </c>
      <c r="K2225" s="1" t="s">
        <v>16528</v>
      </c>
      <c r="L2225" s="1" t="s">
        <v>16529</v>
      </c>
      <c r="M2225" s="1" t="s">
        <v>16530</v>
      </c>
      <c r="N2225" s="1" t="s">
        <v>16531</v>
      </c>
      <c r="O2225" s="1" t="s">
        <v>16532</v>
      </c>
    </row>
    <row r="2226" s="1" customFormat="1" spans="1:18">
      <c r="A2226" s="1" t="s">
        <v>15</v>
      </c>
      <c r="B2226" s="1" t="s">
        <v>16533</v>
      </c>
      <c r="C2226" s="1" t="s">
        <v>27</v>
      </c>
      <c r="J2226" s="1" t="s">
        <v>16534</v>
      </c>
      <c r="K2226" s="1" t="s">
        <v>16535</v>
      </c>
      <c r="L2226" s="1" t="s">
        <v>16536</v>
      </c>
      <c r="M2226" s="1" t="s">
        <v>16537</v>
      </c>
      <c r="N2226" s="1" t="s">
        <v>16538</v>
      </c>
      <c r="O2226" s="1" t="s">
        <v>16539</v>
      </c>
    </row>
    <row r="2227" s="1" customFormat="1" spans="1:18">
      <c r="A2227" s="1" t="s">
        <v>15</v>
      </c>
      <c r="B2227" s="1" t="s">
        <v>16540</v>
      </c>
      <c r="C2227" s="1" t="s">
        <v>27</v>
      </c>
      <c r="D2227" s="1" t="s">
        <v>16541</v>
      </c>
      <c r="F2227" s="1" t="s">
        <v>16542</v>
      </c>
      <c r="I2227" s="1" t="s">
        <v>16543</v>
      </c>
      <c r="J2227" s="1" t="s">
        <v>16544</v>
      </c>
      <c r="K2227" s="1" t="s">
        <v>16545</v>
      </c>
      <c r="L2227" s="1" t="s">
        <v>16546</v>
      </c>
      <c r="M2227" s="1" t="s">
        <v>16547</v>
      </c>
      <c r="N2227" s="1" t="s">
        <v>16548</v>
      </c>
      <c r="O2227" s="1" t="s">
        <v>16549</v>
      </c>
    </row>
    <row r="2228" s="1" customFormat="1" spans="1:18">
      <c r="A2228" s="1" t="s">
        <v>15</v>
      </c>
      <c r="B2228" s="1" t="s">
        <v>16540</v>
      </c>
      <c r="C2228" s="1" t="s">
        <v>17</v>
      </c>
      <c r="D2228" s="1" t="s">
        <v>16541</v>
      </c>
      <c r="F2228" s="1" t="s">
        <v>16542</v>
      </c>
      <c r="I2228" s="1" t="s">
        <v>16550</v>
      </c>
      <c r="J2228" s="1" t="s">
        <v>16551</v>
      </c>
      <c r="K2228" s="1" t="s">
        <v>16545</v>
      </c>
      <c r="L2228" s="1" t="s">
        <v>16552</v>
      </c>
      <c r="M2228" s="1" t="s">
        <v>16553</v>
      </c>
      <c r="N2228" s="1" t="s">
        <v>16554</v>
      </c>
      <c r="O2228" s="1" t="s">
        <v>16555</v>
      </c>
    </row>
    <row r="2229" s="1" customFormat="1" spans="1:18">
      <c r="A2229" s="1" t="s">
        <v>15</v>
      </c>
      <c r="B2229" s="1" t="s">
        <v>16556</v>
      </c>
      <c r="C2229" s="1" t="s">
        <v>45</v>
      </c>
      <c r="D2229" s="1" t="s">
        <v>16541</v>
      </c>
      <c r="F2229" s="1" t="s">
        <v>16542</v>
      </c>
      <c r="G2229" s="1" t="e">
        <f>-en</f>
        <v>#NAME?</v>
      </c>
      <c r="I2229" s="1" t="s">
        <v>16557</v>
      </c>
      <c r="J2229" s="1" t="s">
        <v>16558</v>
      </c>
      <c r="K2229" s="1" t="s">
        <v>16559</v>
      </c>
      <c r="L2229" s="1" t="s">
        <v>16560</v>
      </c>
      <c r="M2229" s="1" t="s">
        <v>16561</v>
      </c>
      <c r="N2229" s="1" t="s">
        <v>16562</v>
      </c>
      <c r="O2229" s="1" t="s">
        <v>16563</v>
      </c>
    </row>
    <row r="2230" s="1" customFormat="1" spans="1:18">
      <c r="A2230" s="1" t="s">
        <v>15</v>
      </c>
      <c r="B2230" s="1" t="s">
        <v>16564</v>
      </c>
      <c r="C2230" s="1" t="s">
        <v>17</v>
      </c>
      <c r="D2230" s="1" t="s">
        <v>16541</v>
      </c>
      <c r="E2230" s="1" t="s">
        <v>16565</v>
      </c>
      <c r="F2230" s="1" t="s">
        <v>16566</v>
      </c>
      <c r="I2230" s="1" t="s">
        <v>16567</v>
      </c>
      <c r="J2230" s="1" t="s">
        <v>16568</v>
      </c>
      <c r="K2230" s="1" t="s">
        <v>16569</v>
      </c>
      <c r="L2230" s="1" t="s">
        <v>16570</v>
      </c>
      <c r="M2230" s="1" t="s">
        <v>16571</v>
      </c>
      <c r="N2230" s="1" t="s">
        <v>16572</v>
      </c>
      <c r="O2230" s="1" t="s">
        <v>16573</v>
      </c>
    </row>
    <row r="2231" s="1" customFormat="1" spans="1:18">
      <c r="A2231" s="1" t="s">
        <v>15</v>
      </c>
      <c r="B2231" s="1" t="s">
        <v>16574</v>
      </c>
      <c r="C2231" s="1" t="s">
        <v>17</v>
      </c>
      <c r="J2231" s="1" t="s">
        <v>16575</v>
      </c>
      <c r="K2231" s="1" t="s">
        <v>16576</v>
      </c>
      <c r="L2231" s="1" t="s">
        <v>16577</v>
      </c>
      <c r="M2231" s="1" t="s">
        <v>16578</v>
      </c>
      <c r="N2231" s="1" t="s">
        <v>16579</v>
      </c>
      <c r="O2231" s="1" t="s">
        <v>16580</v>
      </c>
    </row>
    <row r="2232" s="1" customFormat="1" spans="1:18">
      <c r="A2232" s="1" t="s">
        <v>15</v>
      </c>
      <c r="B2232" s="1" t="s">
        <v>16574</v>
      </c>
      <c r="C2232" s="1" t="s">
        <v>27</v>
      </c>
      <c r="J2232" s="1" t="s">
        <v>16581</v>
      </c>
      <c r="K2232" s="1" t="s">
        <v>16576</v>
      </c>
      <c r="L2232" s="1" t="s">
        <v>16582</v>
      </c>
      <c r="M2232" s="1" t="s">
        <v>16583</v>
      </c>
      <c r="N2232" s="1" t="s">
        <v>16584</v>
      </c>
      <c r="O2232" s="1" t="s">
        <v>16585</v>
      </c>
    </row>
    <row r="2233" s="1" customFormat="1" spans="1:18">
      <c r="A2233" s="1" t="s">
        <v>15</v>
      </c>
      <c r="B2233" s="1" t="s">
        <v>16586</v>
      </c>
      <c r="C2233" s="1" t="s">
        <v>27</v>
      </c>
      <c r="F2233" s="1" t="s">
        <v>16574</v>
      </c>
      <c r="I2233" s="1" t="s">
        <v>16587</v>
      </c>
      <c r="J2233" s="1" t="s">
        <v>16588</v>
      </c>
      <c r="K2233" s="1" t="s">
        <v>16589</v>
      </c>
      <c r="L2233" s="1" t="s">
        <v>16590</v>
      </c>
      <c r="M2233" s="1" t="s">
        <v>16591</v>
      </c>
      <c r="N2233" s="1" t="s">
        <v>16592</v>
      </c>
      <c r="O2233" s="1" t="s">
        <v>16593</v>
      </c>
      <c r="R2233" s="1" t="s">
        <v>16594</v>
      </c>
    </row>
    <row r="2234" s="1" customFormat="1" spans="1:18">
      <c r="A2234" s="1" t="s">
        <v>15</v>
      </c>
      <c r="B2234" s="1" t="s">
        <v>16595</v>
      </c>
      <c r="C2234" s="1" t="s">
        <v>27</v>
      </c>
      <c r="J2234" s="1" t="s">
        <v>16596</v>
      </c>
      <c r="K2234" s="1" t="s">
        <v>16597</v>
      </c>
      <c r="L2234" s="1" t="s">
        <v>16598</v>
      </c>
      <c r="M2234" s="1" t="s">
        <v>16599</v>
      </c>
      <c r="N2234" s="1" t="s">
        <v>16600</v>
      </c>
      <c r="O2234" s="1" t="s">
        <v>16601</v>
      </c>
    </row>
    <row r="2235" s="1" customFormat="1" spans="1:18">
      <c r="A2235" s="1" t="s">
        <v>15</v>
      </c>
      <c r="B2235" s="1" t="s">
        <v>16602</v>
      </c>
      <c r="C2235" s="1" t="s">
        <v>27</v>
      </c>
      <c r="J2235" s="1" t="s">
        <v>16603</v>
      </c>
      <c r="K2235" s="1" t="s">
        <v>16604</v>
      </c>
      <c r="L2235" s="1" t="s">
        <v>16605</v>
      </c>
      <c r="M2235" s="1" t="s">
        <v>16606</v>
      </c>
      <c r="N2235" s="1" t="s">
        <v>16607</v>
      </c>
      <c r="O2235" s="1" t="s">
        <v>16608</v>
      </c>
    </row>
    <row r="2236" s="1" customFormat="1" spans="1:18">
      <c r="A2236" s="1" t="s">
        <v>15</v>
      </c>
      <c r="B2236" s="1" t="s">
        <v>16609</v>
      </c>
      <c r="C2236" s="1" t="s">
        <v>27</v>
      </c>
      <c r="J2236" s="1" t="s">
        <v>16610</v>
      </c>
      <c r="K2236" s="1" t="s">
        <v>16611</v>
      </c>
      <c r="L2236" s="1" t="s">
        <v>16612</v>
      </c>
      <c r="M2236" s="1" t="s">
        <v>16613</v>
      </c>
      <c r="N2236" s="1" t="s">
        <v>16614</v>
      </c>
      <c r="O2236" s="1" t="s">
        <v>16615</v>
      </c>
    </row>
    <row r="2237" s="1" customFormat="1" spans="1:18">
      <c r="A2237" s="1" t="s">
        <v>15</v>
      </c>
      <c r="B2237" s="1" t="s">
        <v>16616</v>
      </c>
      <c r="C2237" s="1" t="s">
        <v>27</v>
      </c>
      <c r="I2237" s="1" t="s">
        <v>16617</v>
      </c>
      <c r="J2237" s="1" t="s">
        <v>16618</v>
      </c>
      <c r="K2237" s="1" t="s">
        <v>16619</v>
      </c>
      <c r="L2237" s="1" t="s">
        <v>16620</v>
      </c>
      <c r="M2237" s="1" t="s">
        <v>16621</v>
      </c>
      <c r="N2237" s="1" t="s">
        <v>16622</v>
      </c>
      <c r="O2237" s="1" t="s">
        <v>16623</v>
      </c>
    </row>
    <row r="2238" s="1" customFormat="1" spans="1:18">
      <c r="A2238" s="1" t="s">
        <v>15</v>
      </c>
      <c r="B2238" s="1" t="s">
        <v>16624</v>
      </c>
      <c r="C2238" s="1" t="s">
        <v>45</v>
      </c>
      <c r="F2238" s="1" t="s">
        <v>16625</v>
      </c>
      <c r="G2238" s="1" t="s">
        <v>16626</v>
      </c>
      <c r="I2238" s="1" t="s">
        <v>16627</v>
      </c>
      <c r="J2238" s="1" t="s">
        <v>16628</v>
      </c>
      <c r="K2238" s="1" t="s">
        <v>16629</v>
      </c>
      <c r="L2238" s="1" t="s">
        <v>16630</v>
      </c>
      <c r="M2238" s="1" t="s">
        <v>16631</v>
      </c>
      <c r="N2238" s="1" t="s">
        <v>16632</v>
      </c>
      <c r="O2238" s="1" t="s">
        <v>16633</v>
      </c>
    </row>
    <row r="2239" s="1" customFormat="1" spans="1:18">
      <c r="A2239" s="1" t="s">
        <v>15</v>
      </c>
      <c r="B2239" s="1" t="s">
        <v>16634</v>
      </c>
      <c r="C2239" s="1" t="s">
        <v>45</v>
      </c>
      <c r="F2239" s="1" t="s">
        <v>16625</v>
      </c>
      <c r="G2239" s="1" t="s">
        <v>14212</v>
      </c>
      <c r="I2239" s="1" t="s">
        <v>16635</v>
      </c>
      <c r="J2239" s="1" t="s">
        <v>16636</v>
      </c>
      <c r="K2239" s="1" t="s">
        <v>16637</v>
      </c>
      <c r="L2239" s="1" t="s">
        <v>16638</v>
      </c>
      <c r="M2239" s="1" t="s">
        <v>16639</v>
      </c>
      <c r="N2239" s="1" t="s">
        <v>16640</v>
      </c>
      <c r="O2239" s="1" t="s">
        <v>16641</v>
      </c>
    </row>
    <row r="2240" s="1" customFormat="1" spans="1:18">
      <c r="A2240" s="1" t="s">
        <v>15</v>
      </c>
      <c r="B2240" s="1" t="s">
        <v>16642</v>
      </c>
      <c r="C2240" s="1" t="s">
        <v>27</v>
      </c>
      <c r="J2240" s="1" t="s">
        <v>16643</v>
      </c>
      <c r="K2240" s="1" t="s">
        <v>16644</v>
      </c>
      <c r="L2240" s="1" t="s">
        <v>16645</v>
      </c>
      <c r="M2240" s="1" t="s">
        <v>16646</v>
      </c>
      <c r="N2240" s="1" t="s">
        <v>16647</v>
      </c>
      <c r="O2240" s="1" t="s">
        <v>16648</v>
      </c>
    </row>
    <row r="2241" s="1" customFormat="1" spans="1:15">
      <c r="A2241" s="1" t="s">
        <v>15</v>
      </c>
      <c r="B2241" s="1" t="s">
        <v>16649</v>
      </c>
      <c r="C2241" s="1" t="s">
        <v>27</v>
      </c>
      <c r="J2241" s="1" t="s">
        <v>16650</v>
      </c>
      <c r="K2241" s="1" t="s">
        <v>16651</v>
      </c>
      <c r="L2241" s="1" t="s">
        <v>16652</v>
      </c>
      <c r="M2241" s="1" t="s">
        <v>16653</v>
      </c>
      <c r="N2241" s="1" t="s">
        <v>16654</v>
      </c>
      <c r="O2241" s="1" t="s">
        <v>16655</v>
      </c>
    </row>
    <row r="2242" s="1" customFormat="1" spans="1:15">
      <c r="A2242" s="1" t="s">
        <v>15</v>
      </c>
      <c r="B2242" s="1" t="s">
        <v>16656</v>
      </c>
      <c r="C2242" s="1" t="s">
        <v>27</v>
      </c>
      <c r="J2242" s="1" t="s">
        <v>16657</v>
      </c>
      <c r="K2242" s="1" t="s">
        <v>16658</v>
      </c>
      <c r="L2242" s="1" t="s">
        <v>16659</v>
      </c>
      <c r="M2242" s="1" t="s">
        <v>16660</v>
      </c>
      <c r="N2242" s="1" t="s">
        <v>16661</v>
      </c>
      <c r="O2242" s="1" t="s">
        <v>16662</v>
      </c>
    </row>
    <row r="2243" s="1" customFormat="1" spans="1:15">
      <c r="A2243" s="1" t="s">
        <v>15</v>
      </c>
      <c r="B2243" s="1" t="s">
        <v>16663</v>
      </c>
      <c r="C2243" s="1" t="s">
        <v>27</v>
      </c>
      <c r="J2243" s="1" t="s">
        <v>16664</v>
      </c>
      <c r="K2243" s="1" t="s">
        <v>16665</v>
      </c>
      <c r="L2243" s="1" t="s">
        <v>16666</v>
      </c>
      <c r="M2243" s="1" t="s">
        <v>16667</v>
      </c>
      <c r="N2243" s="1" t="s">
        <v>16668</v>
      </c>
      <c r="O2243" s="1" t="s">
        <v>16669</v>
      </c>
    </row>
    <row r="2244" s="1" customFormat="1" spans="1:15">
      <c r="A2244" s="1" t="s">
        <v>15</v>
      </c>
      <c r="B2244" s="1" t="s">
        <v>16670</v>
      </c>
      <c r="C2244" s="1" t="s">
        <v>27</v>
      </c>
      <c r="D2244" s="1" t="s">
        <v>16671</v>
      </c>
      <c r="F2244" s="1" t="s">
        <v>16672</v>
      </c>
      <c r="I2244" s="1" t="s">
        <v>16673</v>
      </c>
      <c r="J2244" s="1" t="s">
        <v>16674</v>
      </c>
      <c r="K2244" s="1" t="s">
        <v>16675</v>
      </c>
      <c r="L2244" s="1" t="s">
        <v>16676</v>
      </c>
      <c r="M2244" s="1" t="s">
        <v>16677</v>
      </c>
      <c r="N2244" s="1" t="s">
        <v>16678</v>
      </c>
      <c r="O2244" s="1" t="s">
        <v>16679</v>
      </c>
    </row>
    <row r="2245" s="1" customFormat="1" spans="1:15">
      <c r="A2245" s="1" t="s">
        <v>15</v>
      </c>
      <c r="B2245" s="1" t="s">
        <v>16670</v>
      </c>
      <c r="C2245" s="1" t="s">
        <v>17</v>
      </c>
      <c r="D2245" s="1" t="s">
        <v>16671</v>
      </c>
      <c r="F2245" s="1" t="s">
        <v>16672</v>
      </c>
      <c r="I2245" s="1" t="s">
        <v>16680</v>
      </c>
      <c r="J2245" s="1" t="s">
        <v>16681</v>
      </c>
      <c r="K2245" s="1" t="s">
        <v>16675</v>
      </c>
      <c r="L2245" s="1" t="s">
        <v>16682</v>
      </c>
      <c r="M2245" s="1" t="s">
        <v>16683</v>
      </c>
      <c r="N2245" s="1" t="s">
        <v>16684</v>
      </c>
      <c r="O2245" s="1" t="s">
        <v>16685</v>
      </c>
    </row>
    <row r="2246" s="1" customFormat="1" spans="1:15">
      <c r="A2246" s="1" t="s">
        <v>15</v>
      </c>
      <c r="B2246" s="1" t="s">
        <v>16686</v>
      </c>
      <c r="C2246" s="1" t="s">
        <v>27</v>
      </c>
      <c r="J2246" s="1" t="s">
        <v>16687</v>
      </c>
      <c r="K2246" s="1" t="s">
        <v>16688</v>
      </c>
      <c r="L2246" s="1" t="s">
        <v>16689</v>
      </c>
      <c r="M2246" s="1" t="s">
        <v>16690</v>
      </c>
      <c r="N2246" s="1" t="s">
        <v>16691</v>
      </c>
      <c r="O2246" s="1" t="s">
        <v>16692</v>
      </c>
    </row>
    <row r="2247" s="1" customFormat="1" spans="1:15">
      <c r="A2247" s="1" t="s">
        <v>15</v>
      </c>
      <c r="B2247" s="1" t="s">
        <v>16693</v>
      </c>
      <c r="C2247" s="1" t="s">
        <v>27</v>
      </c>
      <c r="J2247" s="1" t="s">
        <v>16694</v>
      </c>
      <c r="K2247" s="1" t="s">
        <v>16695</v>
      </c>
      <c r="L2247" s="1" t="s">
        <v>16696</v>
      </c>
      <c r="M2247" s="1" t="s">
        <v>16697</v>
      </c>
      <c r="N2247" s="1" t="s">
        <v>16698</v>
      </c>
      <c r="O2247" s="1" t="s">
        <v>16699</v>
      </c>
    </row>
    <row r="2248" s="1" customFormat="1" spans="1:15">
      <c r="A2248" s="1" t="s">
        <v>15</v>
      </c>
      <c r="B2248" s="1" t="s">
        <v>16700</v>
      </c>
      <c r="C2248" s="1" t="s">
        <v>27</v>
      </c>
      <c r="F2248" s="1" t="s">
        <v>16701</v>
      </c>
      <c r="G2248" s="1" t="s">
        <v>422</v>
      </c>
      <c r="I2248" s="1" t="s">
        <v>16702</v>
      </c>
      <c r="J2248" s="1" t="s">
        <v>16157</v>
      </c>
      <c r="K2248" s="1" t="s">
        <v>16703</v>
      </c>
      <c r="L2248" s="1" t="s">
        <v>16704</v>
      </c>
      <c r="M2248" s="1" t="s">
        <v>16705</v>
      </c>
      <c r="N2248" s="1" t="s">
        <v>16706</v>
      </c>
      <c r="O2248" s="1" t="s">
        <v>16707</v>
      </c>
    </row>
    <row r="2249" s="1" customFormat="1" spans="1:15">
      <c r="A2249" s="1" t="s">
        <v>15</v>
      </c>
      <c r="B2249" s="1" t="s">
        <v>16708</v>
      </c>
      <c r="C2249" s="1" t="s">
        <v>27</v>
      </c>
      <c r="J2249" s="1" t="s">
        <v>16709</v>
      </c>
      <c r="K2249" s="1" t="s">
        <v>16710</v>
      </c>
      <c r="L2249" s="1" t="s">
        <v>16711</v>
      </c>
      <c r="M2249" s="1" t="s">
        <v>16712</v>
      </c>
      <c r="N2249" s="1" t="s">
        <v>16713</v>
      </c>
      <c r="O2249" s="1" t="s">
        <v>16714</v>
      </c>
    </row>
    <row r="2250" s="1" customFormat="1" spans="1:15">
      <c r="A2250" s="1" t="s">
        <v>15</v>
      </c>
      <c r="B2250" s="1" t="s">
        <v>16715</v>
      </c>
      <c r="C2250" s="1" t="s">
        <v>27</v>
      </c>
      <c r="J2250" s="1" t="s">
        <v>16716</v>
      </c>
      <c r="K2250" s="1" t="s">
        <v>16717</v>
      </c>
      <c r="L2250" s="1" t="s">
        <v>16718</v>
      </c>
      <c r="M2250" s="1" t="s">
        <v>16719</v>
      </c>
      <c r="N2250" s="1" t="s">
        <v>16720</v>
      </c>
      <c r="O2250" s="1" t="s">
        <v>16721</v>
      </c>
    </row>
    <row r="2251" s="1" customFormat="1" spans="1:15">
      <c r="A2251" s="1" t="s">
        <v>15</v>
      </c>
      <c r="B2251" s="1" t="s">
        <v>16715</v>
      </c>
      <c r="C2251" s="1" t="s">
        <v>17</v>
      </c>
      <c r="J2251" s="1" t="s">
        <v>16722</v>
      </c>
      <c r="K2251" s="1" t="s">
        <v>16717</v>
      </c>
      <c r="L2251" s="1" t="s">
        <v>16723</v>
      </c>
      <c r="M2251" s="1" t="s">
        <v>16724</v>
      </c>
      <c r="N2251" s="1" t="s">
        <v>16725</v>
      </c>
      <c r="O2251" s="1" t="s">
        <v>16726</v>
      </c>
    </row>
    <row r="2252" s="1" customFormat="1" spans="1:15">
      <c r="A2252" s="1" t="s">
        <v>15</v>
      </c>
      <c r="B2252" s="1" t="s">
        <v>16727</v>
      </c>
      <c r="C2252" s="1" t="s">
        <v>45</v>
      </c>
      <c r="F2252" s="1" t="s">
        <v>16728</v>
      </c>
      <c r="G2252" s="1" t="s">
        <v>1972</v>
      </c>
      <c r="I2252" s="1" t="s">
        <v>16729</v>
      </c>
      <c r="J2252" s="1" t="s">
        <v>16730</v>
      </c>
      <c r="K2252" s="1" t="s">
        <v>16731</v>
      </c>
      <c r="L2252" s="1" t="s">
        <v>16732</v>
      </c>
      <c r="M2252" s="1" t="s">
        <v>16733</v>
      </c>
      <c r="N2252" s="1" t="s">
        <v>16734</v>
      </c>
      <c r="O2252" s="1" t="s">
        <v>16735</v>
      </c>
    </row>
    <row r="2253" s="1" customFormat="1" spans="1:15">
      <c r="A2253" s="1" t="s">
        <v>15</v>
      </c>
      <c r="B2253" s="1" t="s">
        <v>16727</v>
      </c>
      <c r="C2253" s="1" t="s">
        <v>27</v>
      </c>
      <c r="F2253" s="1" t="s">
        <v>16728</v>
      </c>
      <c r="G2253" s="1" t="s">
        <v>1972</v>
      </c>
      <c r="I2253" s="1" t="s">
        <v>16736</v>
      </c>
      <c r="J2253" s="1" t="s">
        <v>16737</v>
      </c>
      <c r="K2253" s="1" t="s">
        <v>16731</v>
      </c>
      <c r="L2253" s="1" t="s">
        <v>16738</v>
      </c>
      <c r="M2253" s="1" t="s">
        <v>16739</v>
      </c>
      <c r="N2253" s="1" t="s">
        <v>16740</v>
      </c>
      <c r="O2253" s="1" t="s">
        <v>16741</v>
      </c>
    </row>
    <row r="2254" s="1" customFormat="1" spans="1:15">
      <c r="A2254" s="1" t="s">
        <v>15</v>
      </c>
      <c r="B2254" s="1" t="s">
        <v>16742</v>
      </c>
      <c r="C2254" s="1" t="s">
        <v>45</v>
      </c>
      <c r="J2254" s="1" t="s">
        <v>16743</v>
      </c>
      <c r="K2254" s="1" t="s">
        <v>16744</v>
      </c>
      <c r="L2254" s="1" t="s">
        <v>16745</v>
      </c>
      <c r="M2254" s="1" t="s">
        <v>16746</v>
      </c>
      <c r="N2254" s="1" t="s">
        <v>16747</v>
      </c>
      <c r="O2254" s="1" t="s">
        <v>16748</v>
      </c>
    </row>
    <row r="2255" s="1" customFormat="1" spans="1:15">
      <c r="A2255" s="1" t="s">
        <v>15</v>
      </c>
      <c r="B2255" s="1" t="s">
        <v>16742</v>
      </c>
      <c r="C2255" s="1" t="s">
        <v>75</v>
      </c>
      <c r="J2255" s="1" t="s">
        <v>16749</v>
      </c>
      <c r="K2255" s="1" t="s">
        <v>16744</v>
      </c>
      <c r="L2255" s="1" t="s">
        <v>16750</v>
      </c>
      <c r="M2255" s="1" t="s">
        <v>16751</v>
      </c>
      <c r="N2255" s="1" t="s">
        <v>16752</v>
      </c>
      <c r="O2255" s="1" t="s">
        <v>16753</v>
      </c>
    </row>
    <row r="2256" s="1" customFormat="1" spans="1:15">
      <c r="A2256" s="1" t="s">
        <v>15</v>
      </c>
      <c r="B2256" s="1" t="s">
        <v>16754</v>
      </c>
      <c r="C2256" s="1" t="s">
        <v>27</v>
      </c>
      <c r="J2256" s="1" t="s">
        <v>16755</v>
      </c>
      <c r="K2256" s="1" t="s">
        <v>16756</v>
      </c>
      <c r="L2256" s="1" t="s">
        <v>16757</v>
      </c>
      <c r="M2256" s="1" t="s">
        <v>16758</v>
      </c>
      <c r="N2256" s="1" t="s">
        <v>16759</v>
      </c>
      <c r="O2256" s="1" t="s">
        <v>16760</v>
      </c>
    </row>
    <row r="2257" s="1" customFormat="1" spans="1:18">
      <c r="A2257" s="1" t="s">
        <v>15</v>
      </c>
      <c r="B2257" s="1" t="s">
        <v>16761</v>
      </c>
      <c r="C2257" s="1" t="s">
        <v>27</v>
      </c>
      <c r="J2257" s="1" t="s">
        <v>16762</v>
      </c>
      <c r="K2257" s="1" t="s">
        <v>16763</v>
      </c>
      <c r="L2257" s="1" t="s">
        <v>16764</v>
      </c>
      <c r="M2257" s="1" t="s">
        <v>16765</v>
      </c>
      <c r="N2257" s="1" t="s">
        <v>16766</v>
      </c>
      <c r="O2257" s="1" t="s">
        <v>16767</v>
      </c>
    </row>
    <row r="2258" s="1" customFormat="1" spans="1:18">
      <c r="A2258" s="1" t="s">
        <v>15</v>
      </c>
      <c r="B2258" s="1" t="s">
        <v>16768</v>
      </c>
      <c r="C2258" s="1" t="s">
        <v>27</v>
      </c>
      <c r="J2258" s="1" t="s">
        <v>16769</v>
      </c>
      <c r="K2258" s="1" t="s">
        <v>16770</v>
      </c>
      <c r="L2258" s="1" t="s">
        <v>16771</v>
      </c>
      <c r="M2258" s="1" t="s">
        <v>16772</v>
      </c>
      <c r="N2258" s="1" t="s">
        <v>16773</v>
      </c>
      <c r="O2258" s="1" t="s">
        <v>16774</v>
      </c>
    </row>
    <row r="2259" s="1" customFormat="1" spans="1:18">
      <c r="A2259" s="1" t="s">
        <v>15</v>
      </c>
      <c r="B2259" s="1" t="s">
        <v>16775</v>
      </c>
      <c r="C2259" s="1" t="s">
        <v>27</v>
      </c>
      <c r="J2259" s="1" t="s">
        <v>16776</v>
      </c>
      <c r="K2259" s="1" t="s">
        <v>16777</v>
      </c>
      <c r="L2259" s="1" t="s">
        <v>16778</v>
      </c>
      <c r="M2259" s="1" t="s">
        <v>16779</v>
      </c>
      <c r="N2259" s="1" t="s">
        <v>16780</v>
      </c>
      <c r="O2259" s="1" t="s">
        <v>16781</v>
      </c>
    </row>
    <row r="2260" s="1" customFormat="1" spans="1:18">
      <c r="A2260" s="1" t="s">
        <v>15</v>
      </c>
      <c r="B2260" s="1" t="s">
        <v>16782</v>
      </c>
      <c r="C2260" s="1" t="s">
        <v>27</v>
      </c>
      <c r="I2260" s="1" t="s">
        <v>16783</v>
      </c>
      <c r="J2260" s="1" t="s">
        <v>16784</v>
      </c>
      <c r="K2260" s="1" t="s">
        <v>16785</v>
      </c>
      <c r="L2260" s="1" t="s">
        <v>16786</v>
      </c>
      <c r="M2260" s="1" t="s">
        <v>16787</v>
      </c>
      <c r="N2260" s="1" t="s">
        <v>16788</v>
      </c>
      <c r="O2260" s="1" t="s">
        <v>16789</v>
      </c>
    </row>
    <row r="2261" s="1" customFormat="1" spans="1:18">
      <c r="A2261" s="1" t="s">
        <v>15</v>
      </c>
      <c r="B2261" s="1" t="s">
        <v>16790</v>
      </c>
      <c r="C2261" s="1" t="s">
        <v>27</v>
      </c>
      <c r="F2261" s="1" t="s">
        <v>16791</v>
      </c>
      <c r="I2261" s="1" t="s">
        <v>16792</v>
      </c>
      <c r="J2261" s="1" t="s">
        <v>16793</v>
      </c>
      <c r="K2261" s="1" t="s">
        <v>16794</v>
      </c>
      <c r="L2261" s="1" t="s">
        <v>16795</v>
      </c>
      <c r="M2261" s="1" t="s">
        <v>16796</v>
      </c>
      <c r="N2261" s="1" t="s">
        <v>16797</v>
      </c>
      <c r="O2261" s="1" t="s">
        <v>16798</v>
      </c>
      <c r="R2261" s="1" t="e">
        <f>-ation</f>
        <v>#NAME?</v>
      </c>
    </row>
    <row r="2262" s="1" customFormat="1" spans="1:18">
      <c r="A2262" s="1" t="s">
        <v>15</v>
      </c>
      <c r="B2262" s="1" t="s">
        <v>16799</v>
      </c>
      <c r="C2262" s="1" t="s">
        <v>27</v>
      </c>
      <c r="J2262" s="1" t="s">
        <v>16800</v>
      </c>
      <c r="K2262" s="1" t="s">
        <v>16801</v>
      </c>
      <c r="L2262" s="1" t="s">
        <v>16802</v>
      </c>
      <c r="M2262" s="1" t="s">
        <v>16803</v>
      </c>
      <c r="N2262" s="1" t="s">
        <v>16804</v>
      </c>
      <c r="O2262" s="1" t="s">
        <v>16805</v>
      </c>
    </row>
    <row r="2263" s="1" customFormat="1" spans="1:18">
      <c r="A2263" s="1" t="s">
        <v>15</v>
      </c>
      <c r="B2263" s="1" t="s">
        <v>16806</v>
      </c>
      <c r="C2263" s="1" t="s">
        <v>27</v>
      </c>
      <c r="I2263" s="1" t="s">
        <v>16807</v>
      </c>
      <c r="J2263" s="1" t="s">
        <v>16808</v>
      </c>
      <c r="K2263" s="1" t="s">
        <v>16809</v>
      </c>
      <c r="L2263" s="1" t="s">
        <v>16810</v>
      </c>
      <c r="M2263" s="1" t="s">
        <v>16811</v>
      </c>
      <c r="N2263" s="1" t="s">
        <v>16812</v>
      </c>
      <c r="O2263" s="1" t="s">
        <v>16813</v>
      </c>
    </row>
    <row r="2264" s="1" customFormat="1" spans="1:18">
      <c r="A2264" s="1" t="s">
        <v>15</v>
      </c>
      <c r="B2264" s="1" t="s">
        <v>16814</v>
      </c>
      <c r="C2264" s="1" t="s">
        <v>27</v>
      </c>
      <c r="J2264" s="1" t="s">
        <v>16815</v>
      </c>
      <c r="K2264" s="1" t="s">
        <v>16816</v>
      </c>
      <c r="L2264" s="1" t="s">
        <v>16817</v>
      </c>
      <c r="M2264" s="1" t="s">
        <v>16818</v>
      </c>
      <c r="N2264" s="1" t="s">
        <v>16819</v>
      </c>
      <c r="O2264" s="1" t="s">
        <v>16820</v>
      </c>
    </row>
    <row r="2265" s="1" customFormat="1" spans="1:18">
      <c r="A2265" s="1" t="s">
        <v>15</v>
      </c>
      <c r="B2265" s="1" t="s">
        <v>16821</v>
      </c>
      <c r="C2265" s="1" t="s">
        <v>27</v>
      </c>
      <c r="J2265" s="1" t="s">
        <v>16822</v>
      </c>
      <c r="K2265" s="1" t="s">
        <v>16823</v>
      </c>
      <c r="L2265" s="1" t="s">
        <v>16824</v>
      </c>
      <c r="M2265" s="1" t="s">
        <v>16825</v>
      </c>
      <c r="N2265" s="1" t="s">
        <v>16826</v>
      </c>
      <c r="O2265" s="1" t="s">
        <v>16827</v>
      </c>
    </row>
    <row r="2266" s="1" customFormat="1" spans="1:18">
      <c r="A2266" s="1" t="s">
        <v>15</v>
      </c>
      <c r="B2266" s="1" t="s">
        <v>16828</v>
      </c>
      <c r="C2266" s="1" t="s">
        <v>45</v>
      </c>
      <c r="F2266" s="1" t="s">
        <v>16821</v>
      </c>
      <c r="G2266" s="1" t="e">
        <f>-ous</f>
        <v>#NAME?</v>
      </c>
      <c r="I2266" s="1" t="s">
        <v>16829</v>
      </c>
      <c r="J2266" s="1" t="s">
        <v>16830</v>
      </c>
      <c r="K2266" s="1" t="s">
        <v>16831</v>
      </c>
      <c r="L2266" s="1" t="s">
        <v>16832</v>
      </c>
      <c r="M2266" s="1" t="s">
        <v>16833</v>
      </c>
      <c r="N2266" s="1" t="s">
        <v>16834</v>
      </c>
      <c r="O2266" s="1" t="s">
        <v>16835</v>
      </c>
    </row>
    <row r="2267" s="1" customFormat="1" spans="1:18">
      <c r="A2267" s="1" t="s">
        <v>15</v>
      </c>
      <c r="B2267" s="1" t="s">
        <v>16836</v>
      </c>
      <c r="C2267" s="1" t="s">
        <v>17</v>
      </c>
      <c r="J2267" s="1" t="s">
        <v>16837</v>
      </c>
      <c r="K2267" s="1" t="s">
        <v>16838</v>
      </c>
      <c r="L2267" s="1" t="s">
        <v>16839</v>
      </c>
      <c r="M2267" s="1" t="s">
        <v>16840</v>
      </c>
      <c r="N2267" s="1" t="s">
        <v>16841</v>
      </c>
      <c r="O2267" s="1" t="s">
        <v>16842</v>
      </c>
    </row>
    <row r="2268" s="1" customFormat="1" spans="1:18">
      <c r="A2268" s="1" t="s">
        <v>15</v>
      </c>
      <c r="B2268" s="1" t="s">
        <v>16843</v>
      </c>
      <c r="C2268" s="1" t="s">
        <v>27</v>
      </c>
      <c r="J2268" s="1" t="s">
        <v>16844</v>
      </c>
      <c r="K2268" s="1" t="s">
        <v>16845</v>
      </c>
      <c r="L2268" s="1" t="s">
        <v>16846</v>
      </c>
      <c r="M2268" s="1" t="s">
        <v>16847</v>
      </c>
      <c r="N2268" s="1" t="s">
        <v>16848</v>
      </c>
      <c r="O2268" s="1" t="s">
        <v>16849</v>
      </c>
    </row>
    <row r="2269" s="1" customFormat="1" spans="1:18">
      <c r="A2269" s="1" t="s">
        <v>15</v>
      </c>
      <c r="B2269" s="1" t="s">
        <v>16850</v>
      </c>
      <c r="C2269" s="1" t="s">
        <v>27</v>
      </c>
      <c r="J2269" s="1" t="s">
        <v>16851</v>
      </c>
      <c r="K2269" s="1" t="s">
        <v>16852</v>
      </c>
      <c r="L2269" s="1" t="s">
        <v>16853</v>
      </c>
      <c r="M2269" s="1" t="s">
        <v>16854</v>
      </c>
      <c r="N2269" s="1" t="s">
        <v>16855</v>
      </c>
      <c r="O2269" s="1" t="s">
        <v>16856</v>
      </c>
    </row>
    <row r="2270" s="1" customFormat="1" spans="1:18">
      <c r="A2270" s="1" t="s">
        <v>15</v>
      </c>
      <c r="B2270" s="1" t="s">
        <v>16857</v>
      </c>
      <c r="C2270" s="1" t="s">
        <v>27</v>
      </c>
      <c r="J2270" s="1" t="s">
        <v>16858</v>
      </c>
      <c r="K2270" s="1" t="s">
        <v>16859</v>
      </c>
      <c r="L2270" s="1" t="s">
        <v>16860</v>
      </c>
      <c r="M2270" s="1" t="s">
        <v>16861</v>
      </c>
      <c r="N2270" s="1" t="s">
        <v>16862</v>
      </c>
      <c r="O2270" s="1" t="s">
        <v>16863</v>
      </c>
    </row>
    <row r="2271" s="1" customFormat="1" spans="1:18">
      <c r="A2271" s="1" t="s">
        <v>15</v>
      </c>
      <c r="B2271" s="1" t="s">
        <v>16864</v>
      </c>
      <c r="C2271" s="1" t="s">
        <v>17</v>
      </c>
      <c r="J2271" s="1" t="s">
        <v>16865</v>
      </c>
      <c r="K2271" s="1" t="s">
        <v>16866</v>
      </c>
      <c r="L2271" s="1" t="s">
        <v>16867</v>
      </c>
      <c r="M2271" s="1" t="s">
        <v>16868</v>
      </c>
      <c r="N2271" s="1" t="s">
        <v>16869</v>
      </c>
      <c r="O2271" s="1" t="s">
        <v>16870</v>
      </c>
    </row>
    <row r="2272" s="1" customFormat="1" spans="1:18">
      <c r="A2272" s="1" t="s">
        <v>15</v>
      </c>
      <c r="B2272" s="1" t="s">
        <v>16871</v>
      </c>
      <c r="C2272" s="1" t="s">
        <v>27</v>
      </c>
      <c r="F2272" s="1" t="s">
        <v>16864</v>
      </c>
      <c r="G2272" s="1" t="e">
        <f>-ment</f>
        <v>#NAME?</v>
      </c>
      <c r="I2272" s="1" t="s">
        <v>16872</v>
      </c>
      <c r="J2272" s="1" t="s">
        <v>16873</v>
      </c>
      <c r="K2272" s="1" t="s">
        <v>16874</v>
      </c>
      <c r="L2272" s="1" t="s">
        <v>16875</v>
      </c>
      <c r="M2272" s="1" t="s">
        <v>16876</v>
      </c>
      <c r="N2272" s="1" t="s">
        <v>16877</v>
      </c>
      <c r="O2272" s="1" t="s">
        <v>16878</v>
      </c>
    </row>
    <row r="2273" s="1" customFormat="1" spans="1:18">
      <c r="A2273" s="1" t="s">
        <v>15</v>
      </c>
      <c r="B2273" s="1" t="s">
        <v>16879</v>
      </c>
      <c r="C2273" s="1" t="s">
        <v>27</v>
      </c>
      <c r="J2273" s="1" t="s">
        <v>16880</v>
      </c>
      <c r="K2273" s="1" t="s">
        <v>16881</v>
      </c>
      <c r="L2273" s="1" t="s">
        <v>16882</v>
      </c>
      <c r="M2273" s="1" t="s">
        <v>16883</v>
      </c>
      <c r="N2273" s="1" t="s">
        <v>16884</v>
      </c>
      <c r="O2273" s="1" t="s">
        <v>16885</v>
      </c>
    </row>
    <row r="2274" s="1" customFormat="1" spans="1:18">
      <c r="A2274" s="1" t="s">
        <v>15</v>
      </c>
      <c r="B2274" s="1" t="s">
        <v>16886</v>
      </c>
      <c r="C2274" s="1" t="s">
        <v>27</v>
      </c>
      <c r="J2274" s="1" t="s">
        <v>16887</v>
      </c>
      <c r="K2274" s="1" t="s">
        <v>16888</v>
      </c>
      <c r="L2274" s="1" t="s">
        <v>16889</v>
      </c>
      <c r="M2274" s="1" t="s">
        <v>16890</v>
      </c>
      <c r="N2274" s="1" t="s">
        <v>16891</v>
      </c>
      <c r="O2274" s="1" t="s">
        <v>16892</v>
      </c>
    </row>
    <row r="2275" s="1" customFormat="1" spans="1:18">
      <c r="A2275" s="1" t="s">
        <v>15</v>
      </c>
      <c r="B2275" s="1" t="s">
        <v>16893</v>
      </c>
      <c r="C2275" s="1" t="s">
        <v>27</v>
      </c>
      <c r="J2275" s="1" t="s">
        <v>16894</v>
      </c>
      <c r="K2275" s="1" t="s">
        <v>16895</v>
      </c>
      <c r="L2275" s="1" t="s">
        <v>16896</v>
      </c>
      <c r="M2275" s="1" t="s">
        <v>16897</v>
      </c>
      <c r="N2275" s="1" t="s">
        <v>16898</v>
      </c>
      <c r="O2275" s="1" t="s">
        <v>16899</v>
      </c>
    </row>
    <row r="2276" s="1" customFormat="1" spans="1:18">
      <c r="A2276" s="1" t="s">
        <v>15</v>
      </c>
      <c r="B2276" s="1" t="s">
        <v>16900</v>
      </c>
      <c r="C2276" s="1" t="s">
        <v>27</v>
      </c>
      <c r="J2276" s="1" t="s">
        <v>16901</v>
      </c>
      <c r="K2276" s="1" t="s">
        <v>16902</v>
      </c>
      <c r="L2276" s="1" t="s">
        <v>16903</v>
      </c>
      <c r="M2276" s="1" t="s">
        <v>16904</v>
      </c>
      <c r="N2276" s="1" t="s">
        <v>16905</v>
      </c>
      <c r="O2276" s="1" t="s">
        <v>16906</v>
      </c>
    </row>
    <row r="2277" s="1" customFormat="1" spans="1:18">
      <c r="A2277" s="1" t="s">
        <v>15</v>
      </c>
      <c r="B2277" s="1" t="s">
        <v>16907</v>
      </c>
      <c r="C2277" s="1" t="s">
        <v>27</v>
      </c>
      <c r="J2277" s="1" t="s">
        <v>16908</v>
      </c>
      <c r="K2277" s="1" t="s">
        <v>16909</v>
      </c>
      <c r="L2277" s="1" t="s">
        <v>16910</v>
      </c>
      <c r="M2277" s="1" t="s">
        <v>16911</v>
      </c>
      <c r="N2277" s="1" t="s">
        <v>16912</v>
      </c>
      <c r="O2277" s="1" t="s">
        <v>16913</v>
      </c>
    </row>
    <row r="2278" s="1" customFormat="1" spans="1:18">
      <c r="A2278" s="1" t="s">
        <v>15</v>
      </c>
      <c r="B2278" s="1" t="s">
        <v>16914</v>
      </c>
      <c r="C2278" s="1" t="s">
        <v>45</v>
      </c>
      <c r="F2278" s="1" t="s">
        <v>16907</v>
      </c>
      <c r="G2278" s="1" t="e">
        <f>-y</f>
        <v>#NAME?</v>
      </c>
      <c r="I2278" s="1" t="s">
        <v>16915</v>
      </c>
      <c r="J2278" s="1" t="s">
        <v>16916</v>
      </c>
      <c r="K2278" s="1" t="s">
        <v>16917</v>
      </c>
      <c r="L2278" s="1" t="s">
        <v>16918</v>
      </c>
      <c r="M2278" s="1" t="s">
        <v>16919</v>
      </c>
      <c r="N2278" s="1" t="s">
        <v>16920</v>
      </c>
      <c r="O2278" s="1" t="s">
        <v>16921</v>
      </c>
    </row>
    <row r="2279" s="1" customFormat="1" spans="1:18">
      <c r="A2279" s="1" t="s">
        <v>15</v>
      </c>
      <c r="B2279" s="1" t="s">
        <v>16922</v>
      </c>
      <c r="C2279" s="1" t="s">
        <v>17</v>
      </c>
      <c r="F2279" s="1" t="s">
        <v>1889</v>
      </c>
      <c r="I2279" s="1" t="s">
        <v>16923</v>
      </c>
      <c r="J2279" s="1" t="s">
        <v>16924</v>
      </c>
      <c r="K2279" s="1" t="s">
        <v>16925</v>
      </c>
      <c r="L2279" s="1" t="s">
        <v>16926</v>
      </c>
      <c r="M2279" s="1" t="s">
        <v>16927</v>
      </c>
      <c r="N2279" s="1" t="s">
        <v>16928</v>
      </c>
      <c r="O2279" s="1" t="s">
        <v>16929</v>
      </c>
      <c r="P2279" s="1" t="s">
        <v>16930</v>
      </c>
    </row>
    <row r="2280" s="1" customFormat="1" spans="1:18">
      <c r="A2280" s="1" t="s">
        <v>15</v>
      </c>
      <c r="B2280" s="1" t="s">
        <v>16931</v>
      </c>
      <c r="C2280" s="1" t="s">
        <v>27</v>
      </c>
      <c r="J2280" s="1" t="s">
        <v>16932</v>
      </c>
      <c r="K2280" s="1" t="s">
        <v>16933</v>
      </c>
      <c r="L2280" s="1" t="s">
        <v>16934</v>
      </c>
      <c r="M2280" s="1" t="s">
        <v>16935</v>
      </c>
      <c r="N2280" s="1" t="s">
        <v>16936</v>
      </c>
      <c r="O2280" s="1" t="s">
        <v>16937</v>
      </c>
    </row>
    <row r="2281" s="1" customFormat="1" spans="1:18">
      <c r="A2281" s="1" t="s">
        <v>15</v>
      </c>
      <c r="B2281" s="1" t="s">
        <v>16931</v>
      </c>
      <c r="C2281" s="1" t="s">
        <v>17</v>
      </c>
      <c r="J2281" s="1" t="s">
        <v>16938</v>
      </c>
      <c r="K2281" s="1" t="s">
        <v>16933</v>
      </c>
      <c r="L2281" s="1" t="s">
        <v>16939</v>
      </c>
      <c r="M2281" s="1" t="s">
        <v>16940</v>
      </c>
      <c r="N2281" s="1" t="s">
        <v>16941</v>
      </c>
      <c r="O2281" s="1" t="s">
        <v>16942</v>
      </c>
    </row>
    <row r="2282" s="1" customFormat="1" spans="1:18">
      <c r="A2282" s="1" t="s">
        <v>15</v>
      </c>
      <c r="B2282" s="1" t="s">
        <v>16943</v>
      </c>
      <c r="C2282" s="1" t="s">
        <v>27</v>
      </c>
      <c r="F2282" s="1" t="s">
        <v>1501</v>
      </c>
      <c r="I2282" s="1" t="s">
        <v>16944</v>
      </c>
      <c r="J2282" s="1" t="s">
        <v>16945</v>
      </c>
      <c r="K2282" s="1" t="s">
        <v>16946</v>
      </c>
      <c r="L2282" s="1" t="s">
        <v>16947</v>
      </c>
      <c r="M2282" s="1" t="s">
        <v>16948</v>
      </c>
      <c r="N2282" s="1" t="s">
        <v>16949</v>
      </c>
      <c r="O2282" s="1" t="s">
        <v>16950</v>
      </c>
      <c r="R2282" s="1" t="e">
        <f>-eum</f>
        <v>#NAME?</v>
      </c>
    </row>
    <row r="2283" s="1" customFormat="1" spans="1:18">
      <c r="A2283" s="1" t="s">
        <v>15</v>
      </c>
      <c r="B2283" s="1" t="s">
        <v>16951</v>
      </c>
      <c r="C2283" s="1" t="s">
        <v>27</v>
      </c>
      <c r="J2283" s="1" t="s">
        <v>16952</v>
      </c>
      <c r="K2283" s="1" t="s">
        <v>16953</v>
      </c>
      <c r="L2283" s="1" t="s">
        <v>16954</v>
      </c>
      <c r="M2283" s="1" t="s">
        <v>16955</v>
      </c>
      <c r="N2283" s="1" t="s">
        <v>16956</v>
      </c>
      <c r="O2283" s="1" t="s">
        <v>16957</v>
      </c>
    </row>
    <row r="2284" s="1" customFormat="1" spans="1:18">
      <c r="A2284" s="1" t="s">
        <v>15</v>
      </c>
      <c r="B2284" s="1" t="s">
        <v>16958</v>
      </c>
      <c r="C2284" s="1" t="s">
        <v>27</v>
      </c>
      <c r="F2284" s="1" t="s">
        <v>1501</v>
      </c>
      <c r="I2284" s="1" t="s">
        <v>16959</v>
      </c>
      <c r="J2284" s="1" t="s">
        <v>16960</v>
      </c>
      <c r="K2284" s="1" t="s">
        <v>16961</v>
      </c>
      <c r="L2284" s="1" t="s">
        <v>16962</v>
      </c>
      <c r="M2284" s="1" t="s">
        <v>16963</v>
      </c>
      <c r="N2284" s="1" t="s">
        <v>16964</v>
      </c>
      <c r="O2284" s="1" t="s">
        <v>16965</v>
      </c>
      <c r="R2284" s="1" t="e">
        <f>-ic</f>
        <v>#NAME?</v>
      </c>
    </row>
    <row r="2285" s="1" customFormat="1" ht="89.25" spans="1:18">
      <c r="A2285" s="1" t="s">
        <v>15</v>
      </c>
      <c r="B2285" s="3" t="s">
        <v>16966</v>
      </c>
      <c r="C2285" s="3" t="s">
        <v>45</v>
      </c>
      <c r="D2285" s="4"/>
      <c r="E2285" s="4"/>
      <c r="F2285" s="3" t="s">
        <v>16958</v>
      </c>
      <c r="G2285" s="3" t="s">
        <v>56</v>
      </c>
      <c r="H2285" s="4"/>
      <c r="I2285" s="3" t="s">
        <v>16967</v>
      </c>
      <c r="J2285" s="3" t="s">
        <v>16968</v>
      </c>
      <c r="K2285" s="3" t="s">
        <v>16969</v>
      </c>
      <c r="L2285" s="3" t="s">
        <v>16970</v>
      </c>
      <c r="M2285" s="3" t="s">
        <v>16971</v>
      </c>
      <c r="N2285" s="3" t="s">
        <v>16972</v>
      </c>
      <c r="O2285" s="3" t="s">
        <v>16973</v>
      </c>
    </row>
    <row r="2286" s="1" customFormat="1" ht="153" spans="1:18">
      <c r="A2286" s="1" t="s">
        <v>15</v>
      </c>
      <c r="B2286" s="3" t="s">
        <v>16966</v>
      </c>
      <c r="C2286" s="3" t="s">
        <v>27</v>
      </c>
      <c r="D2286" s="4"/>
      <c r="E2286" s="4"/>
      <c r="F2286" s="3" t="s">
        <v>16958</v>
      </c>
      <c r="G2286" s="3" t="s">
        <v>56</v>
      </c>
      <c r="H2286" s="4"/>
      <c r="I2286" s="3" t="s">
        <v>16974</v>
      </c>
      <c r="J2286" s="3" t="s">
        <v>16975</v>
      </c>
      <c r="K2286" s="3" t="s">
        <v>16969</v>
      </c>
      <c r="L2286" s="3" t="s">
        <v>16976</v>
      </c>
      <c r="M2286" s="3" t="s">
        <v>16977</v>
      </c>
      <c r="N2286" s="3" t="s">
        <v>16978</v>
      </c>
      <c r="O2286" s="3" t="s">
        <v>16979</v>
      </c>
    </row>
    <row r="2287" s="1" customFormat="1" ht="114.75" spans="1:18">
      <c r="A2287" s="1" t="s">
        <v>15</v>
      </c>
      <c r="B2287" s="3" t="s">
        <v>16980</v>
      </c>
      <c r="C2287" s="3" t="s">
        <v>27</v>
      </c>
      <c r="D2287" s="4"/>
      <c r="E2287" s="4"/>
      <c r="F2287" s="3" t="s">
        <v>16958</v>
      </c>
      <c r="G2287" s="3" t="s">
        <v>16981</v>
      </c>
      <c r="H2287" s="4"/>
      <c r="I2287" s="3" t="s">
        <v>16982</v>
      </c>
      <c r="J2287" s="3" t="s">
        <v>16983</v>
      </c>
      <c r="K2287" s="3" t="s">
        <v>16984</v>
      </c>
      <c r="L2287" s="3" t="s">
        <v>16985</v>
      </c>
      <c r="M2287" s="3" t="s">
        <v>16986</v>
      </c>
      <c r="N2287" s="3" t="s">
        <v>16987</v>
      </c>
      <c r="O2287" s="3" t="s">
        <v>16988</v>
      </c>
    </row>
    <row r="2288" s="1" customFormat="1" ht="140.25" spans="1:18">
      <c r="A2288" s="1" t="s">
        <v>15</v>
      </c>
      <c r="B2288" s="3" t="s">
        <v>16989</v>
      </c>
      <c r="C2288" s="3" t="s">
        <v>27</v>
      </c>
      <c r="D2288" s="4"/>
      <c r="E2288" s="4"/>
      <c r="F2288" s="4"/>
      <c r="G2288" s="4"/>
      <c r="H2288" s="4"/>
      <c r="I2288" s="4"/>
      <c r="J2288" s="3" t="s">
        <v>16990</v>
      </c>
      <c r="K2288" s="3" t="s">
        <v>16991</v>
      </c>
      <c r="L2288" s="3" t="s">
        <v>16992</v>
      </c>
      <c r="M2288" s="3" t="s">
        <v>16993</v>
      </c>
      <c r="N2288" s="3" t="s">
        <v>16994</v>
      </c>
      <c r="O2288" s="3" t="s">
        <v>16995</v>
      </c>
    </row>
    <row r="2289" s="1" customFormat="1" ht="127.5" spans="1:18">
      <c r="A2289" s="1" t="s">
        <v>15</v>
      </c>
      <c r="B2289" s="3" t="s">
        <v>16996</v>
      </c>
      <c r="C2289" s="3" t="s">
        <v>27</v>
      </c>
      <c r="D2289" s="4"/>
      <c r="E2289" s="4"/>
      <c r="F2289" s="4"/>
      <c r="G2289" s="4"/>
      <c r="H2289" s="4"/>
      <c r="I2289" s="4"/>
      <c r="J2289" s="3" t="s">
        <v>16997</v>
      </c>
      <c r="K2289" s="3" t="s">
        <v>16998</v>
      </c>
      <c r="L2289" s="3" t="s">
        <v>16999</v>
      </c>
      <c r="M2289" s="3" t="s">
        <v>17000</v>
      </c>
      <c r="N2289" s="3" t="s">
        <v>17001</v>
      </c>
      <c r="O2289" s="3" t="s">
        <v>17002</v>
      </c>
    </row>
    <row r="2290" s="1" customFormat="1" spans="1:18">
      <c r="A2290" s="1" t="s">
        <v>15</v>
      </c>
      <c r="B2290" s="1" t="s">
        <v>17003</v>
      </c>
      <c r="C2290" s="1" t="s">
        <v>1210</v>
      </c>
      <c r="J2290" s="1" t="s">
        <v>17004</v>
      </c>
      <c r="K2290" s="1" t="s">
        <v>17005</v>
      </c>
      <c r="L2290" s="1" t="s">
        <v>17006</v>
      </c>
      <c r="M2290" s="1" t="s">
        <v>17007</v>
      </c>
      <c r="N2290" s="1" t="s">
        <v>17008</v>
      </c>
      <c r="O2290" s="1" t="s">
        <v>17009</v>
      </c>
    </row>
    <row r="2291" s="1" customFormat="1" spans="1:18">
      <c r="A2291" s="1" t="s">
        <v>15</v>
      </c>
      <c r="B2291" s="1" t="s">
        <v>17010</v>
      </c>
      <c r="C2291" s="1" t="s">
        <v>1210</v>
      </c>
      <c r="D2291" s="1" t="s">
        <v>17003</v>
      </c>
      <c r="F2291" s="1" t="s">
        <v>17011</v>
      </c>
      <c r="I2291" s="1" t="s">
        <v>17012</v>
      </c>
      <c r="J2291" s="1" t="s">
        <v>17013</v>
      </c>
      <c r="K2291" s="1" t="s">
        <v>17014</v>
      </c>
      <c r="L2291" s="1" t="s">
        <v>17015</v>
      </c>
      <c r="M2291" s="1" t="s">
        <v>17016</v>
      </c>
      <c r="N2291" s="1" t="s">
        <v>17017</v>
      </c>
      <c r="O2291" s="1" t="s">
        <v>17018</v>
      </c>
    </row>
    <row r="2292" s="1" customFormat="1" spans="1:18">
      <c r="A2292" s="1" t="s">
        <v>15</v>
      </c>
      <c r="B2292" s="1" t="s">
        <v>17019</v>
      </c>
      <c r="C2292" s="1" t="s">
        <v>27</v>
      </c>
      <c r="J2292" s="1" t="s">
        <v>17020</v>
      </c>
      <c r="K2292" s="1" t="s">
        <v>17021</v>
      </c>
      <c r="L2292" s="1" t="s">
        <v>17022</v>
      </c>
      <c r="M2292" s="1" t="s">
        <v>17023</v>
      </c>
      <c r="N2292" s="1" t="s">
        <v>17024</v>
      </c>
      <c r="O2292" s="1" t="s">
        <v>17025</v>
      </c>
    </row>
    <row r="2293" s="1" customFormat="1" spans="1:18">
      <c r="A2293" s="1" t="s">
        <v>15</v>
      </c>
      <c r="B2293" s="1" t="s">
        <v>17019</v>
      </c>
      <c r="C2293" s="1" t="s">
        <v>17</v>
      </c>
      <c r="J2293" s="1" t="s">
        <v>17026</v>
      </c>
      <c r="K2293" s="1" t="s">
        <v>17021</v>
      </c>
      <c r="L2293" s="1" t="s">
        <v>17027</v>
      </c>
      <c r="M2293" s="1" t="s">
        <v>17028</v>
      </c>
      <c r="N2293" s="1" t="s">
        <v>17029</v>
      </c>
      <c r="O2293" s="1" t="s">
        <v>17030</v>
      </c>
    </row>
    <row r="2294" s="1" customFormat="1" spans="1:18">
      <c r="A2294" s="1" t="s">
        <v>15</v>
      </c>
      <c r="B2294" s="1" t="s">
        <v>17031</v>
      </c>
      <c r="C2294" s="1" t="s">
        <v>27</v>
      </c>
      <c r="J2294" s="1" t="s">
        <v>17032</v>
      </c>
      <c r="K2294" s="1" t="s">
        <v>17033</v>
      </c>
      <c r="L2294" s="1" t="s">
        <v>17034</v>
      </c>
      <c r="M2294" s="1" t="s">
        <v>17035</v>
      </c>
      <c r="N2294" s="1" t="s">
        <v>17036</v>
      </c>
      <c r="O2294" s="1" t="s">
        <v>17037</v>
      </c>
    </row>
    <row r="2295" s="1" customFormat="1" spans="1:18">
      <c r="A2295" s="1" t="s">
        <v>15</v>
      </c>
      <c r="B2295" s="1" t="s">
        <v>17031</v>
      </c>
      <c r="C2295" s="1" t="s">
        <v>17</v>
      </c>
      <c r="J2295" s="1" t="s">
        <v>17038</v>
      </c>
      <c r="K2295" s="1" t="s">
        <v>17033</v>
      </c>
      <c r="L2295" s="1" t="s">
        <v>17039</v>
      </c>
      <c r="M2295" s="1" t="s">
        <v>17040</v>
      </c>
      <c r="N2295" s="1" t="s">
        <v>17041</v>
      </c>
      <c r="O2295" s="1" t="s">
        <v>17042</v>
      </c>
    </row>
    <row r="2296" s="1" customFormat="1" spans="1:18">
      <c r="A2296" s="1" t="s">
        <v>15</v>
      </c>
      <c r="B2296" s="1" t="s">
        <v>17043</v>
      </c>
      <c r="C2296" s="1" t="s">
        <v>45</v>
      </c>
      <c r="J2296" s="1" t="s">
        <v>17044</v>
      </c>
      <c r="K2296" s="1" t="s">
        <v>17045</v>
      </c>
      <c r="L2296" s="1" t="s">
        <v>17046</v>
      </c>
      <c r="M2296" s="1" t="s">
        <v>17047</v>
      </c>
      <c r="N2296" s="1" t="s">
        <v>17048</v>
      </c>
      <c r="O2296" s="1" t="s">
        <v>17049</v>
      </c>
    </row>
    <row r="2297" s="1" customFormat="1" spans="1:18">
      <c r="A2297" s="1" t="s">
        <v>15</v>
      </c>
      <c r="B2297" s="1" t="s">
        <v>14236</v>
      </c>
      <c r="C2297" s="1" t="s">
        <v>27</v>
      </c>
      <c r="F2297" s="1" t="s">
        <v>17050</v>
      </c>
      <c r="G2297" s="1" t="e">
        <f>-ion</f>
        <v>#NAME?</v>
      </c>
      <c r="I2297" s="1" t="s">
        <v>17051</v>
      </c>
      <c r="J2297" s="1" t="s">
        <v>17052</v>
      </c>
      <c r="K2297" s="1" t="s">
        <v>17053</v>
      </c>
      <c r="L2297" s="1" t="s">
        <v>17054</v>
      </c>
      <c r="M2297" s="1" t="s">
        <v>17055</v>
      </c>
      <c r="N2297" s="1" t="s">
        <v>17056</v>
      </c>
      <c r="O2297" s="1" t="s">
        <v>17057</v>
      </c>
    </row>
    <row r="2298" s="1" customFormat="1" spans="1:18">
      <c r="A2298" s="1" t="s">
        <v>15</v>
      </c>
      <c r="B2298" s="1" t="s">
        <v>17058</v>
      </c>
      <c r="C2298" s="1" t="s">
        <v>45</v>
      </c>
      <c r="F2298" s="1" t="s">
        <v>14236</v>
      </c>
      <c r="G2298" s="1" t="e">
        <f>-al</f>
        <v>#NAME?</v>
      </c>
      <c r="I2298" s="1" t="s">
        <v>17059</v>
      </c>
      <c r="J2298" s="1" t="s">
        <v>17060</v>
      </c>
      <c r="K2298" s="1" t="s">
        <v>17061</v>
      </c>
      <c r="L2298" s="1" t="s">
        <v>17062</v>
      </c>
      <c r="M2298" s="1" t="s">
        <v>17063</v>
      </c>
      <c r="N2298" s="1" t="s">
        <v>17064</v>
      </c>
      <c r="O2298" s="1" t="s">
        <v>17065</v>
      </c>
    </row>
    <row r="2299" s="1" customFormat="1" spans="1:18">
      <c r="A2299" s="1" t="s">
        <v>15</v>
      </c>
      <c r="B2299" s="1" t="s">
        <v>17066</v>
      </c>
      <c r="C2299" s="1" t="s">
        <v>27</v>
      </c>
      <c r="F2299" s="1" t="s">
        <v>17058</v>
      </c>
      <c r="G2299" s="1" t="e">
        <f>-ity</f>
        <v>#NAME?</v>
      </c>
      <c r="I2299" s="1" t="s">
        <v>17067</v>
      </c>
      <c r="J2299" s="1" t="s">
        <v>17068</v>
      </c>
      <c r="K2299" s="1" t="s">
        <v>17069</v>
      </c>
      <c r="L2299" s="1" t="s">
        <v>17070</v>
      </c>
      <c r="M2299" s="1" t="s">
        <v>17071</v>
      </c>
      <c r="N2299" s="1" t="s">
        <v>17072</v>
      </c>
      <c r="O2299" s="1" t="s">
        <v>17073</v>
      </c>
    </row>
    <row r="2300" s="1" customFormat="1" spans="1:18">
      <c r="A2300" s="1" t="s">
        <v>15</v>
      </c>
      <c r="B2300" s="1" t="s">
        <v>17074</v>
      </c>
      <c r="C2300" s="1" t="s">
        <v>45</v>
      </c>
      <c r="F2300" s="1" t="s">
        <v>14236</v>
      </c>
      <c r="G2300" s="1" t="e">
        <f>-wide</f>
        <v>#NAME?</v>
      </c>
      <c r="I2300" s="1" t="s">
        <v>17075</v>
      </c>
      <c r="J2300" s="1" t="s">
        <v>17076</v>
      </c>
      <c r="K2300" s="1" t="s">
        <v>17077</v>
      </c>
      <c r="L2300" s="1" t="s">
        <v>17078</v>
      </c>
      <c r="M2300" s="1" t="s">
        <v>17079</v>
      </c>
      <c r="N2300" s="1" t="s">
        <v>17080</v>
      </c>
      <c r="O2300" s="1" t="s">
        <v>17081</v>
      </c>
    </row>
    <row r="2301" s="1" customFormat="1" spans="1:18">
      <c r="A2301" s="1" t="s">
        <v>15</v>
      </c>
      <c r="B2301" s="1" t="s">
        <v>17074</v>
      </c>
      <c r="C2301" s="1" t="s">
        <v>75</v>
      </c>
      <c r="F2301" s="1" t="s">
        <v>14236</v>
      </c>
      <c r="G2301" s="1" t="e">
        <f>-wide</f>
        <v>#NAME?</v>
      </c>
      <c r="I2301" s="1" t="s">
        <v>17082</v>
      </c>
      <c r="J2301" s="1" t="s">
        <v>17083</v>
      </c>
      <c r="K2301" s="1" t="s">
        <v>17077</v>
      </c>
      <c r="L2301" s="1" t="s">
        <v>17084</v>
      </c>
      <c r="M2301" s="1" t="s">
        <v>17085</v>
      </c>
      <c r="N2301" s="1" t="s">
        <v>17086</v>
      </c>
      <c r="O2301" s="1" t="s">
        <v>17087</v>
      </c>
    </row>
    <row r="2302" s="1" customFormat="1" spans="1:18">
      <c r="A2302" s="1" t="s">
        <v>15</v>
      </c>
      <c r="B2302" s="1" t="s">
        <v>17088</v>
      </c>
      <c r="C2302" s="1" t="s">
        <v>45</v>
      </c>
      <c r="F2302" s="1" t="s">
        <v>17050</v>
      </c>
      <c r="G2302" s="1" t="e">
        <f>-ive</f>
        <v>#NAME?</v>
      </c>
      <c r="I2302" s="1" t="s">
        <v>17089</v>
      </c>
      <c r="J2302" s="1" t="s">
        <v>17090</v>
      </c>
      <c r="K2302" s="1" t="s">
        <v>17091</v>
      </c>
      <c r="L2302" s="1" t="s">
        <v>14860</v>
      </c>
      <c r="M2302" s="1" t="s">
        <v>14861</v>
      </c>
      <c r="N2302" s="1" t="s">
        <v>17092</v>
      </c>
      <c r="O2302" s="1" t="s">
        <v>17093</v>
      </c>
    </row>
    <row r="2303" s="1" customFormat="1" spans="1:18">
      <c r="A2303" s="1" t="s">
        <v>15</v>
      </c>
      <c r="B2303" s="1" t="s">
        <v>17088</v>
      </c>
      <c r="C2303" s="1" t="s">
        <v>27</v>
      </c>
      <c r="F2303" s="1" t="s">
        <v>17050</v>
      </c>
      <c r="G2303" s="1" t="e">
        <f>-ive</f>
        <v>#NAME?</v>
      </c>
      <c r="I2303" s="1" t="s">
        <v>17094</v>
      </c>
      <c r="J2303" s="1" t="s">
        <v>17095</v>
      </c>
      <c r="K2303" s="1" t="s">
        <v>17091</v>
      </c>
      <c r="L2303" s="1" t="s">
        <v>17096</v>
      </c>
      <c r="M2303" s="1" t="s">
        <v>17097</v>
      </c>
      <c r="N2303" s="1" t="s">
        <v>17098</v>
      </c>
      <c r="O2303" s="1" t="s">
        <v>17099</v>
      </c>
    </row>
    <row r="2304" s="1" customFormat="1" spans="1:18">
      <c r="A2304" s="1" t="s">
        <v>15</v>
      </c>
      <c r="B2304" s="1" t="s">
        <v>17100</v>
      </c>
      <c r="C2304" s="1" t="s">
        <v>45</v>
      </c>
      <c r="F2304" s="1" t="s">
        <v>17050</v>
      </c>
      <c r="I2304" s="1" t="s">
        <v>17101</v>
      </c>
      <c r="J2304" s="1" t="s">
        <v>17102</v>
      </c>
      <c r="K2304" s="1" t="s">
        <v>17103</v>
      </c>
      <c r="L2304" s="1" t="s">
        <v>17104</v>
      </c>
      <c r="M2304" s="1" t="s">
        <v>17105</v>
      </c>
      <c r="N2304" s="1" t="s">
        <v>17106</v>
      </c>
      <c r="O2304" s="1" t="s">
        <v>17107</v>
      </c>
      <c r="R2304" s="1" t="s">
        <v>17108</v>
      </c>
    </row>
    <row r="2305" s="1" customFormat="1" spans="1:18">
      <c r="A2305" s="1" t="s">
        <v>15</v>
      </c>
      <c r="B2305" s="1" t="s">
        <v>17109</v>
      </c>
      <c r="C2305" s="1" t="s">
        <v>27</v>
      </c>
      <c r="F2305" s="1" t="s">
        <v>17050</v>
      </c>
      <c r="I2305" s="1" t="s">
        <v>17110</v>
      </c>
      <c r="J2305" s="1" t="s">
        <v>17111</v>
      </c>
      <c r="K2305" s="1" t="s">
        <v>17112</v>
      </c>
      <c r="L2305" s="1" t="s">
        <v>17113</v>
      </c>
      <c r="M2305" s="1" t="s">
        <v>17114</v>
      </c>
      <c r="N2305" s="1" t="s">
        <v>17115</v>
      </c>
      <c r="O2305" s="1" t="s">
        <v>17116</v>
      </c>
      <c r="R2305" s="1" t="s">
        <v>790</v>
      </c>
    </row>
    <row r="2306" s="1" customFormat="1" spans="1:18">
      <c r="A2306" s="1" t="s">
        <v>15</v>
      </c>
      <c r="B2306" s="1" t="s">
        <v>17117</v>
      </c>
      <c r="C2306" s="1" t="s">
        <v>27</v>
      </c>
      <c r="F2306" s="1" t="s">
        <v>17118</v>
      </c>
      <c r="I2306" s="1" t="s">
        <v>17119</v>
      </c>
      <c r="J2306" s="1" t="s">
        <v>17120</v>
      </c>
      <c r="K2306" s="1" t="s">
        <v>17121</v>
      </c>
      <c r="L2306" s="1" t="s">
        <v>17122</v>
      </c>
      <c r="M2306" s="1" t="s">
        <v>17123</v>
      </c>
      <c r="N2306" s="1" t="s">
        <v>17124</v>
      </c>
      <c r="O2306" s="1" t="s">
        <v>17125</v>
      </c>
      <c r="R2306" s="1" t="s">
        <v>2140</v>
      </c>
    </row>
    <row r="2307" s="1" customFormat="1" spans="1:18">
      <c r="A2307" s="1" t="s">
        <v>15</v>
      </c>
      <c r="B2307" s="1" t="s">
        <v>17126</v>
      </c>
      <c r="C2307" s="1" t="s">
        <v>65</v>
      </c>
      <c r="J2307" s="1" t="s">
        <v>17127</v>
      </c>
      <c r="K2307" s="1" t="s">
        <v>17128</v>
      </c>
      <c r="L2307" s="1" t="s">
        <v>17129</v>
      </c>
      <c r="M2307" s="1" t="s">
        <v>17130</v>
      </c>
      <c r="N2307" s="1" t="s">
        <v>17131</v>
      </c>
      <c r="O2307" s="1" t="s">
        <v>17132</v>
      </c>
    </row>
    <row r="2308" s="1" customFormat="1" spans="1:18">
      <c r="A2308" s="1" t="s">
        <v>15</v>
      </c>
      <c r="B2308" s="1" t="s">
        <v>17133</v>
      </c>
      <c r="C2308" s="1" t="s">
        <v>45</v>
      </c>
      <c r="F2308" s="1" t="s">
        <v>17126</v>
      </c>
      <c r="I2308" s="1" t="s">
        <v>17134</v>
      </c>
      <c r="J2308" s="1" t="s">
        <v>17135</v>
      </c>
      <c r="K2308" s="1" t="s">
        <v>17136</v>
      </c>
      <c r="L2308" s="1" t="s">
        <v>17137</v>
      </c>
      <c r="M2308" s="1" t="s">
        <v>17138</v>
      </c>
      <c r="N2308" s="1" t="s">
        <v>17139</v>
      </c>
      <c r="O2308" s="1" t="s">
        <v>17140</v>
      </c>
      <c r="R2308" s="1" t="s">
        <v>4611</v>
      </c>
    </row>
    <row r="2309" s="1" customFormat="1" spans="1:18">
      <c r="A2309" s="1" t="s">
        <v>15</v>
      </c>
      <c r="B2309" s="1" t="s">
        <v>17141</v>
      </c>
      <c r="C2309" s="1" t="s">
        <v>75</v>
      </c>
      <c r="F2309" s="1" t="s">
        <v>17126</v>
      </c>
      <c r="G2309" s="1" t="s">
        <v>1990</v>
      </c>
      <c r="I2309" s="1" t="s">
        <v>17142</v>
      </c>
      <c r="J2309" s="1" t="s">
        <v>17143</v>
      </c>
      <c r="K2309" s="1" t="s">
        <v>17144</v>
      </c>
      <c r="L2309" s="1" t="s">
        <v>17145</v>
      </c>
      <c r="M2309" s="1" t="s">
        <v>17146</v>
      </c>
      <c r="N2309" s="1" t="s">
        <v>17147</v>
      </c>
      <c r="O2309" s="1" t="s">
        <v>17148</v>
      </c>
    </row>
    <row r="2310" s="1" customFormat="1" spans="1:18">
      <c r="A2310" s="1" t="s">
        <v>15</v>
      </c>
      <c r="B2310" s="1" t="s">
        <v>17149</v>
      </c>
      <c r="C2310" s="1" t="s">
        <v>45</v>
      </c>
      <c r="J2310" s="1" t="s">
        <v>17150</v>
      </c>
      <c r="K2310" s="1" t="s">
        <v>17151</v>
      </c>
      <c r="L2310" s="1" t="s">
        <v>17152</v>
      </c>
      <c r="M2310" s="1" t="s">
        <v>17153</v>
      </c>
      <c r="N2310" s="1" t="s">
        <v>17154</v>
      </c>
      <c r="O2310" s="1" t="s">
        <v>17155</v>
      </c>
    </row>
    <row r="2311" s="1" customFormat="1" spans="1:18">
      <c r="A2311" s="1" t="s">
        <v>15</v>
      </c>
      <c r="B2311" s="1" t="s">
        <v>17156</v>
      </c>
      <c r="C2311" s="1" t="s">
        <v>45</v>
      </c>
      <c r="D2311" s="1" t="s">
        <v>17157</v>
      </c>
      <c r="F2311" s="1" t="s">
        <v>284</v>
      </c>
      <c r="G2311" s="1" t="s">
        <v>2014</v>
      </c>
      <c r="I2311" s="1" t="s">
        <v>17158</v>
      </c>
      <c r="J2311" s="1" t="s">
        <v>17159</v>
      </c>
      <c r="K2311" s="1" t="s">
        <v>17160</v>
      </c>
      <c r="L2311" s="1" t="s">
        <v>17161</v>
      </c>
      <c r="M2311" s="1" t="s">
        <v>17162</v>
      </c>
      <c r="N2311" s="1" t="s">
        <v>17163</v>
      </c>
      <c r="O2311" s="1" t="s">
        <v>17164</v>
      </c>
    </row>
    <row r="2312" s="1" customFormat="1" spans="1:18">
      <c r="A2312" s="1" t="s">
        <v>15</v>
      </c>
      <c r="B2312" s="1" t="s">
        <v>17165</v>
      </c>
      <c r="C2312" s="1" t="s">
        <v>27</v>
      </c>
      <c r="J2312" s="1" t="s">
        <v>17166</v>
      </c>
      <c r="K2312" s="1" t="s">
        <v>17167</v>
      </c>
      <c r="L2312" s="1" t="s">
        <v>17168</v>
      </c>
      <c r="M2312" s="1" t="s">
        <v>17169</v>
      </c>
      <c r="N2312" s="1" t="s">
        <v>17170</v>
      </c>
      <c r="O2312" s="1" t="s">
        <v>17171</v>
      </c>
    </row>
    <row r="2313" s="1" customFormat="1" spans="1:18">
      <c r="A2313" s="1" t="s">
        <v>15</v>
      </c>
      <c r="B2313" s="1" t="s">
        <v>17172</v>
      </c>
      <c r="C2313" s="1" t="s">
        <v>27</v>
      </c>
      <c r="F2313" s="1" t="s">
        <v>17165</v>
      </c>
      <c r="G2313" s="1" t="s">
        <v>17173</v>
      </c>
      <c r="I2313" s="1" t="s">
        <v>17174</v>
      </c>
      <c r="J2313" s="1" t="s">
        <v>17175</v>
      </c>
      <c r="K2313" s="1" t="s">
        <v>17176</v>
      </c>
      <c r="L2313" s="1" t="s">
        <v>17177</v>
      </c>
      <c r="M2313" s="1" t="s">
        <v>17178</v>
      </c>
      <c r="N2313" s="1" t="s">
        <v>17179</v>
      </c>
      <c r="O2313" s="1" t="s">
        <v>17180</v>
      </c>
    </row>
    <row r="2314" s="1" customFormat="1" spans="1:18">
      <c r="A2314" s="1" t="s">
        <v>15</v>
      </c>
      <c r="B2314" s="1" t="s">
        <v>17181</v>
      </c>
      <c r="C2314" s="1" t="s">
        <v>27</v>
      </c>
      <c r="J2314" s="1" t="s">
        <v>17182</v>
      </c>
      <c r="K2314" s="1" t="s">
        <v>17183</v>
      </c>
      <c r="L2314" s="1" t="s">
        <v>17184</v>
      </c>
      <c r="M2314" s="1" t="s">
        <v>17185</v>
      </c>
      <c r="N2314" s="1" t="s">
        <v>17186</v>
      </c>
      <c r="O2314" s="1" t="s">
        <v>17187</v>
      </c>
    </row>
    <row r="2315" s="1" customFormat="1" spans="1:18">
      <c r="A2315" s="1" t="s">
        <v>15</v>
      </c>
      <c r="B2315" s="1" t="s">
        <v>17188</v>
      </c>
      <c r="C2315" s="1" t="s">
        <v>17</v>
      </c>
      <c r="D2315" s="1" t="s">
        <v>17189</v>
      </c>
      <c r="F2315" s="1" t="s">
        <v>17190</v>
      </c>
      <c r="G2315" s="1" t="e">
        <f>-ate</f>
        <v>#NAME?</v>
      </c>
      <c r="I2315" s="1" t="s">
        <v>17191</v>
      </c>
      <c r="J2315" s="1" t="s">
        <v>17192</v>
      </c>
      <c r="K2315" s="1" t="s">
        <v>17193</v>
      </c>
      <c r="L2315" s="1" t="s">
        <v>17194</v>
      </c>
      <c r="M2315" s="1" t="s">
        <v>17195</v>
      </c>
      <c r="N2315" s="1" t="s">
        <v>17196</v>
      </c>
      <c r="O2315" s="1" t="s">
        <v>17197</v>
      </c>
    </row>
    <row r="2316" s="1" customFormat="1" spans="1:18">
      <c r="A2316" s="1" t="s">
        <v>15</v>
      </c>
      <c r="B2316" s="1" t="s">
        <v>17198</v>
      </c>
      <c r="C2316" s="1" t="s">
        <v>27</v>
      </c>
      <c r="J2316" s="1" t="s">
        <v>17199</v>
      </c>
      <c r="K2316" s="1" t="s">
        <v>17200</v>
      </c>
      <c r="L2316" s="1" t="s">
        <v>17201</v>
      </c>
      <c r="M2316" s="1" t="s">
        <v>17202</v>
      </c>
      <c r="N2316" s="1" t="s">
        <v>17203</v>
      </c>
      <c r="O2316" s="1" t="s">
        <v>17204</v>
      </c>
    </row>
    <row r="2317" s="1" customFormat="1" spans="1:18">
      <c r="A2317" s="1" t="s">
        <v>15</v>
      </c>
      <c r="B2317" s="1" t="s">
        <v>17205</v>
      </c>
      <c r="C2317" s="1" t="s">
        <v>27</v>
      </c>
      <c r="F2317" s="1" t="s">
        <v>17198</v>
      </c>
      <c r="G2317" s="1" t="e">
        <f>-hood</f>
        <v>#NAME?</v>
      </c>
      <c r="I2317" s="1" t="s">
        <v>17206</v>
      </c>
      <c r="J2317" s="1" t="s">
        <v>17207</v>
      </c>
      <c r="K2317" s="1" t="s">
        <v>17208</v>
      </c>
      <c r="L2317" s="1" t="s">
        <v>17209</v>
      </c>
      <c r="M2317" s="1" t="s">
        <v>17210</v>
      </c>
      <c r="N2317" s="1" t="s">
        <v>17211</v>
      </c>
      <c r="O2317" s="1" t="s">
        <v>17212</v>
      </c>
    </row>
    <row r="2318" s="1" customFormat="1" spans="1:18">
      <c r="A2318" s="1" t="s">
        <v>15</v>
      </c>
      <c r="B2318" s="1" t="s">
        <v>17213</v>
      </c>
      <c r="C2318" s="1" t="s">
        <v>1351</v>
      </c>
      <c r="D2318" s="1" t="s">
        <v>17157</v>
      </c>
      <c r="F2318" s="1" t="s">
        <v>9484</v>
      </c>
      <c r="I2318" s="1" t="s">
        <v>17214</v>
      </c>
      <c r="J2318" s="1" t="s">
        <v>17215</v>
      </c>
      <c r="K2318" s="1" t="s">
        <v>17216</v>
      </c>
      <c r="L2318" s="1" t="s">
        <v>17217</v>
      </c>
      <c r="M2318" s="1" t="s">
        <v>17218</v>
      </c>
      <c r="N2318" s="1" t="s">
        <v>17219</v>
      </c>
      <c r="O2318" s="1" t="s">
        <v>17220</v>
      </c>
    </row>
    <row r="2319" s="1" customFormat="1" spans="1:18">
      <c r="A2319" s="1" t="s">
        <v>15</v>
      </c>
      <c r="B2319" s="1" t="s">
        <v>17221</v>
      </c>
      <c r="C2319" s="1" t="s">
        <v>27</v>
      </c>
      <c r="J2319" s="1" t="s">
        <v>17222</v>
      </c>
      <c r="K2319" s="1" t="s">
        <v>17223</v>
      </c>
      <c r="L2319" s="1" t="s">
        <v>17224</v>
      </c>
      <c r="M2319" s="1" t="s">
        <v>17225</v>
      </c>
      <c r="N2319" s="1" t="s">
        <v>17226</v>
      </c>
      <c r="O2319" s="1" t="s">
        <v>17227</v>
      </c>
    </row>
    <row r="2320" s="1" customFormat="1" spans="1:18">
      <c r="A2320" s="1" t="s">
        <v>15</v>
      </c>
      <c r="B2320" s="1" t="s">
        <v>17228</v>
      </c>
      <c r="C2320" s="1" t="s">
        <v>45</v>
      </c>
      <c r="F2320" s="1" t="s">
        <v>17229</v>
      </c>
      <c r="G2320" s="1" t="e">
        <f>-ous</f>
        <v>#NAME?</v>
      </c>
      <c r="I2320" s="1" t="s">
        <v>17230</v>
      </c>
      <c r="J2320" s="1" t="s">
        <v>17231</v>
      </c>
      <c r="K2320" s="1" t="s">
        <v>17232</v>
      </c>
      <c r="L2320" s="1" t="s">
        <v>17233</v>
      </c>
      <c r="M2320" s="1" t="s">
        <v>17234</v>
      </c>
      <c r="N2320" s="1" t="s">
        <v>17235</v>
      </c>
      <c r="O2320" s="1" t="s">
        <v>17236</v>
      </c>
    </row>
    <row r="2321" s="1" customFormat="1" spans="1:15">
      <c r="A2321" s="1" t="s">
        <v>15</v>
      </c>
      <c r="B2321" s="1" t="s">
        <v>17237</v>
      </c>
      <c r="C2321" s="1" t="s">
        <v>27</v>
      </c>
      <c r="J2321" s="1" t="s">
        <v>17238</v>
      </c>
      <c r="K2321" s="1" t="s">
        <v>17239</v>
      </c>
      <c r="L2321" s="1" t="s">
        <v>17240</v>
      </c>
      <c r="M2321" s="1" t="s">
        <v>17241</v>
      </c>
      <c r="N2321" s="1" t="s">
        <v>17242</v>
      </c>
      <c r="O2321" s="1" t="s">
        <v>17243</v>
      </c>
    </row>
    <row r="2322" s="1" customFormat="1" spans="1:15">
      <c r="A2322" s="1" t="s">
        <v>15</v>
      </c>
      <c r="B2322" s="1" t="s">
        <v>14245</v>
      </c>
      <c r="C2322" s="1" t="s">
        <v>27</v>
      </c>
      <c r="J2322" s="1" t="s">
        <v>17244</v>
      </c>
      <c r="K2322" s="1" t="s">
        <v>17245</v>
      </c>
      <c r="L2322" s="1" t="s">
        <v>17246</v>
      </c>
      <c r="M2322" s="1" t="s">
        <v>17247</v>
      </c>
      <c r="N2322" s="1" t="s">
        <v>17248</v>
      </c>
      <c r="O2322" s="1" t="s">
        <v>17249</v>
      </c>
    </row>
    <row r="2323" s="1" customFormat="1" spans="1:15">
      <c r="A2323" s="1" t="s">
        <v>15</v>
      </c>
      <c r="B2323" s="1" t="s">
        <v>17250</v>
      </c>
      <c r="C2323" s="1" t="s">
        <v>27</v>
      </c>
      <c r="I2323" s="1" t="s">
        <v>17251</v>
      </c>
      <c r="J2323" s="1" t="s">
        <v>17252</v>
      </c>
      <c r="K2323" s="1" t="s">
        <v>17253</v>
      </c>
      <c r="L2323" s="1" t="s">
        <v>17254</v>
      </c>
      <c r="M2323" s="1" t="s">
        <v>17255</v>
      </c>
      <c r="N2323" s="1" t="s">
        <v>17256</v>
      </c>
      <c r="O2323" s="1" t="s">
        <v>17257</v>
      </c>
    </row>
    <row r="2324" s="1" customFormat="1" spans="1:15">
      <c r="A2324" s="1" t="s">
        <v>15</v>
      </c>
      <c r="B2324" s="1" t="s">
        <v>17258</v>
      </c>
      <c r="C2324" s="1" t="s">
        <v>75</v>
      </c>
      <c r="D2324" s="1" t="s">
        <v>17157</v>
      </c>
      <c r="F2324" s="1" t="s">
        <v>9995</v>
      </c>
      <c r="I2324" s="1" t="s">
        <v>17259</v>
      </c>
      <c r="J2324" s="1" t="s">
        <v>17260</v>
      </c>
      <c r="K2324" s="1" t="s">
        <v>17261</v>
      </c>
      <c r="L2324" s="1" t="s">
        <v>17262</v>
      </c>
      <c r="M2324" s="1" t="s">
        <v>17263</v>
      </c>
      <c r="N2324" s="1" t="s">
        <v>17264</v>
      </c>
      <c r="O2324" s="1" t="s">
        <v>17265</v>
      </c>
    </row>
    <row r="2325" s="1" customFormat="1" spans="1:15">
      <c r="A2325" s="1" t="s">
        <v>15</v>
      </c>
      <c r="B2325" s="1" t="s">
        <v>17266</v>
      </c>
      <c r="C2325" s="1" t="s">
        <v>45</v>
      </c>
      <c r="J2325" s="1" t="s">
        <v>17267</v>
      </c>
      <c r="K2325" s="1" t="s">
        <v>17268</v>
      </c>
      <c r="L2325" s="1" t="s">
        <v>17269</v>
      </c>
      <c r="M2325" s="1" t="s">
        <v>17270</v>
      </c>
      <c r="N2325" s="1" t="s">
        <v>17271</v>
      </c>
      <c r="O2325" s="1" t="s">
        <v>17272</v>
      </c>
    </row>
    <row r="2326" s="1" customFormat="1" spans="1:15">
      <c r="A2326" s="1" t="s">
        <v>15</v>
      </c>
      <c r="B2326" s="1" t="s">
        <v>17273</v>
      </c>
      <c r="C2326" s="1" t="s">
        <v>27</v>
      </c>
      <c r="I2326" s="1" t="s">
        <v>17274</v>
      </c>
      <c r="J2326" s="1" t="s">
        <v>17275</v>
      </c>
      <c r="K2326" s="1" t="s">
        <v>17276</v>
      </c>
      <c r="L2326" s="1" t="s">
        <v>17277</v>
      </c>
      <c r="M2326" s="1" t="s">
        <v>17278</v>
      </c>
      <c r="N2326" s="1" t="s">
        <v>17279</v>
      </c>
      <c r="O2326" s="1" t="s">
        <v>17280</v>
      </c>
    </row>
    <row r="2327" s="1" customFormat="1" spans="1:15">
      <c r="A2327" s="1" t="s">
        <v>15</v>
      </c>
      <c r="B2327" s="1" t="s">
        <v>17281</v>
      </c>
      <c r="C2327" s="1" t="s">
        <v>27</v>
      </c>
      <c r="I2327" s="1" t="s">
        <v>17282</v>
      </c>
      <c r="J2327" s="1" t="s">
        <v>17283</v>
      </c>
      <c r="K2327" s="1" t="s">
        <v>17284</v>
      </c>
      <c r="L2327" s="1" t="s">
        <v>17285</v>
      </c>
      <c r="M2327" s="1" t="s">
        <v>17286</v>
      </c>
      <c r="N2327" s="1" t="s">
        <v>17287</v>
      </c>
      <c r="O2327" s="1" t="s">
        <v>17288</v>
      </c>
    </row>
    <row r="2328" s="1" customFormat="1" spans="1:15">
      <c r="A2328" s="1" t="s">
        <v>15</v>
      </c>
      <c r="B2328" s="1" t="s">
        <v>17289</v>
      </c>
      <c r="C2328" s="1" t="s">
        <v>45</v>
      </c>
      <c r="J2328" s="1" t="s">
        <v>17290</v>
      </c>
      <c r="K2328" s="1" t="s">
        <v>17291</v>
      </c>
      <c r="L2328" s="1" t="s">
        <v>17292</v>
      </c>
      <c r="M2328" s="1" t="s">
        <v>17293</v>
      </c>
      <c r="N2328" s="1" t="s">
        <v>17294</v>
      </c>
      <c r="O2328" s="1" t="s">
        <v>17295</v>
      </c>
    </row>
    <row r="2329" s="1" customFormat="1" spans="1:15">
      <c r="A2329" s="1" t="s">
        <v>15</v>
      </c>
      <c r="B2329" s="1" t="s">
        <v>17289</v>
      </c>
      <c r="C2329" s="1" t="s">
        <v>75</v>
      </c>
      <c r="J2329" s="1" t="s">
        <v>17296</v>
      </c>
      <c r="K2329" s="1" t="s">
        <v>17291</v>
      </c>
      <c r="L2329" s="1" t="s">
        <v>17297</v>
      </c>
      <c r="M2329" s="1" t="s">
        <v>17298</v>
      </c>
      <c r="N2329" s="1" t="s">
        <v>17299</v>
      </c>
      <c r="O2329" s="1" t="s">
        <v>17300</v>
      </c>
    </row>
    <row r="2330" s="1" customFormat="1" spans="1:15">
      <c r="A2330" s="1" t="s">
        <v>15</v>
      </c>
      <c r="B2330" s="1" t="s">
        <v>17301</v>
      </c>
      <c r="C2330" s="1" t="s">
        <v>45</v>
      </c>
      <c r="J2330" s="1" t="s">
        <v>17302</v>
      </c>
      <c r="K2330" s="1" t="s">
        <v>17303</v>
      </c>
      <c r="L2330" s="1" t="s">
        <v>17304</v>
      </c>
      <c r="M2330" s="1" t="s">
        <v>17305</v>
      </c>
      <c r="N2330" s="1" t="s">
        <v>17306</v>
      </c>
      <c r="O2330" s="1" t="s">
        <v>17307</v>
      </c>
    </row>
    <row r="2331" s="1" customFormat="1" spans="1:15">
      <c r="A2331" s="1" t="s">
        <v>15</v>
      </c>
      <c r="B2331" s="1" t="s">
        <v>17308</v>
      </c>
      <c r="C2331" s="1" t="s">
        <v>27</v>
      </c>
      <c r="J2331" s="1" t="s">
        <v>17309</v>
      </c>
      <c r="K2331" s="1" t="s">
        <v>17310</v>
      </c>
      <c r="L2331" s="1" t="s">
        <v>17311</v>
      </c>
      <c r="M2331" s="1" t="s">
        <v>17312</v>
      </c>
      <c r="N2331" s="1" t="s">
        <v>17313</v>
      </c>
      <c r="O2331" s="1" t="s">
        <v>17314</v>
      </c>
    </row>
    <row r="2332" s="1" customFormat="1" spans="1:15">
      <c r="A2332" s="1" t="s">
        <v>15</v>
      </c>
      <c r="B2332" s="1" t="s">
        <v>16345</v>
      </c>
      <c r="C2332" s="1" t="s">
        <v>27</v>
      </c>
      <c r="J2332" s="1" t="s">
        <v>17315</v>
      </c>
      <c r="K2332" s="1" t="s">
        <v>17316</v>
      </c>
      <c r="L2332" s="1" t="s">
        <v>17317</v>
      </c>
      <c r="M2332" s="1" t="s">
        <v>17318</v>
      </c>
      <c r="N2332" s="1" t="s">
        <v>17319</v>
      </c>
      <c r="O2332" s="1" t="s">
        <v>17320</v>
      </c>
    </row>
    <row r="2333" s="1" customFormat="1" spans="1:15">
      <c r="A2333" s="1" t="s">
        <v>15</v>
      </c>
      <c r="B2333" s="1" t="s">
        <v>17321</v>
      </c>
      <c r="C2333" s="1" t="s">
        <v>75</v>
      </c>
      <c r="J2333" s="1" t="s">
        <v>17322</v>
      </c>
      <c r="K2333" s="1" t="s">
        <v>14765</v>
      </c>
      <c r="L2333" s="1" t="s">
        <v>17323</v>
      </c>
      <c r="M2333" s="1" t="s">
        <v>17324</v>
      </c>
      <c r="N2333" s="1" t="s">
        <v>17325</v>
      </c>
      <c r="O2333" s="1" t="s">
        <v>17326</v>
      </c>
    </row>
    <row r="2334" s="1" customFormat="1" spans="1:15">
      <c r="A2334" s="1" t="s">
        <v>15</v>
      </c>
      <c r="B2334" s="1" t="s">
        <v>17327</v>
      </c>
      <c r="C2334" s="1" t="s">
        <v>3649</v>
      </c>
      <c r="J2334" s="1" t="s">
        <v>17328</v>
      </c>
      <c r="K2334" s="1" t="s">
        <v>14765</v>
      </c>
      <c r="L2334" s="1" t="s">
        <v>17329</v>
      </c>
      <c r="M2334" s="1" t="s">
        <v>17330</v>
      </c>
      <c r="N2334" s="1" t="s">
        <v>17331</v>
      </c>
      <c r="O2334" s="1" t="s">
        <v>17332</v>
      </c>
    </row>
    <row r="2335" s="1" customFormat="1" spans="1:15">
      <c r="A2335" s="1" t="s">
        <v>15</v>
      </c>
      <c r="B2335" s="1" t="s">
        <v>17333</v>
      </c>
      <c r="C2335" s="1" t="s">
        <v>45</v>
      </c>
      <c r="J2335" s="1" t="s">
        <v>17334</v>
      </c>
      <c r="K2335" s="1" t="s">
        <v>17335</v>
      </c>
      <c r="L2335" s="1" t="s">
        <v>17336</v>
      </c>
      <c r="M2335" s="1" t="s">
        <v>17337</v>
      </c>
      <c r="N2335" s="1" t="s">
        <v>17338</v>
      </c>
      <c r="O2335" s="1" t="s">
        <v>17339</v>
      </c>
    </row>
    <row r="2336" s="1" customFormat="1" spans="1:15">
      <c r="A2336" s="1" t="s">
        <v>15</v>
      </c>
      <c r="B2336" s="1" t="s">
        <v>17340</v>
      </c>
      <c r="C2336" s="1" t="s">
        <v>1210</v>
      </c>
      <c r="D2336" s="1" t="s">
        <v>17341</v>
      </c>
      <c r="F2336" s="1" t="s">
        <v>1715</v>
      </c>
      <c r="I2336" s="1" t="s">
        <v>17342</v>
      </c>
      <c r="J2336" s="1" t="s">
        <v>17343</v>
      </c>
      <c r="K2336" s="1" t="s">
        <v>17344</v>
      </c>
      <c r="L2336" s="1" t="s">
        <v>17345</v>
      </c>
      <c r="M2336" s="1" t="s">
        <v>17346</v>
      </c>
      <c r="N2336" s="1" t="s">
        <v>17347</v>
      </c>
      <c r="O2336" s="1" t="s">
        <v>17348</v>
      </c>
    </row>
    <row r="2337" s="1" customFormat="1" spans="1:15">
      <c r="A2337" s="1" t="s">
        <v>15</v>
      </c>
      <c r="B2337" s="1" t="s">
        <v>17349</v>
      </c>
      <c r="C2337" s="1" t="s">
        <v>17</v>
      </c>
      <c r="J2337" s="1" t="s">
        <v>17350</v>
      </c>
      <c r="K2337" s="1" t="s">
        <v>17351</v>
      </c>
      <c r="L2337" s="1" t="s">
        <v>17352</v>
      </c>
      <c r="M2337" s="1" t="s">
        <v>17353</v>
      </c>
      <c r="N2337" s="1" t="s">
        <v>17354</v>
      </c>
      <c r="O2337" s="1" t="s">
        <v>17355</v>
      </c>
    </row>
    <row r="2338" s="1" customFormat="1" spans="1:15">
      <c r="A2338" s="1" t="s">
        <v>15</v>
      </c>
      <c r="B2338" s="1" t="s">
        <v>17356</v>
      </c>
      <c r="C2338" s="1" t="s">
        <v>27</v>
      </c>
      <c r="J2338" s="1" t="s">
        <v>17357</v>
      </c>
      <c r="K2338" s="1" t="s">
        <v>17358</v>
      </c>
      <c r="L2338" s="1" t="s">
        <v>17359</v>
      </c>
      <c r="M2338" s="1" t="s">
        <v>17360</v>
      </c>
      <c r="N2338" s="1" t="s">
        <v>17361</v>
      </c>
      <c r="O2338" s="1" t="s">
        <v>17362</v>
      </c>
    </row>
    <row r="2339" s="1" customFormat="1" spans="1:15">
      <c r="A2339" s="1" t="s">
        <v>15</v>
      </c>
      <c r="B2339" s="1" t="s">
        <v>17363</v>
      </c>
      <c r="C2339" s="1" t="s">
        <v>45</v>
      </c>
      <c r="F2339" s="1" t="s">
        <v>17356</v>
      </c>
      <c r="G2339" s="1" t="s">
        <v>2140</v>
      </c>
      <c r="I2339" s="1" t="s">
        <v>17364</v>
      </c>
      <c r="J2339" s="1" t="s">
        <v>17365</v>
      </c>
      <c r="K2339" s="1" t="s">
        <v>17366</v>
      </c>
      <c r="L2339" s="1" t="s">
        <v>17367</v>
      </c>
      <c r="M2339" s="1" t="s">
        <v>17368</v>
      </c>
      <c r="N2339" s="1" t="s">
        <v>17369</v>
      </c>
      <c r="O2339" s="1" t="s">
        <v>17370</v>
      </c>
    </row>
    <row r="2340" s="1" customFormat="1" spans="1:15">
      <c r="A2340" s="1" t="s">
        <v>15</v>
      </c>
      <c r="B2340" s="1" t="s">
        <v>17371</v>
      </c>
      <c r="C2340" s="1" t="s">
        <v>1210</v>
      </c>
      <c r="J2340" s="1" t="s">
        <v>17372</v>
      </c>
      <c r="K2340" s="1" t="s">
        <v>17373</v>
      </c>
      <c r="L2340" s="1" t="s">
        <v>17374</v>
      </c>
      <c r="M2340" s="1" t="s">
        <v>17375</v>
      </c>
      <c r="N2340" s="1" t="s">
        <v>17376</v>
      </c>
      <c r="O2340" s="1" t="s">
        <v>17377</v>
      </c>
    </row>
    <row r="2341" s="1" customFormat="1" spans="1:15">
      <c r="A2341" s="1" t="s">
        <v>15</v>
      </c>
      <c r="B2341" s="1" t="s">
        <v>17378</v>
      </c>
      <c r="C2341" s="1" t="s">
        <v>27</v>
      </c>
      <c r="J2341" s="1" t="s">
        <v>17379</v>
      </c>
      <c r="K2341" s="1" t="s">
        <v>17380</v>
      </c>
      <c r="L2341" s="1" t="s">
        <v>17381</v>
      </c>
      <c r="M2341" s="1" t="s">
        <v>17382</v>
      </c>
      <c r="N2341" s="1" t="s">
        <v>17383</v>
      </c>
      <c r="O2341" s="1" t="s">
        <v>17384</v>
      </c>
    </row>
    <row r="2342" s="1" customFormat="1" spans="1:15">
      <c r="A2342" s="1" t="s">
        <v>15</v>
      </c>
      <c r="B2342" s="1" t="s">
        <v>17385</v>
      </c>
      <c r="C2342" s="1" t="s">
        <v>27</v>
      </c>
      <c r="J2342" s="1" t="s">
        <v>17386</v>
      </c>
      <c r="K2342" s="1" t="s">
        <v>17387</v>
      </c>
      <c r="L2342" s="1" t="s">
        <v>17388</v>
      </c>
      <c r="M2342" s="1" t="s">
        <v>17389</v>
      </c>
      <c r="N2342" s="1" t="s">
        <v>17390</v>
      </c>
      <c r="O2342" s="1" t="s">
        <v>17391</v>
      </c>
    </row>
    <row r="2343" s="1" customFormat="1" spans="1:15">
      <c r="A2343" s="1" t="s">
        <v>15</v>
      </c>
      <c r="B2343" s="1" t="s">
        <v>13735</v>
      </c>
      <c r="C2343" s="1" t="s">
        <v>1351</v>
      </c>
      <c r="J2343" s="1" t="s">
        <v>17392</v>
      </c>
      <c r="K2343" s="1" t="s">
        <v>17393</v>
      </c>
      <c r="L2343" s="1" t="s">
        <v>17394</v>
      </c>
      <c r="M2343" s="1" t="s">
        <v>17395</v>
      </c>
      <c r="N2343" s="1" t="s">
        <v>17396</v>
      </c>
      <c r="O2343" s="1" t="s">
        <v>17397</v>
      </c>
    </row>
    <row r="2344" s="1" customFormat="1" spans="1:15">
      <c r="A2344" s="1" t="s">
        <v>15</v>
      </c>
      <c r="B2344" s="1" t="s">
        <v>17398</v>
      </c>
      <c r="C2344" s="1" t="s">
        <v>45</v>
      </c>
      <c r="F2344" s="1" t="s">
        <v>55</v>
      </c>
      <c r="G2344" s="1" t="s">
        <v>1972</v>
      </c>
      <c r="I2344" s="1" t="s">
        <v>17399</v>
      </c>
      <c r="J2344" s="1" t="s">
        <v>17400</v>
      </c>
      <c r="K2344" s="1" t="s">
        <v>17401</v>
      </c>
      <c r="L2344" s="1" t="s">
        <v>17402</v>
      </c>
      <c r="M2344" s="1" t="s">
        <v>17403</v>
      </c>
      <c r="N2344" s="1" t="s">
        <v>17404</v>
      </c>
      <c r="O2344" s="1" t="s">
        <v>17405</v>
      </c>
    </row>
    <row r="2345" s="1" customFormat="1" spans="1:15">
      <c r="A2345" s="1" t="s">
        <v>15</v>
      </c>
      <c r="B2345" s="1" t="s">
        <v>17406</v>
      </c>
      <c r="C2345" s="1" t="s">
        <v>27</v>
      </c>
      <c r="J2345" s="1" t="s">
        <v>17407</v>
      </c>
      <c r="K2345" s="1" t="s">
        <v>17408</v>
      </c>
      <c r="L2345" s="1" t="s">
        <v>17409</v>
      </c>
      <c r="M2345" s="1" t="s">
        <v>17410</v>
      </c>
      <c r="N2345" s="1" t="s">
        <v>17411</v>
      </c>
      <c r="O2345" s="1" t="s">
        <v>17412</v>
      </c>
    </row>
    <row r="2346" s="1" customFormat="1" spans="1:15">
      <c r="A2346" s="1" t="s">
        <v>15</v>
      </c>
      <c r="B2346" s="1" t="s">
        <v>17406</v>
      </c>
      <c r="C2346" s="1" t="s">
        <v>45</v>
      </c>
      <c r="J2346" s="1" t="s">
        <v>17413</v>
      </c>
      <c r="K2346" s="1" t="s">
        <v>17408</v>
      </c>
      <c r="L2346" s="1" t="s">
        <v>17414</v>
      </c>
      <c r="M2346" s="1" t="s">
        <v>17415</v>
      </c>
      <c r="N2346" s="1" t="s">
        <v>17416</v>
      </c>
      <c r="O2346" s="1" t="s">
        <v>17417</v>
      </c>
    </row>
    <row r="2347" s="1" customFormat="1" spans="1:15">
      <c r="A2347" s="1" t="s">
        <v>15</v>
      </c>
      <c r="B2347" s="1" t="s">
        <v>17418</v>
      </c>
      <c r="C2347" s="1" t="s">
        <v>27</v>
      </c>
      <c r="I2347" s="1" t="s">
        <v>17419</v>
      </c>
      <c r="J2347" s="1" t="s">
        <v>17420</v>
      </c>
      <c r="K2347" s="1" t="s">
        <v>17421</v>
      </c>
      <c r="L2347" s="1" t="s">
        <v>17422</v>
      </c>
      <c r="M2347" s="1" t="s">
        <v>17423</v>
      </c>
      <c r="N2347" s="1" t="s">
        <v>17424</v>
      </c>
      <c r="O2347" s="1" t="s">
        <v>17425</v>
      </c>
    </row>
    <row r="2348" s="1" customFormat="1" spans="1:15">
      <c r="A2348" s="1" t="s">
        <v>15</v>
      </c>
      <c r="B2348" s="1" t="s">
        <v>17418</v>
      </c>
      <c r="C2348" s="1" t="s">
        <v>45</v>
      </c>
      <c r="I2348" s="1" t="s">
        <v>17426</v>
      </c>
      <c r="J2348" s="1" t="s">
        <v>17427</v>
      </c>
      <c r="K2348" s="1" t="s">
        <v>17421</v>
      </c>
      <c r="L2348" s="1" t="s">
        <v>17428</v>
      </c>
      <c r="M2348" s="1" t="s">
        <v>17429</v>
      </c>
      <c r="N2348" s="1" t="s">
        <v>17430</v>
      </c>
      <c r="O2348" s="1" t="s">
        <v>17431</v>
      </c>
    </row>
    <row r="2349" s="1" customFormat="1" spans="1:15">
      <c r="A2349" s="1" t="s">
        <v>15</v>
      </c>
      <c r="B2349" s="1" t="s">
        <v>17432</v>
      </c>
      <c r="C2349" s="1" t="s">
        <v>45</v>
      </c>
      <c r="F2349" s="1" t="s">
        <v>17406</v>
      </c>
      <c r="G2349" s="1" t="s">
        <v>16626</v>
      </c>
      <c r="I2349" s="1" t="s">
        <v>17433</v>
      </c>
      <c r="J2349" s="1" t="s">
        <v>17413</v>
      </c>
      <c r="K2349" s="1" t="s">
        <v>17434</v>
      </c>
      <c r="L2349" s="1" t="s">
        <v>17435</v>
      </c>
      <c r="M2349" s="1" t="s">
        <v>17436</v>
      </c>
      <c r="N2349" s="1" t="s">
        <v>17437</v>
      </c>
      <c r="O2349" s="1" t="s">
        <v>17438</v>
      </c>
    </row>
    <row r="2350" s="1" customFormat="1" spans="1:15">
      <c r="A2350" s="1" t="s">
        <v>15</v>
      </c>
      <c r="B2350" s="1" t="s">
        <v>17439</v>
      </c>
      <c r="C2350" s="1" t="s">
        <v>27</v>
      </c>
      <c r="I2350" s="1" t="s">
        <v>17440</v>
      </c>
      <c r="J2350" s="1" t="s">
        <v>17441</v>
      </c>
      <c r="K2350" s="1" t="s">
        <v>17442</v>
      </c>
      <c r="L2350" s="1" t="s">
        <v>17443</v>
      </c>
      <c r="M2350" s="1" t="s">
        <v>17444</v>
      </c>
      <c r="N2350" s="1" t="s">
        <v>17445</v>
      </c>
      <c r="O2350" s="1" t="s">
        <v>17446</v>
      </c>
    </row>
    <row r="2351" s="1" customFormat="1" spans="1:15">
      <c r="A2351" s="1" t="s">
        <v>15</v>
      </c>
      <c r="B2351" s="1" t="s">
        <v>17439</v>
      </c>
      <c r="C2351" s="1" t="s">
        <v>45</v>
      </c>
      <c r="I2351" s="1" t="s">
        <v>17447</v>
      </c>
      <c r="J2351" s="1" t="s">
        <v>17448</v>
      </c>
      <c r="K2351" s="1" t="s">
        <v>17442</v>
      </c>
      <c r="L2351" s="1" t="s">
        <v>17449</v>
      </c>
      <c r="M2351" s="1" t="s">
        <v>17450</v>
      </c>
      <c r="N2351" s="1" t="s">
        <v>17451</v>
      </c>
      <c r="O2351" s="1" t="s">
        <v>17452</v>
      </c>
    </row>
    <row r="2352" s="1" customFormat="1" spans="1:15">
      <c r="A2352" s="1" t="s">
        <v>15</v>
      </c>
      <c r="B2352" s="1" t="s">
        <v>17453</v>
      </c>
      <c r="C2352" s="1" t="s">
        <v>27</v>
      </c>
      <c r="J2352" s="1" t="s">
        <v>17454</v>
      </c>
      <c r="K2352" s="1" t="s">
        <v>17455</v>
      </c>
      <c r="L2352" s="1" t="s">
        <v>17456</v>
      </c>
      <c r="M2352" s="1" t="s">
        <v>17457</v>
      </c>
      <c r="N2352" s="1" t="s">
        <v>17458</v>
      </c>
      <c r="O2352" s="1" t="s">
        <v>17459</v>
      </c>
    </row>
    <row r="2353" s="1" customFormat="1" spans="1:18">
      <c r="A2353" s="1" t="s">
        <v>15</v>
      </c>
      <c r="B2353" s="1" t="s">
        <v>17460</v>
      </c>
      <c r="C2353" s="1" t="s">
        <v>75</v>
      </c>
      <c r="J2353" s="1" t="s">
        <v>17322</v>
      </c>
      <c r="K2353" s="1" t="s">
        <v>17461</v>
      </c>
      <c r="L2353" s="1" t="s">
        <v>17462</v>
      </c>
      <c r="M2353" s="1" t="s">
        <v>17463</v>
      </c>
      <c r="N2353" s="1" t="s">
        <v>17464</v>
      </c>
      <c r="O2353" s="1" t="s">
        <v>17465</v>
      </c>
    </row>
    <row r="2354" s="1" customFormat="1" spans="1:18">
      <c r="A2354" s="1" t="s">
        <v>15</v>
      </c>
      <c r="B2354" s="1" t="s">
        <v>17466</v>
      </c>
      <c r="C2354" s="1" t="s">
        <v>27</v>
      </c>
      <c r="F2354" s="1" t="s">
        <v>17467</v>
      </c>
      <c r="G2354" s="1" t="s">
        <v>3924</v>
      </c>
      <c r="I2354" s="1" t="s">
        <v>17468</v>
      </c>
      <c r="J2354" s="1" t="s">
        <v>17469</v>
      </c>
      <c r="K2354" s="1" t="s">
        <v>17470</v>
      </c>
      <c r="L2354" s="1" t="s">
        <v>17471</v>
      </c>
      <c r="M2354" s="1" t="s">
        <v>17472</v>
      </c>
      <c r="N2354" s="1" t="s">
        <v>17473</v>
      </c>
      <c r="O2354" s="1" t="s">
        <v>17474</v>
      </c>
    </row>
    <row r="2355" s="1" customFormat="1" spans="1:18">
      <c r="A2355" s="1" t="s">
        <v>15</v>
      </c>
      <c r="B2355" s="1" t="s">
        <v>17475</v>
      </c>
      <c r="C2355" s="1" t="s">
        <v>1210</v>
      </c>
      <c r="F2355" s="1" t="s">
        <v>17321</v>
      </c>
      <c r="G2355" s="1" t="s">
        <v>1742</v>
      </c>
      <c r="I2355" s="1" t="s">
        <v>17476</v>
      </c>
      <c r="J2355" s="1" t="s">
        <v>17477</v>
      </c>
      <c r="K2355" s="1" t="s">
        <v>17478</v>
      </c>
      <c r="L2355" s="1" t="s">
        <v>17479</v>
      </c>
      <c r="M2355" s="1" t="s">
        <v>17480</v>
      </c>
      <c r="N2355" s="1" t="s">
        <v>17481</v>
      </c>
      <c r="O2355" s="1" t="s">
        <v>17482</v>
      </c>
    </row>
    <row r="2356" s="1" customFormat="1" ht="178.5" spans="1:18">
      <c r="A2356" s="1" t="s">
        <v>15</v>
      </c>
      <c r="B2356" s="3" t="s">
        <v>17483</v>
      </c>
      <c r="C2356" s="3" t="s">
        <v>17</v>
      </c>
      <c r="D2356" s="4"/>
      <c r="E2356" s="4"/>
      <c r="F2356" s="4"/>
      <c r="G2356" s="4"/>
      <c r="H2356" s="4"/>
      <c r="I2356" s="4"/>
      <c r="J2356" s="3" t="s">
        <v>17484</v>
      </c>
      <c r="K2356" s="3" t="s">
        <v>17485</v>
      </c>
      <c r="L2356" s="3" t="s">
        <v>17486</v>
      </c>
      <c r="M2356" s="3" t="s">
        <v>17487</v>
      </c>
      <c r="N2356" s="3" t="s">
        <v>17488</v>
      </c>
      <c r="O2356" s="3" t="s">
        <v>17489</v>
      </c>
    </row>
    <row r="2357" s="1" customFormat="1" ht="204" spans="1:18">
      <c r="A2357" s="1" t="s">
        <v>15</v>
      </c>
      <c r="B2357" s="3" t="s">
        <v>17483</v>
      </c>
      <c r="C2357" s="3" t="s">
        <v>27</v>
      </c>
      <c r="D2357" s="4"/>
      <c r="E2357" s="4"/>
      <c r="F2357" s="4"/>
      <c r="G2357" s="4"/>
      <c r="H2357" s="4"/>
      <c r="I2357" s="4"/>
      <c r="J2357" s="3" t="s">
        <v>17490</v>
      </c>
      <c r="K2357" s="3" t="s">
        <v>17491</v>
      </c>
      <c r="L2357" s="3" t="s">
        <v>17492</v>
      </c>
      <c r="M2357" s="3" t="s">
        <v>17493</v>
      </c>
      <c r="N2357" s="3" t="s">
        <v>17494</v>
      </c>
      <c r="O2357" s="3" t="s">
        <v>17495</v>
      </c>
    </row>
    <row r="2358" s="1" customFormat="1" ht="178.5" spans="1:18">
      <c r="A2358" s="1" t="s">
        <v>15</v>
      </c>
      <c r="B2358" s="3" t="s">
        <v>17496</v>
      </c>
      <c r="C2358" s="3" t="s">
        <v>27</v>
      </c>
      <c r="D2358" s="4"/>
      <c r="E2358" s="4"/>
      <c r="F2358" s="3" t="s">
        <v>17497</v>
      </c>
      <c r="G2358" s="3" t="s">
        <v>17498</v>
      </c>
      <c r="H2358" s="4"/>
      <c r="I2358" s="3" t="s">
        <v>17499</v>
      </c>
      <c r="J2358" s="3" t="s">
        <v>17500</v>
      </c>
      <c r="K2358" s="3" t="s">
        <v>17501</v>
      </c>
      <c r="L2358" s="3" t="s">
        <v>17502</v>
      </c>
      <c r="M2358" s="3" t="s">
        <v>17503</v>
      </c>
      <c r="N2358" s="3" t="s">
        <v>17504</v>
      </c>
      <c r="O2358" s="3" t="s">
        <v>17505</v>
      </c>
    </row>
    <row r="2359" s="1" customFormat="1" ht="140.25" spans="1:18">
      <c r="A2359" s="1" t="s">
        <v>15</v>
      </c>
      <c r="B2359" s="3" t="s">
        <v>17496</v>
      </c>
      <c r="C2359" s="3" t="s">
        <v>45</v>
      </c>
      <c r="D2359" s="4"/>
      <c r="E2359" s="4"/>
      <c r="F2359" s="3" t="s">
        <v>17497</v>
      </c>
      <c r="G2359" s="3" t="s">
        <v>17498</v>
      </c>
      <c r="H2359" s="4"/>
      <c r="I2359" s="3" t="s">
        <v>17506</v>
      </c>
      <c r="J2359" s="3" t="s">
        <v>17507</v>
      </c>
      <c r="K2359" s="3" t="s">
        <v>17501</v>
      </c>
      <c r="L2359" s="3" t="s">
        <v>17508</v>
      </c>
      <c r="M2359" s="3" t="s">
        <v>17509</v>
      </c>
      <c r="N2359" s="3" t="s">
        <v>17510</v>
      </c>
      <c r="O2359" s="3" t="s">
        <v>17511</v>
      </c>
    </row>
    <row r="2360" s="1" customFormat="1" ht="127.5" spans="1:18">
      <c r="A2360" s="1" t="s">
        <v>15</v>
      </c>
      <c r="B2360" s="3" t="s">
        <v>17512</v>
      </c>
      <c r="C2360" s="3" t="s">
        <v>27</v>
      </c>
      <c r="D2360" s="4"/>
      <c r="E2360" s="4"/>
      <c r="F2360" s="3" t="s">
        <v>17496</v>
      </c>
      <c r="G2360" s="3" t="s">
        <v>2246</v>
      </c>
      <c r="H2360" s="4"/>
      <c r="I2360" s="3" t="s">
        <v>17513</v>
      </c>
      <c r="J2360" s="3" t="s">
        <v>17514</v>
      </c>
      <c r="K2360" s="3" t="s">
        <v>17515</v>
      </c>
      <c r="L2360" s="3" t="s">
        <v>17516</v>
      </c>
      <c r="M2360" s="3" t="s">
        <v>17517</v>
      </c>
      <c r="N2360" s="3" t="s">
        <v>17518</v>
      </c>
      <c r="O2360" s="3" t="s">
        <v>17519</v>
      </c>
    </row>
    <row r="2361" s="1" customFormat="1" ht="76.5" spans="1:18">
      <c r="A2361" s="1" t="s">
        <v>15</v>
      </c>
      <c r="B2361" s="3" t="s">
        <v>17520</v>
      </c>
      <c r="C2361" s="3" t="s">
        <v>75</v>
      </c>
      <c r="D2361" s="4"/>
      <c r="E2361" s="4"/>
      <c r="F2361" s="4"/>
      <c r="G2361" s="4"/>
      <c r="H2361" s="4"/>
      <c r="I2361" s="4"/>
      <c r="J2361" s="3" t="s">
        <v>17521</v>
      </c>
      <c r="K2361" s="3" t="s">
        <v>17522</v>
      </c>
      <c r="L2361" s="3" t="s">
        <v>17523</v>
      </c>
      <c r="M2361" s="3" t="s">
        <v>17524</v>
      </c>
      <c r="N2361" s="3" t="s">
        <v>17525</v>
      </c>
      <c r="O2361" s="3" t="s">
        <v>17526</v>
      </c>
    </row>
    <row r="2362" s="1" customFormat="1" ht="178.5" spans="1:18">
      <c r="A2362" s="1" t="s">
        <v>15</v>
      </c>
      <c r="B2362" s="3" t="s">
        <v>17527</v>
      </c>
      <c r="C2362" s="3" t="s">
        <v>75</v>
      </c>
      <c r="D2362" s="4"/>
      <c r="E2362" s="4"/>
      <c r="F2362" s="3" t="s">
        <v>17520</v>
      </c>
      <c r="G2362" s="3" t="s">
        <v>16089</v>
      </c>
      <c r="H2362" s="3" t="s">
        <v>17528</v>
      </c>
      <c r="I2362" s="3" t="s">
        <v>17529</v>
      </c>
      <c r="J2362" s="3" t="s">
        <v>17530</v>
      </c>
      <c r="K2362" s="3" t="s">
        <v>17531</v>
      </c>
      <c r="L2362" s="3" t="s">
        <v>17532</v>
      </c>
      <c r="M2362" s="3" t="s">
        <v>17533</v>
      </c>
      <c r="N2362" s="3" t="s">
        <v>17534</v>
      </c>
      <c r="O2362" s="3" t="s">
        <v>17535</v>
      </c>
    </row>
    <row r="2363" s="1" customFormat="1" spans="1:18">
      <c r="A2363" s="1" t="s">
        <v>15</v>
      </c>
      <c r="B2363" s="1" t="s">
        <v>17536</v>
      </c>
      <c r="C2363" s="1" t="s">
        <v>75</v>
      </c>
      <c r="F2363" s="1" t="s">
        <v>1759</v>
      </c>
      <c r="I2363" s="1" t="s">
        <v>17537</v>
      </c>
      <c r="J2363" s="1" t="s">
        <v>17538</v>
      </c>
      <c r="K2363" s="1" t="s">
        <v>17539</v>
      </c>
      <c r="L2363" s="1" t="s">
        <v>17540</v>
      </c>
      <c r="M2363" s="1" t="s">
        <v>17541</v>
      </c>
      <c r="N2363" s="1" t="s">
        <v>17542</v>
      </c>
      <c r="O2363" s="1" t="s">
        <v>17543</v>
      </c>
      <c r="P2363" s="1" t="s">
        <v>17341</v>
      </c>
    </row>
    <row r="2364" s="1" customFormat="1" spans="1:18">
      <c r="A2364" s="1" t="s">
        <v>15</v>
      </c>
      <c r="B2364" s="1" t="s">
        <v>17544</v>
      </c>
      <c r="C2364" s="1" t="s">
        <v>45</v>
      </c>
      <c r="F2364" s="1" t="s">
        <v>17545</v>
      </c>
      <c r="I2364" s="1" t="s">
        <v>17546</v>
      </c>
      <c r="J2364" s="1" t="s">
        <v>17547</v>
      </c>
      <c r="K2364" s="1" t="s">
        <v>17548</v>
      </c>
      <c r="L2364" s="1" t="s">
        <v>17549</v>
      </c>
      <c r="M2364" s="1" t="s">
        <v>17550</v>
      </c>
      <c r="N2364" s="1" t="s">
        <v>17551</v>
      </c>
      <c r="O2364" s="1" t="s">
        <v>17552</v>
      </c>
      <c r="R2364" s="1" t="e">
        <f>-ar</f>
        <v>#NAME?</v>
      </c>
    </row>
    <row r="2365" s="1" customFormat="1" spans="1:18">
      <c r="A2365" s="1" t="s">
        <v>15</v>
      </c>
      <c r="B2365" s="1" t="s">
        <v>17553</v>
      </c>
      <c r="C2365" s="1" t="s">
        <v>45</v>
      </c>
      <c r="J2365" s="1" t="s">
        <v>17554</v>
      </c>
      <c r="K2365" s="1" t="s">
        <v>17555</v>
      </c>
      <c r="L2365" s="1" t="s">
        <v>17556</v>
      </c>
      <c r="M2365" s="1" t="s">
        <v>17557</v>
      </c>
      <c r="N2365" s="1" t="s">
        <v>17558</v>
      </c>
      <c r="O2365" s="1" t="s">
        <v>17559</v>
      </c>
    </row>
    <row r="2366" s="1" customFormat="1" spans="1:18">
      <c r="A2366" s="1" t="s">
        <v>15</v>
      </c>
      <c r="B2366" s="1" t="s">
        <v>17553</v>
      </c>
      <c r="C2366" s="1" t="s">
        <v>17</v>
      </c>
      <c r="J2366" s="1" t="s">
        <v>17560</v>
      </c>
      <c r="K2366" s="1" t="s">
        <v>17555</v>
      </c>
      <c r="L2366" s="1" t="s">
        <v>17561</v>
      </c>
      <c r="M2366" s="1" t="s">
        <v>17562</v>
      </c>
      <c r="N2366" s="1" t="s">
        <v>17563</v>
      </c>
      <c r="O2366" s="1" t="s">
        <v>17564</v>
      </c>
    </row>
    <row r="2367" s="1" customFormat="1" spans="1:18">
      <c r="A2367" s="1" t="s">
        <v>15</v>
      </c>
      <c r="B2367" s="1" t="s">
        <v>17565</v>
      </c>
      <c r="C2367" s="1" t="s">
        <v>27</v>
      </c>
      <c r="F2367" s="1" t="s">
        <v>17566</v>
      </c>
      <c r="I2367" s="1" t="s">
        <v>17567</v>
      </c>
      <c r="J2367" s="1" t="s">
        <v>17568</v>
      </c>
      <c r="K2367" s="1" t="s">
        <v>17569</v>
      </c>
      <c r="L2367" s="1" t="s">
        <v>17570</v>
      </c>
      <c r="M2367" s="1" t="s">
        <v>17571</v>
      </c>
      <c r="N2367" s="1" t="s">
        <v>17572</v>
      </c>
      <c r="O2367" s="1" t="s">
        <v>17573</v>
      </c>
      <c r="R2367" s="1" t="e">
        <f>-ber</f>
        <v>#NAME?</v>
      </c>
    </row>
    <row r="2368" s="1" customFormat="1" spans="1:18">
      <c r="A2368" s="1" t="s">
        <v>15</v>
      </c>
      <c r="B2368" s="1" t="s">
        <v>17565</v>
      </c>
      <c r="C2368" s="1" t="s">
        <v>17</v>
      </c>
      <c r="F2368" s="1" t="s">
        <v>17566</v>
      </c>
      <c r="I2368" s="1" t="s">
        <v>17574</v>
      </c>
      <c r="J2368" s="1" t="s">
        <v>17575</v>
      </c>
      <c r="K2368" s="1" t="s">
        <v>17569</v>
      </c>
      <c r="L2368" s="1" t="s">
        <v>17576</v>
      </c>
      <c r="M2368" s="1" t="s">
        <v>17577</v>
      </c>
      <c r="N2368" s="1" t="s">
        <v>17578</v>
      </c>
      <c r="O2368" s="1" t="s">
        <v>17579</v>
      </c>
      <c r="R2368" s="1" t="e">
        <f>-ber</f>
        <v>#NAME?</v>
      </c>
    </row>
    <row r="2369" s="1" customFormat="1" spans="1:18">
      <c r="A2369" s="1" t="s">
        <v>15</v>
      </c>
      <c r="B2369" s="1" t="s">
        <v>17580</v>
      </c>
      <c r="C2369" s="1" t="s">
        <v>27</v>
      </c>
      <c r="J2369" s="1" t="s">
        <v>17581</v>
      </c>
      <c r="K2369" s="1" t="s">
        <v>17582</v>
      </c>
      <c r="L2369" s="1" t="s">
        <v>17583</v>
      </c>
      <c r="M2369" s="1" t="s">
        <v>17584</v>
      </c>
      <c r="N2369" s="1" t="s">
        <v>17585</v>
      </c>
      <c r="O2369" s="1" t="s">
        <v>17586</v>
      </c>
    </row>
    <row r="2370" s="1" customFormat="1" spans="1:18">
      <c r="A2370" s="1" t="s">
        <v>15</v>
      </c>
      <c r="B2370" s="1" t="s">
        <v>17580</v>
      </c>
      <c r="C2370" s="1" t="s">
        <v>17</v>
      </c>
      <c r="J2370" s="1" t="s">
        <v>17587</v>
      </c>
      <c r="K2370" s="1" t="s">
        <v>17582</v>
      </c>
      <c r="L2370" s="1" t="s">
        <v>17588</v>
      </c>
      <c r="M2370" s="1" t="s">
        <v>17589</v>
      </c>
      <c r="N2370" s="1" t="s">
        <v>17590</v>
      </c>
      <c r="O2370" s="1" t="s">
        <v>17591</v>
      </c>
    </row>
    <row r="2371" s="1" customFormat="1" spans="1:18">
      <c r="A2371" s="1" t="s">
        <v>15</v>
      </c>
      <c r="B2371" s="1" t="s">
        <v>17592</v>
      </c>
      <c r="C2371" s="1" t="s">
        <v>27</v>
      </c>
      <c r="F2371" s="1" t="s">
        <v>17580</v>
      </c>
      <c r="G2371" s="1" t="e">
        <f>-ery</f>
        <v>#NAME?</v>
      </c>
      <c r="I2371" s="1" t="s">
        <v>17593</v>
      </c>
      <c r="J2371" s="1" t="s">
        <v>17594</v>
      </c>
      <c r="K2371" s="1" t="s">
        <v>17595</v>
      </c>
      <c r="L2371" s="1" t="s">
        <v>17596</v>
      </c>
      <c r="M2371" s="1" t="s">
        <v>17597</v>
      </c>
      <c r="N2371" s="1" t="s">
        <v>17598</v>
      </c>
      <c r="O2371" s="1" t="s">
        <v>17599</v>
      </c>
    </row>
    <row r="2372" s="1" customFormat="1" spans="1:18">
      <c r="A2372" s="1" t="s">
        <v>15</v>
      </c>
      <c r="B2372" s="1" t="s">
        <v>17600</v>
      </c>
      <c r="C2372" s="1" t="s">
        <v>27</v>
      </c>
      <c r="J2372" s="1" t="s">
        <v>17601</v>
      </c>
      <c r="K2372" s="1" t="s">
        <v>17602</v>
      </c>
      <c r="L2372" s="1" t="s">
        <v>17603</v>
      </c>
      <c r="M2372" s="1" t="s">
        <v>17604</v>
      </c>
      <c r="N2372" s="1" t="s">
        <v>17605</v>
      </c>
      <c r="O2372" s="1" t="s">
        <v>17606</v>
      </c>
    </row>
    <row r="2373" s="1" customFormat="1" spans="1:18">
      <c r="A2373" s="1" t="s">
        <v>15</v>
      </c>
      <c r="B2373" s="1" t="s">
        <v>17607</v>
      </c>
      <c r="C2373" s="1" t="s">
        <v>27</v>
      </c>
      <c r="F2373" s="1" t="s">
        <v>17608</v>
      </c>
      <c r="G2373" s="1" t="e">
        <f>-tion</f>
        <v>#NAME?</v>
      </c>
      <c r="I2373" s="1" t="s">
        <v>17609</v>
      </c>
      <c r="J2373" s="1" t="s">
        <v>17610</v>
      </c>
      <c r="K2373" s="1" t="s">
        <v>17611</v>
      </c>
      <c r="L2373" s="1" t="s">
        <v>17612</v>
      </c>
      <c r="M2373" s="1" t="s">
        <v>17613</v>
      </c>
      <c r="N2373" s="1" t="s">
        <v>17614</v>
      </c>
      <c r="O2373" s="1" t="s">
        <v>17615</v>
      </c>
    </row>
    <row r="2374" s="1" customFormat="1" spans="1:18">
      <c r="A2374" s="1" t="s">
        <v>15</v>
      </c>
      <c r="B2374" s="1" t="s">
        <v>17616</v>
      </c>
      <c r="C2374" s="1" t="s">
        <v>17</v>
      </c>
      <c r="D2374" s="1" t="s">
        <v>17617</v>
      </c>
      <c r="F2374" s="1" t="s">
        <v>17618</v>
      </c>
      <c r="I2374" s="1" t="s">
        <v>17619</v>
      </c>
      <c r="J2374" s="1" t="s">
        <v>17620</v>
      </c>
      <c r="K2374" s="1" t="s">
        <v>17621</v>
      </c>
      <c r="L2374" s="1" t="s">
        <v>17622</v>
      </c>
      <c r="M2374" s="1" t="s">
        <v>17623</v>
      </c>
      <c r="N2374" s="1" t="s">
        <v>17624</v>
      </c>
      <c r="O2374" s="1" t="s">
        <v>17625</v>
      </c>
    </row>
    <row r="2375" s="1" customFormat="1" spans="1:18">
      <c r="A2375" s="1" t="s">
        <v>15</v>
      </c>
      <c r="B2375" s="1" t="s">
        <v>17626</v>
      </c>
      <c r="C2375" s="1" t="s">
        <v>17</v>
      </c>
      <c r="D2375" s="1" t="s">
        <v>17617</v>
      </c>
      <c r="F2375" s="1" t="s">
        <v>17627</v>
      </c>
      <c r="I2375" s="1" t="s">
        <v>17628</v>
      </c>
      <c r="J2375" s="1" t="s">
        <v>17629</v>
      </c>
      <c r="K2375" s="1" t="s">
        <v>17630</v>
      </c>
      <c r="L2375" s="1" t="s">
        <v>17631</v>
      </c>
      <c r="M2375" s="1" t="s">
        <v>17632</v>
      </c>
      <c r="N2375" s="1" t="s">
        <v>17633</v>
      </c>
      <c r="O2375" s="1" t="s">
        <v>17634</v>
      </c>
    </row>
    <row r="2376" s="1" customFormat="1" spans="1:18">
      <c r="A2376" s="1" t="s">
        <v>15</v>
      </c>
      <c r="B2376" s="1" t="s">
        <v>17626</v>
      </c>
      <c r="C2376" s="1" t="s">
        <v>27</v>
      </c>
      <c r="D2376" s="1" t="s">
        <v>17617</v>
      </c>
      <c r="F2376" s="1" t="s">
        <v>17627</v>
      </c>
      <c r="I2376" s="1" t="s">
        <v>17635</v>
      </c>
      <c r="J2376" s="1" t="s">
        <v>17636</v>
      </c>
      <c r="K2376" s="1" t="s">
        <v>17637</v>
      </c>
      <c r="L2376" s="1" t="s">
        <v>17638</v>
      </c>
      <c r="M2376" s="1" t="s">
        <v>17639</v>
      </c>
      <c r="N2376" s="1" t="s">
        <v>17640</v>
      </c>
      <c r="O2376" s="1" t="s">
        <v>17641</v>
      </c>
    </row>
    <row r="2377" s="1" customFormat="1" spans="1:18">
      <c r="A2377" s="1" t="s">
        <v>15</v>
      </c>
      <c r="B2377" s="1" t="s">
        <v>17642</v>
      </c>
      <c r="C2377" s="1" t="s">
        <v>17</v>
      </c>
      <c r="F2377" s="1" t="s">
        <v>6686</v>
      </c>
      <c r="I2377" s="1" t="s">
        <v>17643</v>
      </c>
      <c r="J2377" s="1" t="s">
        <v>17644</v>
      </c>
      <c r="K2377" s="1" t="s">
        <v>17645</v>
      </c>
      <c r="L2377" s="1" t="s">
        <v>17646</v>
      </c>
      <c r="M2377" s="1" t="s">
        <v>17647</v>
      </c>
      <c r="N2377" s="1" t="s">
        <v>17648</v>
      </c>
      <c r="O2377" s="1" t="s">
        <v>17649</v>
      </c>
      <c r="P2377" s="1" t="s">
        <v>17617</v>
      </c>
    </row>
    <row r="2378" s="1" customFormat="1" spans="1:18">
      <c r="A2378" s="1" t="s">
        <v>15</v>
      </c>
      <c r="B2378" s="1" t="s">
        <v>17650</v>
      </c>
      <c r="C2378" s="1" t="s">
        <v>17</v>
      </c>
      <c r="F2378" s="1" t="s">
        <v>2514</v>
      </c>
      <c r="I2378" s="1" t="s">
        <v>17651</v>
      </c>
      <c r="J2378" s="1" t="s">
        <v>11949</v>
      </c>
      <c r="K2378" s="1" t="s">
        <v>17652</v>
      </c>
      <c r="L2378" s="1" t="s">
        <v>17653</v>
      </c>
      <c r="M2378" s="1" t="s">
        <v>17654</v>
      </c>
      <c r="N2378" s="1" t="s">
        <v>17655</v>
      </c>
      <c r="O2378" s="1" t="s">
        <v>17656</v>
      </c>
      <c r="P2378" s="1" t="s">
        <v>17617</v>
      </c>
    </row>
    <row r="2379" s="1" customFormat="1" spans="1:18">
      <c r="A2379" s="1" t="s">
        <v>15</v>
      </c>
      <c r="B2379" s="1" t="s">
        <v>17657</v>
      </c>
      <c r="C2379" s="1" t="s">
        <v>45</v>
      </c>
      <c r="F2379" s="1" t="s">
        <v>17658</v>
      </c>
      <c r="I2379" s="1" t="s">
        <v>17659</v>
      </c>
      <c r="J2379" s="1" t="s">
        <v>1806</v>
      </c>
      <c r="K2379" s="1" t="s">
        <v>17660</v>
      </c>
      <c r="L2379" s="1" t="s">
        <v>17661</v>
      </c>
      <c r="M2379" s="1" t="s">
        <v>17662</v>
      </c>
      <c r="N2379" s="1" t="s">
        <v>17663</v>
      </c>
      <c r="O2379" s="1" t="s">
        <v>17664</v>
      </c>
      <c r="P2379" s="1" t="s">
        <v>17617</v>
      </c>
      <c r="R2379" s="1" t="s">
        <v>2648</v>
      </c>
    </row>
    <row r="2380" s="1" customFormat="1" spans="1:18">
      <c r="A2380" s="1" t="s">
        <v>15</v>
      </c>
      <c r="B2380" s="1" t="s">
        <v>17665</v>
      </c>
      <c r="C2380" s="1" t="s">
        <v>27</v>
      </c>
      <c r="F2380" s="1" t="s">
        <v>7465</v>
      </c>
      <c r="I2380" s="1" t="s">
        <v>17666</v>
      </c>
      <c r="J2380" s="1" t="s">
        <v>17667</v>
      </c>
      <c r="K2380" s="1" t="s">
        <v>17668</v>
      </c>
      <c r="L2380" s="1" t="s">
        <v>17669</v>
      </c>
      <c r="M2380" s="1" t="s">
        <v>17670</v>
      </c>
      <c r="N2380" s="1" t="s">
        <v>17671</v>
      </c>
      <c r="O2380" s="1" t="s">
        <v>17672</v>
      </c>
      <c r="P2380" s="1" t="s">
        <v>17673</v>
      </c>
      <c r="R2380" s="1" t="s">
        <v>304</v>
      </c>
    </row>
    <row r="2381" s="1" customFormat="1" spans="1:18">
      <c r="A2381" s="1" t="s">
        <v>15</v>
      </c>
      <c r="B2381" s="1" t="s">
        <v>17674</v>
      </c>
      <c r="C2381" s="1" t="s">
        <v>17</v>
      </c>
      <c r="F2381" s="1" t="s">
        <v>7465</v>
      </c>
      <c r="I2381" s="1" t="s">
        <v>17675</v>
      </c>
      <c r="J2381" s="1" t="s">
        <v>17676</v>
      </c>
      <c r="K2381" s="1" t="s">
        <v>17677</v>
      </c>
      <c r="L2381" s="1" t="s">
        <v>17678</v>
      </c>
      <c r="M2381" s="1" t="s">
        <v>17679</v>
      </c>
      <c r="N2381" s="1" t="s">
        <v>17680</v>
      </c>
      <c r="O2381" s="1" t="s">
        <v>17681</v>
      </c>
      <c r="P2381" s="1" t="s">
        <v>17673</v>
      </c>
    </row>
    <row r="2382" s="1" customFormat="1" spans="1:18">
      <c r="A2382" s="1" t="s">
        <v>15</v>
      </c>
      <c r="B2382" s="1" t="s">
        <v>17682</v>
      </c>
      <c r="C2382" s="1" t="s">
        <v>17</v>
      </c>
      <c r="D2382" s="1" t="s">
        <v>17673</v>
      </c>
      <c r="F2382" s="1" t="s">
        <v>365</v>
      </c>
      <c r="I2382" s="1" t="s">
        <v>17683</v>
      </c>
      <c r="J2382" s="1" t="s">
        <v>17684</v>
      </c>
      <c r="K2382" s="1" t="s">
        <v>17685</v>
      </c>
      <c r="L2382" s="1" t="s">
        <v>17686</v>
      </c>
      <c r="M2382" s="1" t="s">
        <v>17687</v>
      </c>
      <c r="N2382" s="1" t="s">
        <v>17688</v>
      </c>
      <c r="O2382" s="1" t="s">
        <v>17689</v>
      </c>
    </row>
    <row r="2383" s="1" customFormat="1" spans="1:18">
      <c r="A2383" s="1" t="s">
        <v>15</v>
      </c>
      <c r="B2383" s="1" t="s">
        <v>17690</v>
      </c>
      <c r="C2383" s="1" t="s">
        <v>27</v>
      </c>
      <c r="J2383" s="1" t="s">
        <v>17691</v>
      </c>
      <c r="K2383" s="1" t="s">
        <v>17692</v>
      </c>
      <c r="L2383" s="1" t="s">
        <v>17693</v>
      </c>
      <c r="M2383" s="1" t="s">
        <v>17694</v>
      </c>
      <c r="N2383" s="1" t="s">
        <v>17695</v>
      </c>
      <c r="O2383" s="1" t="s">
        <v>17696</v>
      </c>
    </row>
    <row r="2384" s="1" customFormat="1" spans="1:18">
      <c r="A2384" s="1" t="s">
        <v>15</v>
      </c>
      <c r="B2384" s="1" t="s">
        <v>17697</v>
      </c>
      <c r="C2384" s="1" t="s">
        <v>27</v>
      </c>
      <c r="G2384" s="1" t="s">
        <v>17698</v>
      </c>
      <c r="I2384" s="1" t="s">
        <v>17699</v>
      </c>
      <c r="J2384" s="1" t="s">
        <v>17700</v>
      </c>
      <c r="K2384" s="1" t="s">
        <v>17701</v>
      </c>
      <c r="L2384" s="1" t="s">
        <v>17702</v>
      </c>
      <c r="M2384" s="1" t="s">
        <v>17703</v>
      </c>
      <c r="N2384" s="1" t="s">
        <v>17704</v>
      </c>
      <c r="O2384" s="1" t="s">
        <v>17705</v>
      </c>
    </row>
    <row r="2385" s="1" customFormat="1" spans="1:15">
      <c r="A2385" s="1" t="s">
        <v>15</v>
      </c>
      <c r="B2385" s="1" t="s">
        <v>17706</v>
      </c>
      <c r="C2385" s="1" t="s">
        <v>65</v>
      </c>
      <c r="J2385" s="1" t="s">
        <v>17707</v>
      </c>
      <c r="K2385" s="1" t="s">
        <v>17708</v>
      </c>
      <c r="L2385" s="1" t="s">
        <v>17709</v>
      </c>
      <c r="M2385" s="1" t="s">
        <v>17710</v>
      </c>
      <c r="N2385" s="1" t="s">
        <v>17711</v>
      </c>
      <c r="O2385" s="1" t="s">
        <v>17712</v>
      </c>
    </row>
    <row r="2386" s="1" customFormat="1" spans="1:15">
      <c r="A2386" s="1" t="s">
        <v>15</v>
      </c>
      <c r="B2386" s="1" t="s">
        <v>17713</v>
      </c>
      <c r="C2386" s="1" t="s">
        <v>17714</v>
      </c>
      <c r="J2386" s="1" t="s">
        <v>17715</v>
      </c>
      <c r="K2386" s="1" t="s">
        <v>17716</v>
      </c>
      <c r="L2386" s="1" t="s">
        <v>17717</v>
      </c>
      <c r="M2386" s="1" t="s">
        <v>17718</v>
      </c>
      <c r="N2386" s="1" t="s">
        <v>17719</v>
      </c>
      <c r="O2386" s="1" t="s">
        <v>17720</v>
      </c>
    </row>
    <row r="2387" s="1" customFormat="1" spans="1:15">
      <c r="A2387" s="1" t="s">
        <v>15</v>
      </c>
      <c r="B2387" s="1" t="s">
        <v>17721</v>
      </c>
      <c r="C2387" s="1" t="s">
        <v>27</v>
      </c>
      <c r="J2387" s="1" t="s">
        <v>17722</v>
      </c>
      <c r="K2387" s="1" t="s">
        <v>17723</v>
      </c>
      <c r="L2387" s="1" t="s">
        <v>17724</v>
      </c>
      <c r="M2387" s="1" t="s">
        <v>17725</v>
      </c>
      <c r="N2387" s="1" t="s">
        <v>17726</v>
      </c>
      <c r="O2387" s="1" t="s">
        <v>17727</v>
      </c>
    </row>
    <row r="2388" s="1" customFormat="1" spans="1:15">
      <c r="A2388" s="1" t="s">
        <v>15</v>
      </c>
      <c r="B2388" s="1" t="s">
        <v>17728</v>
      </c>
      <c r="C2388" s="1" t="s">
        <v>17</v>
      </c>
      <c r="D2388" s="1" t="s">
        <v>17729</v>
      </c>
      <c r="F2388" s="1" t="s">
        <v>6566</v>
      </c>
      <c r="I2388" s="1" t="s">
        <v>17730</v>
      </c>
      <c r="J2388" s="1" t="s">
        <v>17731</v>
      </c>
      <c r="K2388" s="1" t="s">
        <v>17732</v>
      </c>
      <c r="L2388" s="1" t="s">
        <v>17733</v>
      </c>
      <c r="M2388" s="1" t="s">
        <v>17734</v>
      </c>
      <c r="N2388" s="1" t="s">
        <v>17735</v>
      </c>
      <c r="O2388" s="1" t="s">
        <v>17736</v>
      </c>
    </row>
    <row r="2389" s="1" customFormat="1" spans="1:15">
      <c r="A2389" s="1" t="s">
        <v>15</v>
      </c>
      <c r="B2389" s="1" t="s">
        <v>17728</v>
      </c>
      <c r="C2389" s="1" t="s">
        <v>27</v>
      </c>
      <c r="D2389" s="1" t="s">
        <v>17729</v>
      </c>
      <c r="F2389" s="1" t="s">
        <v>6566</v>
      </c>
      <c r="I2389" s="1" t="s">
        <v>17737</v>
      </c>
      <c r="J2389" s="1" t="s">
        <v>17738</v>
      </c>
      <c r="K2389" s="1" t="s">
        <v>17732</v>
      </c>
      <c r="L2389" s="1" t="s">
        <v>17739</v>
      </c>
      <c r="M2389" s="1" t="s">
        <v>17740</v>
      </c>
      <c r="N2389" s="1" t="s">
        <v>17741</v>
      </c>
      <c r="O2389" s="1" t="s">
        <v>17742</v>
      </c>
    </row>
    <row r="2390" s="1" customFormat="1" spans="1:15">
      <c r="A2390" s="1" t="s">
        <v>15</v>
      </c>
      <c r="B2390" s="1" t="s">
        <v>17743</v>
      </c>
      <c r="C2390" s="1" t="s">
        <v>27</v>
      </c>
      <c r="J2390" s="1" t="s">
        <v>17744</v>
      </c>
      <c r="K2390" s="1" t="s">
        <v>17745</v>
      </c>
      <c r="L2390" s="1" t="s">
        <v>17746</v>
      </c>
      <c r="M2390" s="1" t="s">
        <v>17747</v>
      </c>
      <c r="N2390" s="1" t="s">
        <v>17748</v>
      </c>
      <c r="O2390" s="1" t="s">
        <v>17749</v>
      </c>
    </row>
    <row r="2391" s="1" customFormat="1" spans="1:15">
      <c r="A2391" s="1" t="s">
        <v>15</v>
      </c>
      <c r="B2391" s="1" t="s">
        <v>17750</v>
      </c>
      <c r="C2391" s="1" t="s">
        <v>27</v>
      </c>
      <c r="F2391" s="1" t="s">
        <v>17743</v>
      </c>
      <c r="G2391" s="1" t="s">
        <v>2419</v>
      </c>
      <c r="I2391" s="1" t="s">
        <v>17751</v>
      </c>
      <c r="J2391" s="1" t="s">
        <v>17752</v>
      </c>
      <c r="K2391" s="1" t="s">
        <v>17753</v>
      </c>
      <c r="L2391" s="1" t="s">
        <v>17754</v>
      </c>
      <c r="M2391" s="1" t="s">
        <v>17755</v>
      </c>
      <c r="N2391" s="1" t="s">
        <v>17756</v>
      </c>
      <c r="O2391" s="1" t="s">
        <v>17757</v>
      </c>
    </row>
    <row r="2392" s="1" customFormat="1" spans="1:15">
      <c r="A2392" s="1" t="s">
        <v>15</v>
      </c>
      <c r="B2392" s="1" t="s">
        <v>17758</v>
      </c>
      <c r="C2392" s="1" t="s">
        <v>45</v>
      </c>
      <c r="F2392" s="1" t="s">
        <v>17743</v>
      </c>
      <c r="G2392" s="1" t="s">
        <v>3544</v>
      </c>
      <c r="I2392" s="1" t="s">
        <v>17759</v>
      </c>
      <c r="J2392" s="1" t="s">
        <v>17760</v>
      </c>
      <c r="K2392" s="1" t="s">
        <v>17761</v>
      </c>
      <c r="L2392" s="1" t="s">
        <v>17762</v>
      </c>
      <c r="M2392" s="1" t="s">
        <v>17763</v>
      </c>
      <c r="N2392" s="1" t="s">
        <v>17764</v>
      </c>
      <c r="O2392" s="1" t="s">
        <v>17765</v>
      </c>
    </row>
    <row r="2393" s="1" customFormat="1" spans="1:15">
      <c r="A2393" s="1" t="s">
        <v>15</v>
      </c>
      <c r="B2393" s="1" t="s">
        <v>17758</v>
      </c>
      <c r="C2393" s="1" t="s">
        <v>27</v>
      </c>
      <c r="F2393" s="1" t="s">
        <v>17743</v>
      </c>
      <c r="G2393" s="1" t="s">
        <v>3544</v>
      </c>
      <c r="I2393" s="1" t="s">
        <v>17766</v>
      </c>
      <c r="J2393" s="1" t="s">
        <v>17767</v>
      </c>
      <c r="K2393" s="1" t="s">
        <v>17761</v>
      </c>
      <c r="L2393" s="1" t="s">
        <v>17768</v>
      </c>
      <c r="M2393" s="1" t="s">
        <v>17769</v>
      </c>
      <c r="N2393" s="1" t="s">
        <v>17770</v>
      </c>
      <c r="O2393" s="1" t="s">
        <v>17771</v>
      </c>
    </row>
    <row r="2394" s="1" customFormat="1" spans="1:15">
      <c r="A2394" s="1" t="s">
        <v>15</v>
      </c>
      <c r="B2394" s="1" t="s">
        <v>17772</v>
      </c>
      <c r="C2394" s="1" t="s">
        <v>45</v>
      </c>
      <c r="D2394" s="1" t="s">
        <v>17773</v>
      </c>
      <c r="F2394" s="1" t="s">
        <v>17774</v>
      </c>
      <c r="I2394" s="1" t="s">
        <v>17775</v>
      </c>
      <c r="J2394" s="1" t="s">
        <v>17776</v>
      </c>
      <c r="K2394" s="1" t="s">
        <v>17777</v>
      </c>
      <c r="L2394" s="1" t="s">
        <v>17778</v>
      </c>
      <c r="M2394" s="1" t="s">
        <v>17779</v>
      </c>
      <c r="N2394" s="1" t="s">
        <v>17780</v>
      </c>
      <c r="O2394" s="1" t="s">
        <v>17781</v>
      </c>
    </row>
    <row r="2395" s="1" customFormat="1" spans="1:15">
      <c r="A2395" s="1" t="s">
        <v>15</v>
      </c>
      <c r="B2395" s="1" t="s">
        <v>17772</v>
      </c>
      <c r="C2395" s="1" t="s">
        <v>75</v>
      </c>
      <c r="D2395" s="1" t="s">
        <v>17773</v>
      </c>
      <c r="F2395" s="1" t="s">
        <v>17774</v>
      </c>
      <c r="I2395" s="1" t="s">
        <v>17782</v>
      </c>
      <c r="J2395" s="1" t="s">
        <v>17783</v>
      </c>
      <c r="K2395" s="1" t="s">
        <v>17777</v>
      </c>
      <c r="L2395" s="1" t="s">
        <v>17784</v>
      </c>
      <c r="M2395" s="1" t="s">
        <v>17785</v>
      </c>
      <c r="N2395" s="1" t="s">
        <v>17786</v>
      </c>
      <c r="O2395" s="1" t="s">
        <v>17787</v>
      </c>
    </row>
    <row r="2396" s="1" customFormat="1" spans="1:15">
      <c r="A2396" s="1" t="s">
        <v>15</v>
      </c>
      <c r="B2396" s="1" t="s">
        <v>17788</v>
      </c>
      <c r="C2396" s="1" t="s">
        <v>75</v>
      </c>
      <c r="J2396" s="1" t="s">
        <v>17789</v>
      </c>
      <c r="K2396" s="1" t="s">
        <v>17790</v>
      </c>
      <c r="L2396" s="1" t="s">
        <v>17791</v>
      </c>
      <c r="M2396" s="1" t="s">
        <v>17792</v>
      </c>
      <c r="N2396" s="1" t="s">
        <v>17793</v>
      </c>
      <c r="O2396" s="1" t="s">
        <v>17794</v>
      </c>
    </row>
    <row r="2397" s="1" customFormat="1" spans="1:15">
      <c r="A2397" s="1" t="s">
        <v>15</v>
      </c>
      <c r="B2397" s="1" t="s">
        <v>17795</v>
      </c>
      <c r="C2397" s="1" t="s">
        <v>3649</v>
      </c>
      <c r="J2397" s="1" t="s">
        <v>17796</v>
      </c>
      <c r="K2397" s="1" t="s">
        <v>17797</v>
      </c>
      <c r="L2397" s="1" t="s">
        <v>17798</v>
      </c>
      <c r="M2397" s="1" t="s">
        <v>17799</v>
      </c>
      <c r="N2397" s="1" t="s">
        <v>17800</v>
      </c>
      <c r="O2397" s="1" t="s">
        <v>17801</v>
      </c>
    </row>
    <row r="2398" s="1" customFormat="1" spans="1:15">
      <c r="A2398" s="1" t="s">
        <v>15</v>
      </c>
      <c r="B2398" s="1" t="s">
        <v>17802</v>
      </c>
      <c r="C2398" s="1" t="s">
        <v>27</v>
      </c>
      <c r="J2398" s="1" t="s">
        <v>17803</v>
      </c>
      <c r="K2398" s="1" t="s">
        <v>17804</v>
      </c>
      <c r="L2398" s="1" t="s">
        <v>17805</v>
      </c>
      <c r="M2398" s="1" t="s">
        <v>17806</v>
      </c>
      <c r="N2398" s="1" t="s">
        <v>17807</v>
      </c>
      <c r="O2398" s="1" t="s">
        <v>17808</v>
      </c>
    </row>
    <row r="2399" s="1" customFormat="1" spans="1:15">
      <c r="A2399" s="1" t="s">
        <v>15</v>
      </c>
      <c r="B2399" s="1" t="s">
        <v>17802</v>
      </c>
      <c r="C2399" s="1" t="s">
        <v>17</v>
      </c>
      <c r="J2399" s="1" t="s">
        <v>17809</v>
      </c>
      <c r="K2399" s="1" t="s">
        <v>17804</v>
      </c>
      <c r="L2399" s="1" t="s">
        <v>17810</v>
      </c>
      <c r="M2399" s="1" t="s">
        <v>17811</v>
      </c>
      <c r="N2399" s="1" t="s">
        <v>17812</v>
      </c>
      <c r="O2399" s="1" t="s">
        <v>17813</v>
      </c>
    </row>
    <row r="2400" s="1" customFormat="1" spans="1:15">
      <c r="A2400" s="1" t="s">
        <v>15</v>
      </c>
      <c r="B2400" s="1" t="s">
        <v>17814</v>
      </c>
      <c r="C2400" s="1" t="s">
        <v>27</v>
      </c>
      <c r="F2400" s="1" t="s">
        <v>17802</v>
      </c>
      <c r="G2400" s="1" t="s">
        <v>10894</v>
      </c>
      <c r="I2400" s="1" t="s">
        <v>17815</v>
      </c>
      <c r="J2400" s="1" t="s">
        <v>17816</v>
      </c>
      <c r="K2400" s="1" t="s">
        <v>17817</v>
      </c>
      <c r="L2400" s="1" t="s">
        <v>17818</v>
      </c>
      <c r="M2400" s="1" t="s">
        <v>17819</v>
      </c>
      <c r="N2400" s="1" t="s">
        <v>17820</v>
      </c>
      <c r="O2400" s="1" t="s">
        <v>17821</v>
      </c>
    </row>
    <row r="2401" s="1" customFormat="1" spans="1:18">
      <c r="A2401" s="1" t="s">
        <v>15</v>
      </c>
      <c r="B2401" s="1" t="s">
        <v>17822</v>
      </c>
      <c r="C2401" s="1" t="s">
        <v>45</v>
      </c>
      <c r="F2401" s="1" t="s">
        <v>17823</v>
      </c>
      <c r="I2401" s="1" t="s">
        <v>17824</v>
      </c>
      <c r="J2401" s="1" t="s">
        <v>17825</v>
      </c>
      <c r="K2401" s="1" t="s">
        <v>17826</v>
      </c>
      <c r="L2401" s="1" t="s">
        <v>17827</v>
      </c>
      <c r="M2401" s="1" t="s">
        <v>17828</v>
      </c>
      <c r="N2401" s="1" t="s">
        <v>17829</v>
      </c>
      <c r="O2401" s="1" t="s">
        <v>17830</v>
      </c>
      <c r="R2401" s="1" t="e">
        <f>-ic</f>
        <v>#NAME?</v>
      </c>
    </row>
    <row r="2402" s="1" customFormat="1" spans="1:18">
      <c r="A2402" s="1" t="s">
        <v>15</v>
      </c>
      <c r="B2402" s="1" t="s">
        <v>1734</v>
      </c>
      <c r="C2402" s="1" t="s">
        <v>8991</v>
      </c>
      <c r="J2402" s="1" t="s">
        <v>17831</v>
      </c>
      <c r="K2402" s="1" t="s">
        <v>17832</v>
      </c>
      <c r="L2402" s="1" t="s">
        <v>17833</v>
      </c>
      <c r="M2402" s="1" t="s">
        <v>17834</v>
      </c>
      <c r="N2402" s="1" t="s">
        <v>17835</v>
      </c>
      <c r="O2402" s="1" t="s">
        <v>17836</v>
      </c>
    </row>
    <row r="2403" s="1" customFormat="1" spans="1:18">
      <c r="A2403" s="1" t="s">
        <v>15</v>
      </c>
      <c r="B2403" s="1" t="s">
        <v>17837</v>
      </c>
      <c r="C2403" s="1" t="s">
        <v>1210</v>
      </c>
      <c r="D2403" s="1" t="s">
        <v>1734</v>
      </c>
      <c r="G2403" s="1" t="e">
        <f>-self</f>
        <v>#NAME?</v>
      </c>
      <c r="I2403" s="1" t="s">
        <v>17838</v>
      </c>
      <c r="J2403" s="1" t="s">
        <v>17839</v>
      </c>
      <c r="K2403" s="1" t="s">
        <v>17840</v>
      </c>
      <c r="L2403" s="1" t="s">
        <v>17841</v>
      </c>
      <c r="M2403" s="1" t="s">
        <v>17842</v>
      </c>
      <c r="N2403" s="1" t="s">
        <v>17843</v>
      </c>
      <c r="O2403" s="1" t="s">
        <v>17844</v>
      </c>
    </row>
    <row r="2404" s="1" customFormat="1" spans="1:18">
      <c r="A2404" s="1" t="s">
        <v>15</v>
      </c>
      <c r="B2404" s="1" t="s">
        <v>17845</v>
      </c>
      <c r="C2404" s="1" t="s">
        <v>27</v>
      </c>
      <c r="J2404" s="1" t="s">
        <v>17846</v>
      </c>
      <c r="K2404" s="1" t="s">
        <v>17847</v>
      </c>
      <c r="L2404" s="1" t="s">
        <v>17848</v>
      </c>
      <c r="M2404" s="1" t="s">
        <v>17849</v>
      </c>
      <c r="N2404" s="1" t="s">
        <v>17850</v>
      </c>
      <c r="O2404" s="1" t="s">
        <v>17851</v>
      </c>
    </row>
    <row r="2405" s="1" customFormat="1" spans="1:18">
      <c r="A2405" s="1" t="s">
        <v>15</v>
      </c>
      <c r="B2405" s="1" t="s">
        <v>17852</v>
      </c>
      <c r="C2405" s="1" t="s">
        <v>45</v>
      </c>
      <c r="D2405" s="1" t="s">
        <v>1734</v>
      </c>
      <c r="G2405" s="1" t="e">
        <f>-ly</f>
        <v>#NAME?</v>
      </c>
      <c r="I2405" s="1" t="s">
        <v>17853</v>
      </c>
      <c r="J2405" s="1" t="s">
        <v>17854</v>
      </c>
      <c r="K2405" s="1" t="s">
        <v>17855</v>
      </c>
      <c r="L2405" s="1" t="s">
        <v>17856</v>
      </c>
      <c r="M2405" s="1" t="s">
        <v>17857</v>
      </c>
      <c r="N2405" s="1" t="s">
        <v>17858</v>
      </c>
      <c r="O2405" s="1" t="s">
        <v>17859</v>
      </c>
    </row>
    <row r="2406" s="1" customFormat="1" spans="1:18">
      <c r="A2406" s="1" t="s">
        <v>15</v>
      </c>
      <c r="B2406" s="1" t="s">
        <v>17852</v>
      </c>
      <c r="C2406" s="1" t="s">
        <v>75</v>
      </c>
      <c r="D2406" s="1" t="s">
        <v>1734</v>
      </c>
      <c r="G2406" s="1" t="e">
        <f>-ly</f>
        <v>#NAME?</v>
      </c>
      <c r="I2406" s="1" t="s">
        <v>17860</v>
      </c>
      <c r="J2406" s="1" t="s">
        <v>17861</v>
      </c>
      <c r="K2406" s="1" t="s">
        <v>17855</v>
      </c>
      <c r="L2406" s="1" t="s">
        <v>17862</v>
      </c>
      <c r="M2406" s="1" t="s">
        <v>17863</v>
      </c>
      <c r="N2406" s="1" t="s">
        <v>17864</v>
      </c>
      <c r="O2406" s="1" t="s">
        <v>17865</v>
      </c>
    </row>
    <row r="2407" s="1" customFormat="1" spans="1:18">
      <c r="A2407" s="1" t="s">
        <v>15</v>
      </c>
      <c r="B2407" s="1" t="s">
        <v>17866</v>
      </c>
      <c r="C2407" s="1" t="s">
        <v>65</v>
      </c>
      <c r="D2407" s="1" t="s">
        <v>4851</v>
      </c>
      <c r="G2407" s="1" t="s">
        <v>17867</v>
      </c>
      <c r="I2407" s="1" t="s">
        <v>17868</v>
      </c>
      <c r="J2407" s="1" t="s">
        <v>17869</v>
      </c>
      <c r="K2407" s="1" t="s">
        <v>17870</v>
      </c>
      <c r="L2407" s="1" t="s">
        <v>17871</v>
      </c>
      <c r="M2407" s="1" t="s">
        <v>17872</v>
      </c>
      <c r="N2407" s="1" t="s">
        <v>17873</v>
      </c>
      <c r="O2407" s="1" t="s">
        <v>17874</v>
      </c>
    </row>
    <row r="2408" s="1" customFormat="1" spans="1:18">
      <c r="A2408" s="1" t="s">
        <v>15</v>
      </c>
      <c r="B2408" s="1" t="s">
        <v>17875</v>
      </c>
      <c r="C2408" s="1" t="s">
        <v>17</v>
      </c>
      <c r="J2408" s="1" t="s">
        <v>17876</v>
      </c>
      <c r="K2408" s="1" t="s">
        <v>17877</v>
      </c>
      <c r="L2408" s="1" t="s">
        <v>17878</v>
      </c>
      <c r="M2408" s="1" t="s">
        <v>17879</v>
      </c>
      <c r="N2408" s="1" t="s">
        <v>17880</v>
      </c>
      <c r="O2408" s="1" t="s">
        <v>17881</v>
      </c>
    </row>
    <row r="2409" s="1" customFormat="1" spans="1:18">
      <c r="A2409" s="1" t="s">
        <v>15</v>
      </c>
      <c r="B2409" s="1" t="s">
        <v>17875</v>
      </c>
      <c r="C2409" s="1" t="s">
        <v>45</v>
      </c>
      <c r="J2409" s="1" t="s">
        <v>17882</v>
      </c>
      <c r="K2409" s="1" t="s">
        <v>17877</v>
      </c>
      <c r="L2409" s="1" t="s">
        <v>17883</v>
      </c>
      <c r="M2409" s="1" t="s">
        <v>17884</v>
      </c>
      <c r="N2409" s="1" t="s">
        <v>17885</v>
      </c>
      <c r="O2409" s="1" t="s">
        <v>17886</v>
      </c>
    </row>
    <row r="2410" s="1" customFormat="1" spans="1:18">
      <c r="A2410" s="1" t="s">
        <v>15</v>
      </c>
      <c r="B2410" s="1" t="s">
        <v>17887</v>
      </c>
      <c r="C2410" s="1" t="s">
        <v>27</v>
      </c>
      <c r="F2410" s="1" t="s">
        <v>17875</v>
      </c>
      <c r="G2410" s="1" t="e">
        <f>-ing</f>
        <v>#NAME?</v>
      </c>
      <c r="I2410" s="1" t="s">
        <v>17888</v>
      </c>
      <c r="J2410" s="1" t="s">
        <v>17889</v>
      </c>
      <c r="K2410" s="1" t="s">
        <v>17890</v>
      </c>
      <c r="L2410" s="1" t="s">
        <v>17891</v>
      </c>
      <c r="M2410" s="1" t="s">
        <v>17892</v>
      </c>
      <c r="N2410" s="1" t="s">
        <v>17893</v>
      </c>
      <c r="O2410" s="1" t="s">
        <v>17894</v>
      </c>
    </row>
    <row r="2411" s="1" customFormat="1" spans="1:18">
      <c r="A2411" s="1" t="s">
        <v>15</v>
      </c>
      <c r="B2411" s="1" t="s">
        <v>17895</v>
      </c>
      <c r="C2411" s="1" t="s">
        <v>27</v>
      </c>
      <c r="J2411" s="1" t="s">
        <v>17896</v>
      </c>
      <c r="K2411" s="1" t="s">
        <v>17897</v>
      </c>
      <c r="L2411" s="1" t="s">
        <v>17898</v>
      </c>
      <c r="M2411" s="1" t="s">
        <v>17899</v>
      </c>
      <c r="N2411" s="1" t="s">
        <v>17900</v>
      </c>
      <c r="O2411" s="1" t="s">
        <v>17901</v>
      </c>
    </row>
    <row r="2412" s="1" customFormat="1" spans="1:18">
      <c r="A2412" s="1" t="s">
        <v>15</v>
      </c>
      <c r="B2412" s="1" t="s">
        <v>17902</v>
      </c>
      <c r="C2412" s="1" t="s">
        <v>17</v>
      </c>
      <c r="F2412" s="1" t="s">
        <v>17903</v>
      </c>
      <c r="G2412" s="1" t="e">
        <f>-ate</f>
        <v>#NAME?</v>
      </c>
      <c r="I2412" s="1" t="s">
        <v>17904</v>
      </c>
      <c r="J2412" s="1" t="s">
        <v>17905</v>
      </c>
      <c r="K2412" s="1" t="s">
        <v>17906</v>
      </c>
      <c r="L2412" s="1" t="s">
        <v>17907</v>
      </c>
      <c r="M2412" s="1" t="s">
        <v>17908</v>
      </c>
      <c r="N2412" s="1" t="s">
        <v>17909</v>
      </c>
      <c r="O2412" s="1" t="s">
        <v>17910</v>
      </c>
    </row>
    <row r="2413" s="1" customFormat="1" spans="1:18">
      <c r="A2413" s="1" t="s">
        <v>15</v>
      </c>
      <c r="B2413" s="1" t="s">
        <v>17911</v>
      </c>
      <c r="C2413" s="1" t="s">
        <v>27</v>
      </c>
      <c r="F2413" s="1" t="s">
        <v>17903</v>
      </c>
      <c r="G2413" s="1" t="e">
        <f>-ate</f>
        <v>#NAME?</v>
      </c>
      <c r="H2413" s="1" t="e">
        <f>-ion</f>
        <v>#NAME?</v>
      </c>
      <c r="I2413" s="1" t="s">
        <v>17912</v>
      </c>
      <c r="J2413" s="1" t="s">
        <v>17913</v>
      </c>
      <c r="K2413" s="1" t="s">
        <v>17914</v>
      </c>
      <c r="L2413" s="1" t="s">
        <v>17915</v>
      </c>
      <c r="M2413" s="1" t="s">
        <v>17916</v>
      </c>
      <c r="N2413" s="1" t="s">
        <v>17917</v>
      </c>
      <c r="O2413" s="1" t="s">
        <v>17918</v>
      </c>
    </row>
    <row r="2414" s="1" customFormat="1" spans="1:18">
      <c r="A2414" s="1" t="s">
        <v>15</v>
      </c>
      <c r="B2414" s="1" t="s">
        <v>17919</v>
      </c>
      <c r="C2414" s="1" t="s">
        <v>27</v>
      </c>
      <c r="F2414" s="1" t="s">
        <v>17903</v>
      </c>
      <c r="G2414" s="1" t="s">
        <v>356</v>
      </c>
      <c r="H2414" s="1" t="s">
        <v>532</v>
      </c>
      <c r="I2414" s="1" t="s">
        <v>17920</v>
      </c>
      <c r="J2414" s="1" t="s">
        <v>17921</v>
      </c>
      <c r="K2414" s="1" t="s">
        <v>17922</v>
      </c>
      <c r="L2414" s="1" t="s">
        <v>17923</v>
      </c>
      <c r="M2414" s="1" t="s">
        <v>17924</v>
      </c>
      <c r="N2414" s="1" t="s">
        <v>17925</v>
      </c>
      <c r="O2414" s="1" t="s">
        <v>17926</v>
      </c>
    </row>
    <row r="2415" s="1" customFormat="1" spans="1:18">
      <c r="A2415" s="1" t="s">
        <v>15</v>
      </c>
      <c r="B2415" s="1" t="s">
        <v>17927</v>
      </c>
      <c r="C2415" s="1" t="s">
        <v>27</v>
      </c>
      <c r="F2415" s="1" t="s">
        <v>17928</v>
      </c>
      <c r="G2415" s="1" t="s">
        <v>611</v>
      </c>
      <c r="I2415" s="1" t="s">
        <v>17929</v>
      </c>
      <c r="J2415" s="1" t="s">
        <v>17930</v>
      </c>
      <c r="K2415" s="1" t="s">
        <v>17931</v>
      </c>
      <c r="L2415" s="1" t="s">
        <v>17932</v>
      </c>
      <c r="M2415" s="1" t="s">
        <v>17933</v>
      </c>
      <c r="N2415" s="1" t="s">
        <v>17934</v>
      </c>
      <c r="O2415" s="1" t="s">
        <v>17935</v>
      </c>
    </row>
    <row r="2416" s="1" customFormat="1" spans="1:18">
      <c r="A2416" s="1" t="s">
        <v>15</v>
      </c>
      <c r="B2416" s="1" t="s">
        <v>17936</v>
      </c>
      <c r="C2416" s="1" t="s">
        <v>17</v>
      </c>
      <c r="D2416" s="1" t="s">
        <v>17937</v>
      </c>
      <c r="F2416" s="1" t="s">
        <v>8095</v>
      </c>
      <c r="I2416" s="1" t="s">
        <v>17938</v>
      </c>
      <c r="J2416" s="1" t="s">
        <v>17939</v>
      </c>
      <c r="K2416" s="1" t="s">
        <v>17940</v>
      </c>
      <c r="L2416" s="1" t="s">
        <v>17941</v>
      </c>
      <c r="M2416" s="1" t="s">
        <v>17942</v>
      </c>
      <c r="N2416" s="1" t="s">
        <v>17943</v>
      </c>
      <c r="O2416" s="1" t="s">
        <v>17944</v>
      </c>
    </row>
    <row r="2417" s="1" customFormat="1" spans="1:15">
      <c r="A2417" s="1" t="s">
        <v>15</v>
      </c>
      <c r="B2417" s="1" t="s">
        <v>17945</v>
      </c>
      <c r="C2417" s="1" t="s">
        <v>45</v>
      </c>
      <c r="D2417" s="1" t="s">
        <v>17937</v>
      </c>
      <c r="F2417" s="1" t="s">
        <v>8095</v>
      </c>
      <c r="G2417" s="1" t="s">
        <v>1856</v>
      </c>
      <c r="I2417" s="1" t="s">
        <v>17946</v>
      </c>
      <c r="J2417" s="1" t="s">
        <v>17947</v>
      </c>
      <c r="K2417" s="1" t="s">
        <v>17948</v>
      </c>
      <c r="L2417" s="1" t="s">
        <v>17949</v>
      </c>
      <c r="M2417" s="1" t="s">
        <v>17950</v>
      </c>
      <c r="N2417" s="1" t="s">
        <v>17951</v>
      </c>
      <c r="O2417" s="1" t="s">
        <v>17952</v>
      </c>
    </row>
    <row r="2418" s="1" customFormat="1" spans="1:15">
      <c r="A2418" s="1" t="s">
        <v>15</v>
      </c>
      <c r="B2418" s="1" t="s">
        <v>17953</v>
      </c>
      <c r="C2418" s="1" t="s">
        <v>45</v>
      </c>
      <c r="F2418" s="1" t="s">
        <v>17954</v>
      </c>
      <c r="G2418" s="1" t="s">
        <v>17955</v>
      </c>
      <c r="I2418" s="1" t="s">
        <v>17956</v>
      </c>
      <c r="J2418" s="1" t="s">
        <v>17957</v>
      </c>
      <c r="K2418" s="1" t="s">
        <v>17958</v>
      </c>
      <c r="L2418" s="1" t="s">
        <v>17959</v>
      </c>
      <c r="M2418" s="1" t="s">
        <v>17960</v>
      </c>
      <c r="N2418" s="1" t="s">
        <v>17961</v>
      </c>
      <c r="O2418" s="1" t="s">
        <v>17962</v>
      </c>
    </row>
    <row r="2419" s="1" customFormat="1" spans="1:15">
      <c r="A2419" s="1" t="s">
        <v>15</v>
      </c>
      <c r="B2419" s="1" t="s">
        <v>17963</v>
      </c>
      <c r="C2419" s="1" t="s">
        <v>45</v>
      </c>
      <c r="F2419" s="1" t="s">
        <v>730</v>
      </c>
      <c r="G2419" s="1" t="s">
        <v>611</v>
      </c>
      <c r="H2419" s="1" t="s">
        <v>1972</v>
      </c>
      <c r="I2419" s="1" t="s">
        <v>17964</v>
      </c>
      <c r="J2419" s="1" t="s">
        <v>17965</v>
      </c>
      <c r="K2419" s="1" t="s">
        <v>17966</v>
      </c>
      <c r="L2419" s="1" t="s">
        <v>17967</v>
      </c>
      <c r="M2419" s="1" t="s">
        <v>17968</v>
      </c>
      <c r="N2419" s="1" t="s">
        <v>17969</v>
      </c>
      <c r="O2419" s="1" t="s">
        <v>17970</v>
      </c>
    </row>
    <row r="2420" s="1" customFormat="1" spans="1:15">
      <c r="A2420" s="1" t="s">
        <v>15</v>
      </c>
      <c r="B2420" s="1" t="s">
        <v>17971</v>
      </c>
      <c r="C2420" s="1" t="s">
        <v>45</v>
      </c>
      <c r="F2420" s="1" t="s">
        <v>532</v>
      </c>
      <c r="G2420" s="1" t="s">
        <v>1972</v>
      </c>
      <c r="I2420" s="1" t="s">
        <v>17972</v>
      </c>
      <c r="J2420" s="1" t="s">
        <v>17973</v>
      </c>
      <c r="K2420" s="1" t="s">
        <v>17974</v>
      </c>
      <c r="L2420" s="1" t="s">
        <v>17975</v>
      </c>
      <c r="M2420" s="1" t="s">
        <v>17976</v>
      </c>
      <c r="N2420" s="1" t="s">
        <v>17977</v>
      </c>
      <c r="O2420" s="1" t="s">
        <v>17978</v>
      </c>
    </row>
    <row r="2421" s="1" customFormat="1" spans="1:15">
      <c r="A2421" s="1" t="s">
        <v>15</v>
      </c>
      <c r="B2421" s="1" t="s">
        <v>17979</v>
      </c>
      <c r="C2421" s="1" t="s">
        <v>27</v>
      </c>
      <c r="J2421" s="1" t="s">
        <v>17980</v>
      </c>
      <c r="K2421" s="1" t="s">
        <v>17981</v>
      </c>
      <c r="L2421" s="1" t="s">
        <v>17982</v>
      </c>
      <c r="M2421" s="1" t="s">
        <v>17983</v>
      </c>
      <c r="N2421" s="1" t="s">
        <v>17984</v>
      </c>
      <c r="O2421" s="1" t="s">
        <v>17985</v>
      </c>
    </row>
    <row r="2422" s="1" customFormat="1" spans="1:15">
      <c r="A2422" s="1" t="s">
        <v>15</v>
      </c>
      <c r="B2422" s="1" t="s">
        <v>17986</v>
      </c>
      <c r="C2422" s="1" t="s">
        <v>27</v>
      </c>
      <c r="F2422" s="1" t="s">
        <v>17987</v>
      </c>
      <c r="G2422" s="1" t="s">
        <v>1454</v>
      </c>
      <c r="I2422" s="1" t="s">
        <v>17988</v>
      </c>
      <c r="J2422" s="1" t="s">
        <v>17989</v>
      </c>
      <c r="K2422" s="1" t="s">
        <v>17990</v>
      </c>
      <c r="L2422" s="1" t="s">
        <v>17991</v>
      </c>
      <c r="M2422" s="1" t="s">
        <v>17992</v>
      </c>
      <c r="N2422" s="1" t="s">
        <v>17993</v>
      </c>
      <c r="O2422" s="1" t="s">
        <v>17994</v>
      </c>
    </row>
    <row r="2423" s="1" customFormat="1" spans="1:15">
      <c r="A2423" s="1" t="s">
        <v>15</v>
      </c>
      <c r="B2423" s="1" t="s">
        <v>17995</v>
      </c>
      <c r="C2423" s="1" t="s">
        <v>17</v>
      </c>
      <c r="J2423" s="1" t="s">
        <v>17996</v>
      </c>
      <c r="K2423" s="1" t="s">
        <v>17997</v>
      </c>
      <c r="L2423" s="1" t="s">
        <v>17998</v>
      </c>
      <c r="M2423" s="1" t="s">
        <v>17999</v>
      </c>
      <c r="N2423" s="1" t="s">
        <v>18000</v>
      </c>
      <c r="O2423" s="1" t="s">
        <v>18001</v>
      </c>
    </row>
    <row r="2424" s="1" customFormat="1" spans="1:15">
      <c r="A2424" s="1" t="s">
        <v>15</v>
      </c>
      <c r="B2424" s="1" t="s">
        <v>17995</v>
      </c>
      <c r="C2424" s="1" t="s">
        <v>27</v>
      </c>
      <c r="J2424" s="1" t="s">
        <v>18002</v>
      </c>
      <c r="K2424" s="1" t="s">
        <v>17997</v>
      </c>
      <c r="L2424" s="1" t="s">
        <v>18003</v>
      </c>
      <c r="M2424" s="1" t="s">
        <v>18004</v>
      </c>
      <c r="N2424" s="1" t="s">
        <v>18005</v>
      </c>
      <c r="O2424" s="1" t="s">
        <v>18006</v>
      </c>
    </row>
    <row r="2425" s="1" customFormat="1" spans="1:15">
      <c r="A2425" s="1" t="s">
        <v>15</v>
      </c>
      <c r="B2425" s="1" t="s">
        <v>10409</v>
      </c>
      <c r="C2425" s="1" t="s">
        <v>45</v>
      </c>
      <c r="F2425" s="1" t="s">
        <v>18007</v>
      </c>
      <c r="G2425" s="1" t="s">
        <v>2014</v>
      </c>
      <c r="I2425" s="1" t="s">
        <v>18008</v>
      </c>
      <c r="J2425" s="1" t="s">
        <v>18009</v>
      </c>
      <c r="K2425" s="1" t="s">
        <v>18010</v>
      </c>
      <c r="L2425" s="1" t="s">
        <v>18011</v>
      </c>
      <c r="M2425" s="1" t="s">
        <v>18012</v>
      </c>
      <c r="N2425" s="1" t="s">
        <v>18013</v>
      </c>
      <c r="O2425" s="1" t="s">
        <v>18014</v>
      </c>
    </row>
    <row r="2426" s="1" customFormat="1" spans="1:15">
      <c r="A2426" s="1" t="s">
        <v>15</v>
      </c>
      <c r="B2426" s="1" t="s">
        <v>18015</v>
      </c>
      <c r="C2426" s="1" t="s">
        <v>27</v>
      </c>
      <c r="J2426" s="1" t="s">
        <v>18016</v>
      </c>
      <c r="K2426" s="1" t="s">
        <v>18017</v>
      </c>
      <c r="L2426" s="1" t="s">
        <v>18018</v>
      </c>
      <c r="M2426" s="1" t="s">
        <v>18019</v>
      </c>
      <c r="N2426" s="1" t="s">
        <v>18020</v>
      </c>
      <c r="O2426" s="1" t="s">
        <v>18021</v>
      </c>
    </row>
    <row r="2427" s="1" customFormat="1" spans="1:15">
      <c r="A2427" s="1" t="s">
        <v>15</v>
      </c>
      <c r="B2427" s="1" t="s">
        <v>18022</v>
      </c>
      <c r="C2427" s="1" t="s">
        <v>17</v>
      </c>
      <c r="F2427" s="1" t="s">
        <v>18015</v>
      </c>
      <c r="G2427" s="1" t="s">
        <v>800</v>
      </c>
      <c r="I2427" s="1" t="s">
        <v>18023</v>
      </c>
      <c r="J2427" s="1" t="s">
        <v>18024</v>
      </c>
      <c r="K2427" s="1" t="s">
        <v>18025</v>
      </c>
      <c r="L2427" s="1" t="s">
        <v>18026</v>
      </c>
      <c r="M2427" s="1" t="s">
        <v>18027</v>
      </c>
      <c r="N2427" s="1" t="s">
        <v>18028</v>
      </c>
      <c r="O2427" s="1" t="s">
        <v>18029</v>
      </c>
    </row>
    <row r="2428" s="1" customFormat="1" spans="1:15">
      <c r="A2428" s="1" t="s">
        <v>15</v>
      </c>
      <c r="B2428" s="1" t="s">
        <v>18030</v>
      </c>
      <c r="C2428" s="1" t="s">
        <v>27</v>
      </c>
      <c r="F2428" s="1" t="s">
        <v>18015</v>
      </c>
      <c r="G2428" s="1" t="s">
        <v>18031</v>
      </c>
      <c r="H2428" s="1" t="s">
        <v>304</v>
      </c>
      <c r="I2428" s="1" t="s">
        <v>18032</v>
      </c>
      <c r="J2428" s="1" t="s">
        <v>18033</v>
      </c>
      <c r="K2428" s="1" t="s">
        <v>18034</v>
      </c>
      <c r="L2428" s="1" t="s">
        <v>18035</v>
      </c>
      <c r="M2428" s="1" t="s">
        <v>18036</v>
      </c>
      <c r="N2428" s="1" t="s">
        <v>18037</v>
      </c>
      <c r="O2428" s="1" t="s">
        <v>18038</v>
      </c>
    </row>
    <row r="2429" s="1" customFormat="1" spans="1:15">
      <c r="A2429" s="1" t="s">
        <v>15</v>
      </c>
      <c r="B2429" s="1" t="s">
        <v>18039</v>
      </c>
      <c r="C2429" s="1" t="s">
        <v>27</v>
      </c>
      <c r="J2429" s="1" t="s">
        <v>18040</v>
      </c>
      <c r="K2429" s="1" t="s">
        <v>18041</v>
      </c>
      <c r="L2429" s="1" t="s">
        <v>18042</v>
      </c>
      <c r="M2429" s="1" t="s">
        <v>18043</v>
      </c>
      <c r="N2429" s="1" t="s">
        <v>18044</v>
      </c>
      <c r="O2429" s="1" t="s">
        <v>18045</v>
      </c>
    </row>
    <row r="2430" s="1" customFormat="1" spans="1:15">
      <c r="A2430" s="1" t="s">
        <v>15</v>
      </c>
      <c r="B2430" s="1" t="s">
        <v>1650</v>
      </c>
      <c r="C2430" s="1" t="s">
        <v>45</v>
      </c>
      <c r="J2430" s="1" t="s">
        <v>9555</v>
      </c>
      <c r="K2430" s="1" t="s">
        <v>18046</v>
      </c>
      <c r="L2430" s="1" t="s">
        <v>18047</v>
      </c>
      <c r="M2430" s="1" t="s">
        <v>18048</v>
      </c>
      <c r="N2430" s="1" t="s">
        <v>18049</v>
      </c>
      <c r="O2430" s="1" t="s">
        <v>18050</v>
      </c>
    </row>
    <row r="2431" s="1" customFormat="1" spans="1:15">
      <c r="A2431" s="1" t="s">
        <v>15</v>
      </c>
      <c r="B2431" s="1" t="s">
        <v>1650</v>
      </c>
      <c r="C2431" s="1" t="s">
        <v>1210</v>
      </c>
      <c r="J2431" s="1" t="s">
        <v>18051</v>
      </c>
      <c r="K2431" s="1" t="s">
        <v>18046</v>
      </c>
      <c r="L2431" s="1" t="s">
        <v>18052</v>
      </c>
      <c r="M2431" s="1" t="s">
        <v>18053</v>
      </c>
      <c r="N2431" s="1" t="s">
        <v>18054</v>
      </c>
      <c r="O2431" s="1" t="s">
        <v>18055</v>
      </c>
    </row>
    <row r="2432" s="1" customFormat="1" spans="1:15">
      <c r="A2432" s="1" t="s">
        <v>15</v>
      </c>
      <c r="B2432" s="1" t="s">
        <v>18056</v>
      </c>
      <c r="C2432" s="1" t="s">
        <v>75</v>
      </c>
      <c r="F2432" s="1" t="s">
        <v>1650</v>
      </c>
      <c r="G2432" s="1" t="e">
        <f>-wise</f>
        <v>#NAME?</v>
      </c>
      <c r="I2432" s="1" t="s">
        <v>18057</v>
      </c>
      <c r="J2432" s="1" t="s">
        <v>18058</v>
      </c>
      <c r="K2432" s="1" t="s">
        <v>18059</v>
      </c>
      <c r="L2432" s="1" t="s">
        <v>18060</v>
      </c>
      <c r="M2432" s="1" t="s">
        <v>18061</v>
      </c>
      <c r="N2432" s="1" t="s">
        <v>18062</v>
      </c>
      <c r="O2432" s="1" t="s">
        <v>18063</v>
      </c>
    </row>
    <row r="2433" s="1" customFormat="1" spans="1:15">
      <c r="A2433" s="1" t="s">
        <v>15</v>
      </c>
      <c r="B2433" s="1" t="s">
        <v>18064</v>
      </c>
      <c r="C2433" s="1" t="s">
        <v>17</v>
      </c>
      <c r="J2433" s="1" t="s">
        <v>18065</v>
      </c>
      <c r="K2433" s="1" t="s">
        <v>18066</v>
      </c>
      <c r="L2433" s="1" t="s">
        <v>18067</v>
      </c>
      <c r="M2433" s="1" t="s">
        <v>18068</v>
      </c>
      <c r="N2433" s="1" t="s">
        <v>18069</v>
      </c>
      <c r="O2433" s="1" t="s">
        <v>18070</v>
      </c>
    </row>
    <row r="2434" s="1" customFormat="1" spans="1:15">
      <c r="A2434" s="1" t="s">
        <v>15</v>
      </c>
      <c r="B2434" s="1" t="s">
        <v>18071</v>
      </c>
      <c r="C2434" s="1" t="s">
        <v>1210</v>
      </c>
      <c r="J2434" s="1" t="s">
        <v>18072</v>
      </c>
      <c r="K2434" s="1" t="s">
        <v>13508</v>
      </c>
      <c r="L2434" s="1" t="s">
        <v>18073</v>
      </c>
      <c r="M2434" s="1" t="s">
        <v>18074</v>
      </c>
      <c r="N2434" s="1" t="s">
        <v>18075</v>
      </c>
      <c r="O2434" s="1" t="s">
        <v>18076</v>
      </c>
    </row>
    <row r="2435" s="1" customFormat="1" spans="1:15">
      <c r="A2435" s="1" t="s">
        <v>15</v>
      </c>
      <c r="B2435" s="1" t="s">
        <v>18077</v>
      </c>
      <c r="C2435" s="1" t="s">
        <v>1210</v>
      </c>
      <c r="J2435" s="1" t="s">
        <v>18078</v>
      </c>
      <c r="K2435" s="1" t="s">
        <v>18079</v>
      </c>
      <c r="L2435" s="1" t="s">
        <v>18080</v>
      </c>
      <c r="M2435" s="1" t="s">
        <v>18081</v>
      </c>
      <c r="N2435" s="1" t="s">
        <v>18082</v>
      </c>
      <c r="O2435" s="1" t="s">
        <v>18083</v>
      </c>
    </row>
    <row r="2436" s="1" customFormat="1" spans="1:15">
      <c r="A2436" s="1" t="s">
        <v>15</v>
      </c>
      <c r="B2436" s="1" t="s">
        <v>18084</v>
      </c>
      <c r="C2436" s="1" t="s">
        <v>1210</v>
      </c>
      <c r="D2436" s="1" t="s">
        <v>18085</v>
      </c>
      <c r="F2436" s="1" t="s">
        <v>17011</v>
      </c>
      <c r="G2436" s="1" t="e">
        <f>-es</f>
        <v>#NAME?</v>
      </c>
      <c r="I2436" s="1" t="s">
        <v>18086</v>
      </c>
      <c r="J2436" s="1" t="s">
        <v>18087</v>
      </c>
      <c r="K2436" s="1" t="s">
        <v>18088</v>
      </c>
      <c r="L2436" s="1" t="s">
        <v>18089</v>
      </c>
      <c r="M2436" s="1" t="s">
        <v>18090</v>
      </c>
      <c r="N2436" s="1" t="s">
        <v>18091</v>
      </c>
      <c r="O2436" s="1" t="s">
        <v>18092</v>
      </c>
    </row>
    <row r="2437" s="1" customFormat="1" spans="1:15">
      <c r="A2437" s="1" t="s">
        <v>15</v>
      </c>
      <c r="B2437" s="1" t="s">
        <v>18093</v>
      </c>
      <c r="C2437" s="1" t="s">
        <v>75</v>
      </c>
      <c r="J2437" s="1" t="s">
        <v>18094</v>
      </c>
      <c r="K2437" s="1" t="s">
        <v>18095</v>
      </c>
      <c r="L2437" s="1" t="s">
        <v>18096</v>
      </c>
      <c r="M2437" s="1" t="s">
        <v>18097</v>
      </c>
      <c r="N2437" s="1" t="s">
        <v>18098</v>
      </c>
      <c r="O2437" s="1" t="s">
        <v>18099</v>
      </c>
    </row>
    <row r="2438" s="1" customFormat="1" spans="1:15">
      <c r="A2438" s="1" t="s">
        <v>15</v>
      </c>
      <c r="B2438" s="1" t="s">
        <v>18093</v>
      </c>
      <c r="C2438" s="1" t="s">
        <v>65</v>
      </c>
      <c r="J2438" s="1" t="s">
        <v>18100</v>
      </c>
      <c r="K2438" s="1" t="s">
        <v>18095</v>
      </c>
      <c r="L2438" s="1" t="s">
        <v>18101</v>
      </c>
      <c r="M2438" s="1" t="s">
        <v>18102</v>
      </c>
      <c r="N2438" s="1" t="s">
        <v>18103</v>
      </c>
      <c r="O2438" s="1" t="s">
        <v>18104</v>
      </c>
    </row>
    <row r="2439" s="1" customFormat="1" spans="1:15">
      <c r="A2439" s="1" t="s">
        <v>15</v>
      </c>
      <c r="B2439" s="1" t="s">
        <v>18105</v>
      </c>
      <c r="C2439" s="1" t="s">
        <v>27</v>
      </c>
      <c r="D2439" s="1" t="s">
        <v>18106</v>
      </c>
      <c r="F2439" s="1" t="s">
        <v>3318</v>
      </c>
      <c r="I2439" s="1" t="s">
        <v>18107</v>
      </c>
      <c r="J2439" s="1" t="s">
        <v>6679</v>
      </c>
      <c r="K2439" s="1" t="s">
        <v>18108</v>
      </c>
      <c r="L2439" s="1" t="s">
        <v>18109</v>
      </c>
      <c r="M2439" s="1" t="s">
        <v>18110</v>
      </c>
      <c r="N2439" s="1" t="s">
        <v>18111</v>
      </c>
      <c r="O2439" s="1" t="s">
        <v>18112</v>
      </c>
    </row>
    <row r="2440" s="1" customFormat="1" spans="1:15">
      <c r="A2440" s="1" t="s">
        <v>15</v>
      </c>
      <c r="B2440" s="1" t="s">
        <v>18113</v>
      </c>
      <c r="C2440" s="1" t="s">
        <v>75</v>
      </c>
      <c r="D2440" s="1" t="s">
        <v>18106</v>
      </c>
      <c r="F2440" s="1" t="s">
        <v>8912</v>
      </c>
      <c r="G2440" s="1" t="e">
        <f>-s</f>
        <v>#NAME?</v>
      </c>
      <c r="I2440" s="1" t="s">
        <v>18114</v>
      </c>
      <c r="J2440" s="1" t="s">
        <v>18115</v>
      </c>
      <c r="K2440" s="1" t="s">
        <v>18116</v>
      </c>
      <c r="L2440" s="1" t="s">
        <v>18117</v>
      </c>
      <c r="M2440" s="1" t="s">
        <v>18118</v>
      </c>
      <c r="N2440" s="1" t="s">
        <v>18119</v>
      </c>
      <c r="O2440" s="1" t="s">
        <v>18120</v>
      </c>
    </row>
    <row r="2441" s="1" customFormat="1" spans="1:15">
      <c r="A2441" s="1" t="s">
        <v>15</v>
      </c>
      <c r="B2441" s="1" t="s">
        <v>18121</v>
      </c>
      <c r="C2441" s="1" t="s">
        <v>45</v>
      </c>
      <c r="F2441" s="1" t="s">
        <v>18093</v>
      </c>
      <c r="G2441" s="1" t="e">
        <f>-er</f>
        <v>#NAME?</v>
      </c>
      <c r="I2441" s="1" t="s">
        <v>18122</v>
      </c>
      <c r="J2441" s="1" t="s">
        <v>18123</v>
      </c>
      <c r="K2441" s="1" t="s">
        <v>18124</v>
      </c>
      <c r="L2441" s="1" t="s">
        <v>18125</v>
      </c>
      <c r="M2441" s="1" t="s">
        <v>18126</v>
      </c>
      <c r="N2441" s="1" t="s">
        <v>18127</v>
      </c>
      <c r="O2441" s="1" t="s">
        <v>18128</v>
      </c>
    </row>
    <row r="2442" s="1" customFormat="1" spans="1:15">
      <c r="A2442" s="1" t="s">
        <v>15</v>
      </c>
      <c r="B2442" s="1" t="s">
        <v>18129</v>
      </c>
      <c r="C2442" s="1" t="s">
        <v>45</v>
      </c>
      <c r="F2442" s="1" t="s">
        <v>18093</v>
      </c>
      <c r="G2442" s="1" t="e">
        <f>-going</f>
        <v>#NAME?</v>
      </c>
      <c r="I2442" s="1" t="s">
        <v>18130</v>
      </c>
      <c r="J2442" s="1" t="s">
        <v>18131</v>
      </c>
      <c r="K2442" s="1" t="s">
        <v>18132</v>
      </c>
      <c r="L2442" s="1" t="s">
        <v>18133</v>
      </c>
      <c r="M2442" s="1" t="s">
        <v>18134</v>
      </c>
      <c r="N2442" s="1" t="s">
        <v>18135</v>
      </c>
      <c r="O2442" s="1" t="s">
        <v>18136</v>
      </c>
    </row>
    <row r="2443" s="1" customFormat="1" spans="1:15">
      <c r="A2443" s="1" t="s">
        <v>15</v>
      </c>
      <c r="B2443" s="1" t="s">
        <v>18137</v>
      </c>
      <c r="C2443" s="1" t="s">
        <v>27</v>
      </c>
      <c r="F2443" s="1" t="s">
        <v>18093</v>
      </c>
      <c r="G2443" s="1" t="e">
        <f>-ing</f>
        <v>#NAME?</v>
      </c>
      <c r="I2443" s="1" t="s">
        <v>18138</v>
      </c>
      <c r="J2443" s="1" t="s">
        <v>18139</v>
      </c>
      <c r="K2443" s="1" t="s">
        <v>18140</v>
      </c>
      <c r="L2443" s="1" t="s">
        <v>18141</v>
      </c>
      <c r="M2443" s="1" t="s">
        <v>18142</v>
      </c>
      <c r="N2443" s="1" t="s">
        <v>18143</v>
      </c>
      <c r="O2443" s="1" t="s">
        <v>18144</v>
      </c>
    </row>
    <row r="2444" s="1" customFormat="1" spans="1:15">
      <c r="A2444" s="1" t="s">
        <v>15</v>
      </c>
      <c r="B2444" s="1" t="s">
        <v>18145</v>
      </c>
      <c r="C2444" s="1" t="s">
        <v>27</v>
      </c>
      <c r="F2444" s="1" t="s">
        <v>18146</v>
      </c>
      <c r="I2444" s="1" t="s">
        <v>18147</v>
      </c>
      <c r="J2444" s="1" t="s">
        <v>18148</v>
      </c>
      <c r="K2444" s="1" t="s">
        <v>18149</v>
      </c>
      <c r="L2444" s="1" t="s">
        <v>18150</v>
      </c>
      <c r="M2444" s="1" t="s">
        <v>18151</v>
      </c>
      <c r="N2444" s="1" t="s">
        <v>18152</v>
      </c>
      <c r="O2444" s="1" t="s">
        <v>18153</v>
      </c>
    </row>
    <row r="2445" s="1" customFormat="1" spans="1:15">
      <c r="A2445" s="1" t="s">
        <v>15</v>
      </c>
      <c r="B2445" s="1" t="s">
        <v>18154</v>
      </c>
      <c r="C2445" s="1" t="s">
        <v>27</v>
      </c>
      <c r="F2445" s="1" t="s">
        <v>18155</v>
      </c>
      <c r="I2445" s="1" t="s">
        <v>18156</v>
      </c>
      <c r="J2445" s="1" t="s">
        <v>18157</v>
      </c>
      <c r="K2445" s="1" t="s">
        <v>18158</v>
      </c>
      <c r="L2445" s="1" t="s">
        <v>18159</v>
      </c>
      <c r="M2445" s="1" t="s">
        <v>18160</v>
      </c>
      <c r="N2445" s="1" t="s">
        <v>18161</v>
      </c>
      <c r="O2445" s="1" t="s">
        <v>18162</v>
      </c>
    </row>
    <row r="2446" s="1" customFormat="1" spans="1:15">
      <c r="A2446" s="1" t="s">
        <v>15</v>
      </c>
      <c r="B2446" s="1" t="s">
        <v>18163</v>
      </c>
      <c r="C2446" s="1" t="s">
        <v>65</v>
      </c>
      <c r="D2446" s="1" t="s">
        <v>18106</v>
      </c>
      <c r="F2446" s="1" t="s">
        <v>1304</v>
      </c>
      <c r="I2446" s="1" t="s">
        <v>18164</v>
      </c>
      <c r="J2446" s="1" t="s">
        <v>18165</v>
      </c>
      <c r="K2446" s="1" t="s">
        <v>18166</v>
      </c>
      <c r="L2446" s="1" t="s">
        <v>18167</v>
      </c>
      <c r="M2446" s="1" t="s">
        <v>18168</v>
      </c>
      <c r="N2446" s="1" t="s">
        <v>18169</v>
      </c>
      <c r="O2446" s="1" t="s">
        <v>18170</v>
      </c>
    </row>
    <row r="2447" s="1" customFormat="1" spans="1:15">
      <c r="A2447" s="1" t="s">
        <v>15</v>
      </c>
      <c r="B2447" s="1" t="s">
        <v>18163</v>
      </c>
      <c r="C2447" s="1" t="s">
        <v>75</v>
      </c>
      <c r="D2447" s="1" t="s">
        <v>18106</v>
      </c>
      <c r="F2447" s="1" t="s">
        <v>1304</v>
      </c>
      <c r="I2447" s="1" t="s">
        <v>18171</v>
      </c>
      <c r="J2447" s="1" t="s">
        <v>18172</v>
      </c>
      <c r="K2447" s="1" t="s">
        <v>18166</v>
      </c>
      <c r="L2447" s="1" t="s">
        <v>18173</v>
      </c>
      <c r="M2447" s="1" t="s">
        <v>18174</v>
      </c>
      <c r="N2447" s="1" t="s">
        <v>18175</v>
      </c>
      <c r="O2447" s="1" t="s">
        <v>18176</v>
      </c>
    </row>
    <row r="2448" s="1" customFormat="1" spans="1:15">
      <c r="A2448" s="1" t="s">
        <v>15</v>
      </c>
      <c r="B2448" s="1" t="s">
        <v>18163</v>
      </c>
      <c r="C2448" s="1" t="s">
        <v>45</v>
      </c>
      <c r="D2448" s="1" t="s">
        <v>18106</v>
      </c>
      <c r="F2448" s="1" t="s">
        <v>1304</v>
      </c>
      <c r="I2448" s="1" t="s">
        <v>18177</v>
      </c>
      <c r="J2448" s="1" t="s">
        <v>18178</v>
      </c>
      <c r="K2448" s="1" t="s">
        <v>18166</v>
      </c>
      <c r="L2448" s="1" t="s">
        <v>18179</v>
      </c>
      <c r="M2448" s="1" t="s">
        <v>18180</v>
      </c>
      <c r="N2448" s="1" t="s">
        <v>18181</v>
      </c>
      <c r="O2448" s="1" t="s">
        <v>18182</v>
      </c>
    </row>
    <row r="2449" s="1" customFormat="1" spans="1:15">
      <c r="A2449" s="1" t="s">
        <v>15</v>
      </c>
      <c r="B2449" s="1" t="s">
        <v>18163</v>
      </c>
      <c r="C2449" s="1" t="s">
        <v>27</v>
      </c>
      <c r="D2449" s="1" t="s">
        <v>18106</v>
      </c>
      <c r="F2449" s="1" t="s">
        <v>1304</v>
      </c>
      <c r="I2449" s="1" t="s">
        <v>18183</v>
      </c>
      <c r="J2449" s="1" t="s">
        <v>18184</v>
      </c>
      <c r="K2449" s="1" t="s">
        <v>18185</v>
      </c>
      <c r="L2449" s="1" t="s">
        <v>18186</v>
      </c>
      <c r="M2449" s="1" t="s">
        <v>18187</v>
      </c>
      <c r="N2449" s="1" t="s">
        <v>18188</v>
      </c>
      <c r="O2449" s="1" t="s">
        <v>18189</v>
      </c>
    </row>
    <row r="2450" s="1" customFormat="1" spans="1:15">
      <c r="A2450" s="1" t="s">
        <v>15</v>
      </c>
      <c r="B2450" s="1" t="s">
        <v>18190</v>
      </c>
      <c r="C2450" s="1" t="s">
        <v>45</v>
      </c>
      <c r="D2450" s="1" t="s">
        <v>18106</v>
      </c>
      <c r="F2450" s="1" t="s">
        <v>18191</v>
      </c>
      <c r="I2450" s="1" t="s">
        <v>18192</v>
      </c>
      <c r="J2450" s="1" t="s">
        <v>18193</v>
      </c>
      <c r="K2450" s="1" t="s">
        <v>18194</v>
      </c>
      <c r="L2450" s="1" t="s">
        <v>18195</v>
      </c>
      <c r="M2450" s="1" t="s">
        <v>18196</v>
      </c>
      <c r="N2450" s="1" t="s">
        <v>18197</v>
      </c>
      <c r="O2450" s="1" t="s">
        <v>18198</v>
      </c>
    </row>
    <row r="2451" s="1" customFormat="1" spans="1:15">
      <c r="A2451" s="1" t="s">
        <v>15</v>
      </c>
      <c r="B2451" s="1" t="s">
        <v>18199</v>
      </c>
      <c r="C2451" s="1" t="s">
        <v>45</v>
      </c>
      <c r="D2451" s="1" t="s">
        <v>18106</v>
      </c>
      <c r="F2451" s="1" t="s">
        <v>18200</v>
      </c>
      <c r="I2451" s="1" t="s">
        <v>18201</v>
      </c>
      <c r="J2451" s="1" t="s">
        <v>18202</v>
      </c>
      <c r="K2451" s="1" t="s">
        <v>18203</v>
      </c>
      <c r="L2451" s="1" t="s">
        <v>18204</v>
      </c>
      <c r="M2451" s="1" t="s">
        <v>18205</v>
      </c>
      <c r="N2451" s="1" t="s">
        <v>18206</v>
      </c>
      <c r="O2451" s="1" t="s">
        <v>18207</v>
      </c>
    </row>
    <row r="2452" s="1" customFormat="1" spans="1:15">
      <c r="A2452" s="1" t="s">
        <v>15</v>
      </c>
      <c r="B2452" s="1" t="s">
        <v>18208</v>
      </c>
      <c r="C2452" s="1" t="s">
        <v>45</v>
      </c>
      <c r="D2452" s="1" t="s">
        <v>18106</v>
      </c>
      <c r="F2452" s="1" t="s">
        <v>11588</v>
      </c>
      <c r="I2452" s="1" t="s">
        <v>18209</v>
      </c>
      <c r="J2452" s="1" t="s">
        <v>18210</v>
      </c>
      <c r="K2452" s="1" t="s">
        <v>18211</v>
      </c>
      <c r="L2452" s="1" t="s">
        <v>18212</v>
      </c>
      <c r="M2452" s="1" t="s">
        <v>18213</v>
      </c>
      <c r="N2452" s="1" t="s">
        <v>18214</v>
      </c>
      <c r="O2452" s="1" t="s">
        <v>18215</v>
      </c>
    </row>
    <row r="2453" s="1" customFormat="1" spans="1:15">
      <c r="A2453" s="1" t="s">
        <v>15</v>
      </c>
      <c r="B2453" s="1" t="s">
        <v>18208</v>
      </c>
      <c r="C2453" s="1" t="s">
        <v>75</v>
      </c>
      <c r="D2453" s="1" t="s">
        <v>18106</v>
      </c>
      <c r="F2453" s="1" t="s">
        <v>11588</v>
      </c>
      <c r="I2453" s="1" t="s">
        <v>18216</v>
      </c>
      <c r="J2453" s="1" t="s">
        <v>18217</v>
      </c>
      <c r="K2453" s="1" t="s">
        <v>18211</v>
      </c>
      <c r="L2453" s="1" t="s">
        <v>18218</v>
      </c>
      <c r="M2453" s="1" t="s">
        <v>18219</v>
      </c>
      <c r="N2453" s="1" t="s">
        <v>18220</v>
      </c>
      <c r="O2453" s="1" t="s">
        <v>18221</v>
      </c>
    </row>
    <row r="2454" s="1" customFormat="1" spans="1:15">
      <c r="A2454" s="1" t="s">
        <v>15</v>
      </c>
      <c r="B2454" s="1" t="s">
        <v>18222</v>
      </c>
      <c r="C2454" s="1" t="s">
        <v>27</v>
      </c>
      <c r="J2454" s="1" t="s">
        <v>18223</v>
      </c>
      <c r="K2454" s="1" t="s">
        <v>18224</v>
      </c>
      <c r="L2454" s="1" t="s">
        <v>18225</v>
      </c>
      <c r="M2454" s="1" t="s">
        <v>18226</v>
      </c>
      <c r="N2454" s="1" t="s">
        <v>18227</v>
      </c>
      <c r="O2454" s="1" t="s">
        <v>18228</v>
      </c>
    </row>
    <row r="2455" s="1" customFormat="1" spans="1:15">
      <c r="A2455" s="1" t="s">
        <v>15</v>
      </c>
      <c r="B2455" s="1" t="s">
        <v>18222</v>
      </c>
      <c r="C2455" s="1" t="s">
        <v>45</v>
      </c>
      <c r="J2455" s="1" t="s">
        <v>18229</v>
      </c>
      <c r="K2455" s="1" t="s">
        <v>18224</v>
      </c>
      <c r="L2455" s="1" t="s">
        <v>18230</v>
      </c>
      <c r="M2455" s="1" t="s">
        <v>18231</v>
      </c>
      <c r="N2455" s="1" t="s">
        <v>18232</v>
      </c>
      <c r="O2455" s="1" t="s">
        <v>18233</v>
      </c>
    </row>
    <row r="2456" s="1" customFormat="1" spans="1:15">
      <c r="A2456" s="1" t="s">
        <v>15</v>
      </c>
      <c r="B2456" s="1" t="s">
        <v>18234</v>
      </c>
      <c r="C2456" s="1" t="s">
        <v>65</v>
      </c>
      <c r="J2456" s="1" t="s">
        <v>18235</v>
      </c>
      <c r="K2456" s="1" t="s">
        <v>18236</v>
      </c>
      <c r="L2456" s="1" t="s">
        <v>18237</v>
      </c>
      <c r="M2456" s="1" t="s">
        <v>18238</v>
      </c>
      <c r="N2456" s="1" t="s">
        <v>18239</v>
      </c>
      <c r="O2456" s="1" t="s">
        <v>18240</v>
      </c>
    </row>
    <row r="2457" s="1" customFormat="1" spans="1:15">
      <c r="A2457" s="1" t="s">
        <v>15</v>
      </c>
      <c r="B2457" s="1" t="s">
        <v>18234</v>
      </c>
      <c r="C2457" s="1" t="s">
        <v>75</v>
      </c>
      <c r="J2457" s="1" t="s">
        <v>18241</v>
      </c>
      <c r="K2457" s="1" t="s">
        <v>18236</v>
      </c>
      <c r="L2457" s="1" t="s">
        <v>18242</v>
      </c>
      <c r="M2457" s="1" t="s">
        <v>18243</v>
      </c>
      <c r="N2457" s="1" t="s">
        <v>18244</v>
      </c>
      <c r="O2457" s="1" t="s">
        <v>18245</v>
      </c>
    </row>
    <row r="2458" s="1" customFormat="1" spans="1:15">
      <c r="A2458" s="1" t="s">
        <v>15</v>
      </c>
      <c r="B2458" s="1" t="s">
        <v>18246</v>
      </c>
      <c r="C2458" s="1" t="s">
        <v>27</v>
      </c>
      <c r="D2458" s="1" t="s">
        <v>18247</v>
      </c>
      <c r="F2458" s="1" t="s">
        <v>6050</v>
      </c>
      <c r="I2458" s="1" t="s">
        <v>18248</v>
      </c>
      <c r="J2458" s="1" t="s">
        <v>18249</v>
      </c>
      <c r="K2458" s="1" t="s">
        <v>18250</v>
      </c>
      <c r="L2458" s="1" t="s">
        <v>18251</v>
      </c>
      <c r="M2458" s="1" t="s">
        <v>18252</v>
      </c>
      <c r="N2458" s="1" t="s">
        <v>18253</v>
      </c>
      <c r="O2458" s="1" t="s">
        <v>18254</v>
      </c>
    </row>
    <row r="2459" s="1" customFormat="1" spans="1:15">
      <c r="A2459" s="1" t="s">
        <v>15</v>
      </c>
      <c r="B2459" s="1" t="s">
        <v>18255</v>
      </c>
      <c r="C2459" s="1" t="s">
        <v>17</v>
      </c>
      <c r="D2459" s="1" t="s">
        <v>18247</v>
      </c>
      <c r="F2459" s="1" t="s">
        <v>3318</v>
      </c>
      <c r="I2459" s="1" t="s">
        <v>18256</v>
      </c>
      <c r="J2459" s="1" t="s">
        <v>18257</v>
      </c>
      <c r="K2459" s="1" t="s">
        <v>18258</v>
      </c>
      <c r="L2459" s="1" t="s">
        <v>18259</v>
      </c>
      <c r="M2459" s="1" t="s">
        <v>18260</v>
      </c>
      <c r="N2459" s="1" t="s">
        <v>18261</v>
      </c>
      <c r="O2459" s="1" t="s">
        <v>18262</v>
      </c>
    </row>
    <row r="2460" s="1" customFormat="1" spans="1:15">
      <c r="A2460" s="1" t="s">
        <v>15</v>
      </c>
      <c r="B2460" s="1" t="s">
        <v>18263</v>
      </c>
      <c r="C2460" s="1" t="s">
        <v>45</v>
      </c>
      <c r="D2460" s="1" t="s">
        <v>18247</v>
      </c>
      <c r="F2460" s="1" t="s">
        <v>1027</v>
      </c>
      <c r="I2460" s="1" t="s">
        <v>18264</v>
      </c>
      <c r="J2460" s="1" t="s">
        <v>18265</v>
      </c>
      <c r="K2460" s="1" t="s">
        <v>18266</v>
      </c>
      <c r="L2460" s="1" t="s">
        <v>18267</v>
      </c>
      <c r="M2460" s="1" t="s">
        <v>18268</v>
      </c>
      <c r="N2460" s="1" t="s">
        <v>18269</v>
      </c>
      <c r="O2460" s="1" t="s">
        <v>18270</v>
      </c>
    </row>
    <row r="2461" s="1" customFormat="1" spans="1:15">
      <c r="A2461" s="1" t="s">
        <v>15</v>
      </c>
      <c r="B2461" s="1" t="s">
        <v>18271</v>
      </c>
      <c r="C2461" s="1" t="s">
        <v>17</v>
      </c>
      <c r="D2461" s="1" t="s">
        <v>18247</v>
      </c>
      <c r="F2461" s="1" t="s">
        <v>15507</v>
      </c>
      <c r="I2461" s="1" t="s">
        <v>18272</v>
      </c>
      <c r="J2461" s="1" t="s">
        <v>18273</v>
      </c>
      <c r="K2461" s="1" t="s">
        <v>18274</v>
      </c>
      <c r="L2461" s="1" t="s">
        <v>18275</v>
      </c>
      <c r="M2461" s="1" t="s">
        <v>18276</v>
      </c>
      <c r="N2461" s="1" t="s">
        <v>18277</v>
      </c>
      <c r="O2461" s="1" t="s">
        <v>18278</v>
      </c>
    </row>
    <row r="2462" s="1" customFormat="1" spans="1:15">
      <c r="A2462" s="1" t="s">
        <v>15</v>
      </c>
      <c r="B2462" s="1" t="s">
        <v>18279</v>
      </c>
      <c r="C2462" s="1" t="s">
        <v>45</v>
      </c>
      <c r="D2462" s="1" t="s">
        <v>18247</v>
      </c>
      <c r="F2462" s="1" t="s">
        <v>18280</v>
      </c>
      <c r="I2462" s="1" t="s">
        <v>18281</v>
      </c>
      <c r="J2462" s="1" t="s">
        <v>18282</v>
      </c>
      <c r="K2462" s="1" t="s">
        <v>18283</v>
      </c>
      <c r="L2462" s="1" t="s">
        <v>18284</v>
      </c>
      <c r="M2462" s="1" t="s">
        <v>18285</v>
      </c>
      <c r="N2462" s="1" t="s">
        <v>18286</v>
      </c>
      <c r="O2462" s="1" t="s">
        <v>18287</v>
      </c>
    </row>
    <row r="2463" s="1" customFormat="1" spans="1:15">
      <c r="A2463" s="1" t="s">
        <v>15</v>
      </c>
      <c r="B2463" s="1" t="s">
        <v>18279</v>
      </c>
      <c r="C2463" s="1" t="s">
        <v>27</v>
      </c>
      <c r="D2463" s="1" t="s">
        <v>18247</v>
      </c>
      <c r="F2463" s="1" t="s">
        <v>18280</v>
      </c>
      <c r="I2463" s="1" t="s">
        <v>18288</v>
      </c>
      <c r="J2463" s="1" t="s">
        <v>18289</v>
      </c>
      <c r="K2463" s="1" t="s">
        <v>18283</v>
      </c>
      <c r="L2463" s="1" t="s">
        <v>18290</v>
      </c>
      <c r="M2463" s="1" t="s">
        <v>18291</v>
      </c>
      <c r="N2463" s="1" t="s">
        <v>18292</v>
      </c>
      <c r="O2463" s="1" t="s">
        <v>18293</v>
      </c>
    </row>
    <row r="2464" s="1" customFormat="1" spans="1:15">
      <c r="A2464" s="1" t="s">
        <v>15</v>
      </c>
      <c r="B2464" s="1" t="s">
        <v>18294</v>
      </c>
      <c r="C2464" s="1" t="s">
        <v>17</v>
      </c>
      <c r="J2464" s="1" t="s">
        <v>18295</v>
      </c>
      <c r="K2464" s="1" t="s">
        <v>17797</v>
      </c>
      <c r="L2464" s="1" t="s">
        <v>18296</v>
      </c>
      <c r="M2464" s="1" t="s">
        <v>18297</v>
      </c>
      <c r="N2464" s="1" t="s">
        <v>18298</v>
      </c>
      <c r="O2464" s="1" t="s">
        <v>18299</v>
      </c>
    </row>
    <row r="2465" s="1" customFormat="1" spans="1:18">
      <c r="A2465" s="1" t="s">
        <v>15</v>
      </c>
      <c r="B2465" s="1" t="s">
        <v>18300</v>
      </c>
      <c r="C2465" s="1" t="s">
        <v>45</v>
      </c>
      <c r="J2465" s="1" t="s">
        <v>18301</v>
      </c>
      <c r="K2465" s="1" t="s">
        <v>18302</v>
      </c>
      <c r="L2465" s="1" t="s">
        <v>18303</v>
      </c>
      <c r="M2465" s="1" t="s">
        <v>18304</v>
      </c>
      <c r="N2465" s="1" t="s">
        <v>18305</v>
      </c>
      <c r="O2465" s="1" t="s">
        <v>18306</v>
      </c>
    </row>
    <row r="2466" s="1" customFormat="1" spans="1:18">
      <c r="A2466" s="1" t="s">
        <v>15</v>
      </c>
      <c r="B2466" s="1" t="s">
        <v>18300</v>
      </c>
      <c r="C2466" s="1" t="s">
        <v>17</v>
      </c>
      <c r="J2466" s="1" t="s">
        <v>18307</v>
      </c>
      <c r="K2466" s="1" t="s">
        <v>18302</v>
      </c>
      <c r="L2466" s="1" t="s">
        <v>18308</v>
      </c>
      <c r="M2466" s="1" t="s">
        <v>18309</v>
      </c>
      <c r="N2466" s="1" t="s">
        <v>18310</v>
      </c>
      <c r="O2466" s="1" t="s">
        <v>18311</v>
      </c>
    </row>
    <row r="2467" s="1" customFormat="1" spans="1:18">
      <c r="A2467" s="1" t="s">
        <v>15</v>
      </c>
      <c r="B2467" s="1" t="s">
        <v>18312</v>
      </c>
      <c r="C2467" s="1" t="s">
        <v>27</v>
      </c>
      <c r="F2467" s="1" t="s">
        <v>18300</v>
      </c>
      <c r="G2467" s="1" t="e">
        <f>-er</f>
        <v>#NAME?</v>
      </c>
      <c r="I2467" s="1" t="s">
        <v>18313</v>
      </c>
      <c r="J2467" s="1" t="s">
        <v>18314</v>
      </c>
      <c r="K2467" s="1" t="s">
        <v>18315</v>
      </c>
      <c r="L2467" s="1" t="s">
        <v>18316</v>
      </c>
      <c r="M2467" s="1" t="s">
        <v>18317</v>
      </c>
      <c r="N2467" s="1" t="s">
        <v>18318</v>
      </c>
      <c r="O2467" s="1" t="s">
        <v>18319</v>
      </c>
    </row>
    <row r="2468" s="1" customFormat="1" spans="1:18">
      <c r="A2468" s="1" t="s">
        <v>15</v>
      </c>
      <c r="B2468" s="1" t="s">
        <v>18320</v>
      </c>
      <c r="C2468" s="1" t="s">
        <v>27</v>
      </c>
      <c r="F2468" s="1" t="s">
        <v>18300</v>
      </c>
      <c r="G2468" s="1" t="e">
        <f>-ership</f>
        <v>#NAME?</v>
      </c>
      <c r="I2468" s="1" t="s">
        <v>18321</v>
      </c>
      <c r="J2468" s="1" t="s">
        <v>18322</v>
      </c>
      <c r="K2468" s="1" t="s">
        <v>18323</v>
      </c>
      <c r="L2468" s="1" t="s">
        <v>18324</v>
      </c>
      <c r="M2468" s="1" t="s">
        <v>18325</v>
      </c>
      <c r="N2468" s="1" t="s">
        <v>18326</v>
      </c>
      <c r="O2468" s="1" t="s">
        <v>18327</v>
      </c>
    </row>
    <row r="2469" s="1" customFormat="1" spans="1:18">
      <c r="A2469" s="1" t="s">
        <v>15</v>
      </c>
      <c r="B2469" s="1" t="s">
        <v>8471</v>
      </c>
      <c r="C2469" s="1" t="s">
        <v>27</v>
      </c>
      <c r="J2469" s="1" t="s">
        <v>18328</v>
      </c>
      <c r="K2469" s="1" t="s">
        <v>18329</v>
      </c>
      <c r="L2469" s="1" t="s">
        <v>18330</v>
      </c>
      <c r="M2469" s="1" t="s">
        <v>18331</v>
      </c>
      <c r="N2469" s="1" t="s">
        <v>18332</v>
      </c>
      <c r="O2469" s="1" t="s">
        <v>18333</v>
      </c>
    </row>
    <row r="2470" s="1" customFormat="1" spans="1:18">
      <c r="A2470" s="1" t="s">
        <v>15</v>
      </c>
      <c r="B2470" s="1" t="s">
        <v>18334</v>
      </c>
      <c r="C2470" s="1" t="s">
        <v>27</v>
      </c>
      <c r="F2470" s="1" t="s">
        <v>12047</v>
      </c>
      <c r="I2470" s="1" t="s">
        <v>18335</v>
      </c>
      <c r="J2470" s="1" t="s">
        <v>18336</v>
      </c>
      <c r="K2470" s="1" t="s">
        <v>18337</v>
      </c>
      <c r="L2470" s="1" t="s">
        <v>18338</v>
      </c>
      <c r="M2470" s="1" t="s">
        <v>18339</v>
      </c>
      <c r="N2470" s="1" t="s">
        <v>18340</v>
      </c>
      <c r="O2470" s="1" t="s">
        <v>18341</v>
      </c>
      <c r="P2470" s="1" t="s">
        <v>18342</v>
      </c>
    </row>
    <row r="2471" s="1" customFormat="1" spans="1:18">
      <c r="A2471" s="1" t="s">
        <v>15</v>
      </c>
      <c r="B2471" s="1" t="s">
        <v>18343</v>
      </c>
      <c r="C2471" s="1" t="s">
        <v>27</v>
      </c>
      <c r="J2471" s="1" t="s">
        <v>18344</v>
      </c>
      <c r="K2471" s="1" t="s">
        <v>18345</v>
      </c>
      <c r="L2471" s="1" t="s">
        <v>18346</v>
      </c>
      <c r="M2471" s="1" t="s">
        <v>18347</v>
      </c>
      <c r="N2471" s="1" t="s">
        <v>18348</v>
      </c>
      <c r="O2471" s="1" t="s">
        <v>18349</v>
      </c>
    </row>
    <row r="2472" s="1" customFormat="1" spans="1:18">
      <c r="A2472" s="1" t="s">
        <v>15</v>
      </c>
      <c r="B2472" s="1" t="s">
        <v>18343</v>
      </c>
      <c r="C2472" s="1" t="s">
        <v>17</v>
      </c>
      <c r="J2472" s="1" t="s">
        <v>18350</v>
      </c>
      <c r="K2472" s="1" t="s">
        <v>18345</v>
      </c>
      <c r="L2472" s="1" t="s">
        <v>18351</v>
      </c>
      <c r="M2472" s="1" t="s">
        <v>18352</v>
      </c>
      <c r="N2472" s="1" t="s">
        <v>18353</v>
      </c>
      <c r="O2472" s="1" t="s">
        <v>18354</v>
      </c>
    </row>
    <row r="2473" s="1" customFormat="1" spans="1:18">
      <c r="A2473" s="1" t="s">
        <v>15</v>
      </c>
      <c r="B2473" s="1" t="s">
        <v>18355</v>
      </c>
      <c r="C2473" s="1" t="s">
        <v>45</v>
      </c>
      <c r="F2473" s="1" t="s">
        <v>2237</v>
      </c>
      <c r="I2473" s="1" t="s">
        <v>18356</v>
      </c>
      <c r="J2473" s="1" t="s">
        <v>18357</v>
      </c>
      <c r="K2473" s="1" t="s">
        <v>18358</v>
      </c>
      <c r="L2473" s="1" t="s">
        <v>18359</v>
      </c>
      <c r="M2473" s="1" t="s">
        <v>18360</v>
      </c>
      <c r="N2473" s="1" t="s">
        <v>18361</v>
      </c>
      <c r="O2473" s="1" t="s">
        <v>18362</v>
      </c>
      <c r="P2473" s="1" t="s">
        <v>18363</v>
      </c>
      <c r="R2473" s="1" t="e">
        <f>-ic</f>
        <v>#NAME?</v>
      </c>
    </row>
    <row r="2474" s="1" customFormat="1" spans="1:18">
      <c r="A2474" s="1" t="s">
        <v>15</v>
      </c>
      <c r="B2474" s="1" t="s">
        <v>18355</v>
      </c>
      <c r="C2474" s="1" t="s">
        <v>27</v>
      </c>
      <c r="F2474" s="1" t="s">
        <v>2237</v>
      </c>
      <c r="I2474" s="1" t="s">
        <v>18364</v>
      </c>
      <c r="J2474" s="1" t="s">
        <v>18365</v>
      </c>
      <c r="K2474" s="1" t="s">
        <v>18358</v>
      </c>
      <c r="L2474" s="1" t="s">
        <v>18366</v>
      </c>
      <c r="M2474" s="1" t="s">
        <v>18367</v>
      </c>
      <c r="N2474" s="1" t="s">
        <v>18368</v>
      </c>
      <c r="O2474" s="1" t="s">
        <v>18369</v>
      </c>
      <c r="P2474" s="1" t="s">
        <v>18363</v>
      </c>
      <c r="R2474" s="1" t="e">
        <f>-ic</f>
        <v>#NAME?</v>
      </c>
    </row>
    <row r="2475" s="1" customFormat="1" spans="1:18">
      <c r="A2475" s="1" t="s">
        <v>15</v>
      </c>
      <c r="B2475" s="1" t="s">
        <v>18370</v>
      </c>
      <c r="C2475" s="1" t="s">
        <v>17</v>
      </c>
      <c r="J2475" s="1" t="s">
        <v>18371</v>
      </c>
      <c r="K2475" s="1" t="s">
        <v>18372</v>
      </c>
      <c r="L2475" s="1" t="s">
        <v>18373</v>
      </c>
      <c r="M2475" s="1" t="s">
        <v>18374</v>
      </c>
      <c r="N2475" s="1" t="s">
        <v>18375</v>
      </c>
      <c r="O2475" s="1" t="s">
        <v>18376</v>
      </c>
    </row>
    <row r="2476" s="1" customFormat="1" spans="1:18">
      <c r="A2476" s="1" t="s">
        <v>15</v>
      </c>
      <c r="B2476" s="1" t="s">
        <v>18370</v>
      </c>
      <c r="C2476" s="1" t="s">
        <v>27</v>
      </c>
      <c r="J2476" s="1" t="s">
        <v>18377</v>
      </c>
      <c r="K2476" s="1" t="s">
        <v>18372</v>
      </c>
      <c r="L2476" s="1" t="s">
        <v>18378</v>
      </c>
      <c r="M2476" s="1" t="s">
        <v>18379</v>
      </c>
      <c r="N2476" s="1" t="s">
        <v>18380</v>
      </c>
      <c r="O2476" s="1" t="s">
        <v>18381</v>
      </c>
    </row>
    <row r="2477" s="1" customFormat="1" spans="1:18">
      <c r="A2477" s="1" t="s">
        <v>15</v>
      </c>
      <c r="B2477" s="1" t="s">
        <v>18382</v>
      </c>
      <c r="C2477" s="1" t="s">
        <v>27</v>
      </c>
      <c r="F2477" s="1" t="s">
        <v>18370</v>
      </c>
      <c r="G2477" s="1" t="s">
        <v>780</v>
      </c>
      <c r="I2477" s="1" t="s">
        <v>18383</v>
      </c>
      <c r="J2477" s="1" t="s">
        <v>18384</v>
      </c>
      <c r="K2477" s="1" t="s">
        <v>18385</v>
      </c>
      <c r="L2477" s="1" t="s">
        <v>18386</v>
      </c>
      <c r="M2477" s="1" t="s">
        <v>18387</v>
      </c>
      <c r="N2477" s="1" t="s">
        <v>18388</v>
      </c>
      <c r="O2477" s="1" t="s">
        <v>18389</v>
      </c>
    </row>
    <row r="2478" s="1" customFormat="1" spans="1:18">
      <c r="A2478" s="1" t="s">
        <v>15</v>
      </c>
      <c r="B2478" s="1" t="s">
        <v>18382</v>
      </c>
      <c r="C2478" s="1" t="s">
        <v>17</v>
      </c>
      <c r="F2478" s="1" t="s">
        <v>18370</v>
      </c>
      <c r="G2478" s="1" t="s">
        <v>780</v>
      </c>
      <c r="I2478" s="1" t="s">
        <v>18390</v>
      </c>
      <c r="J2478" s="1" t="s">
        <v>18391</v>
      </c>
      <c r="K2478" s="1" t="s">
        <v>18385</v>
      </c>
      <c r="L2478" s="1" t="s">
        <v>18392</v>
      </c>
      <c r="M2478" s="1" t="s">
        <v>18393</v>
      </c>
      <c r="N2478" s="1" t="s">
        <v>18394</v>
      </c>
      <c r="O2478" s="1" t="s">
        <v>18395</v>
      </c>
    </row>
    <row r="2479" s="1" customFormat="1" spans="1:18">
      <c r="A2479" s="1" t="s">
        <v>15</v>
      </c>
      <c r="B2479" s="1" t="s">
        <v>18396</v>
      </c>
      <c r="C2479" s="1" t="s">
        <v>27</v>
      </c>
      <c r="J2479" s="1" t="s">
        <v>18397</v>
      </c>
      <c r="K2479" s="1" t="s">
        <v>18398</v>
      </c>
      <c r="L2479" s="1" t="s">
        <v>18399</v>
      </c>
      <c r="M2479" s="1" t="s">
        <v>18400</v>
      </c>
      <c r="N2479" s="1" t="s">
        <v>18401</v>
      </c>
      <c r="O2479" s="1" t="s">
        <v>18402</v>
      </c>
    </row>
    <row r="2480" s="1" customFormat="1" spans="1:18">
      <c r="A2480" s="1" t="s">
        <v>15</v>
      </c>
      <c r="B2480" s="1" t="s">
        <v>18396</v>
      </c>
      <c r="C2480" s="1" t="s">
        <v>17</v>
      </c>
      <c r="J2480" s="1" t="s">
        <v>18403</v>
      </c>
      <c r="K2480" s="1" t="s">
        <v>18398</v>
      </c>
      <c r="L2480" s="1" t="s">
        <v>18404</v>
      </c>
      <c r="M2480" s="1" t="s">
        <v>18405</v>
      </c>
      <c r="N2480" s="1" t="s">
        <v>18406</v>
      </c>
      <c r="O2480" s="1" t="s">
        <v>18407</v>
      </c>
    </row>
    <row r="2481" s="1" customFormat="1" spans="1:16">
      <c r="A2481" s="1" t="s">
        <v>15</v>
      </c>
      <c r="B2481" s="1" t="s">
        <v>18408</v>
      </c>
      <c r="C2481" s="1" t="s">
        <v>27</v>
      </c>
      <c r="J2481" s="1" t="s">
        <v>18409</v>
      </c>
      <c r="K2481" s="1" t="s">
        <v>18410</v>
      </c>
      <c r="L2481" s="1" t="s">
        <v>18411</v>
      </c>
      <c r="M2481" s="1" t="s">
        <v>18412</v>
      </c>
      <c r="N2481" s="1" t="s">
        <v>18413</v>
      </c>
      <c r="O2481" s="1" t="s">
        <v>18414</v>
      </c>
    </row>
    <row r="2482" s="1" customFormat="1" spans="1:16">
      <c r="A2482" s="1" t="s">
        <v>15</v>
      </c>
      <c r="B2482" s="1" t="s">
        <v>18408</v>
      </c>
      <c r="C2482" s="1" t="s">
        <v>17</v>
      </c>
      <c r="J2482" s="1" t="s">
        <v>18415</v>
      </c>
      <c r="K2482" s="1" t="s">
        <v>18410</v>
      </c>
      <c r="L2482" s="1" t="s">
        <v>18416</v>
      </c>
      <c r="M2482" s="1" t="s">
        <v>18417</v>
      </c>
      <c r="N2482" s="1" t="s">
        <v>18418</v>
      </c>
      <c r="O2482" s="1" t="s">
        <v>18419</v>
      </c>
    </row>
    <row r="2483" s="1" customFormat="1" spans="1:16">
      <c r="A2483" s="1" t="s">
        <v>15</v>
      </c>
      <c r="B2483" s="1" t="s">
        <v>18420</v>
      </c>
      <c r="C2483" s="1" t="s">
        <v>27</v>
      </c>
      <c r="J2483" s="1" t="s">
        <v>18421</v>
      </c>
      <c r="K2483" s="1" t="s">
        <v>18422</v>
      </c>
      <c r="L2483" s="1" t="s">
        <v>18423</v>
      </c>
      <c r="M2483" s="1" t="s">
        <v>18424</v>
      </c>
      <c r="N2483" s="1" t="s">
        <v>18425</v>
      </c>
      <c r="O2483" s="1" t="s">
        <v>18426</v>
      </c>
    </row>
    <row r="2484" s="1" customFormat="1" spans="1:16">
      <c r="A2484" s="1" t="s">
        <v>15</v>
      </c>
      <c r="B2484" s="1" t="s">
        <v>18420</v>
      </c>
      <c r="C2484" s="1" t="s">
        <v>17</v>
      </c>
      <c r="J2484" s="1" t="s">
        <v>18427</v>
      </c>
      <c r="K2484" s="1" t="s">
        <v>18422</v>
      </c>
      <c r="L2484" s="1" t="s">
        <v>18428</v>
      </c>
      <c r="M2484" s="1" t="s">
        <v>18429</v>
      </c>
      <c r="N2484" s="1" t="s">
        <v>18430</v>
      </c>
      <c r="O2484" s="1" t="s">
        <v>18431</v>
      </c>
    </row>
    <row r="2485" s="1" customFormat="1" ht="114.75" spans="1:16">
      <c r="A2485" s="1" t="s">
        <v>15</v>
      </c>
      <c r="B2485" s="3" t="s">
        <v>18432</v>
      </c>
      <c r="C2485" s="3" t="s">
        <v>45</v>
      </c>
      <c r="D2485" s="4"/>
      <c r="E2485" s="4"/>
      <c r="F2485" s="3" t="s">
        <v>18420</v>
      </c>
      <c r="G2485" s="3" t="s">
        <v>18433</v>
      </c>
      <c r="H2485" s="4"/>
      <c r="I2485" s="3" t="s">
        <v>18434</v>
      </c>
      <c r="J2485" s="3" t="s">
        <v>18435</v>
      </c>
      <c r="K2485" s="3" t="s">
        <v>18436</v>
      </c>
      <c r="L2485" s="3" t="s">
        <v>18437</v>
      </c>
      <c r="M2485" s="3" t="s">
        <v>405</v>
      </c>
      <c r="N2485" s="3" t="s">
        <v>18438</v>
      </c>
      <c r="O2485" s="3" t="s">
        <v>18439</v>
      </c>
      <c r="P2485" s="4"/>
    </row>
    <row r="2486" s="1" customFormat="1" ht="153" spans="1:16">
      <c r="A2486" s="1" t="s">
        <v>15</v>
      </c>
      <c r="B2486" s="3" t="s">
        <v>18440</v>
      </c>
      <c r="C2486" s="3" t="s">
        <v>17</v>
      </c>
      <c r="D2486" s="4"/>
      <c r="E2486" s="4"/>
      <c r="F2486" s="4"/>
      <c r="G2486" s="4"/>
      <c r="H2486" s="4"/>
      <c r="I2486" s="4"/>
      <c r="J2486" s="3" t="s">
        <v>18441</v>
      </c>
      <c r="K2486" s="3" t="s">
        <v>18442</v>
      </c>
      <c r="L2486" s="3" t="s">
        <v>18443</v>
      </c>
      <c r="M2486" s="3" t="s">
        <v>18444</v>
      </c>
      <c r="N2486" s="3" t="s">
        <v>18445</v>
      </c>
      <c r="O2486" s="3" t="s">
        <v>18446</v>
      </c>
      <c r="P2486" s="4"/>
    </row>
    <row r="2487" s="1" customFormat="1" ht="140.25" spans="1:16">
      <c r="A2487" s="1" t="s">
        <v>15</v>
      </c>
      <c r="B2487" s="3" t="s">
        <v>18440</v>
      </c>
      <c r="C2487" s="3" t="s">
        <v>27</v>
      </c>
      <c r="D2487" s="4"/>
      <c r="E2487" s="4"/>
      <c r="F2487" s="4"/>
      <c r="G2487" s="4"/>
      <c r="H2487" s="4"/>
      <c r="I2487" s="4"/>
      <c r="J2487" s="3" t="s">
        <v>18447</v>
      </c>
      <c r="K2487" s="3" t="s">
        <v>18442</v>
      </c>
      <c r="L2487" s="3" t="s">
        <v>18448</v>
      </c>
      <c r="M2487" s="3" t="s">
        <v>18449</v>
      </c>
      <c r="N2487" s="3" t="s">
        <v>18450</v>
      </c>
      <c r="O2487" s="3" t="s">
        <v>18451</v>
      </c>
      <c r="P2487" s="4"/>
    </row>
    <row r="2488" s="1" customFormat="1" ht="102" spans="1:16">
      <c r="A2488" s="1" t="s">
        <v>15</v>
      </c>
      <c r="B2488" s="3" t="s">
        <v>18452</v>
      </c>
      <c r="C2488" s="3" t="s">
        <v>27</v>
      </c>
      <c r="D2488" s="4"/>
      <c r="E2488" s="4"/>
      <c r="F2488" s="3" t="s">
        <v>18440</v>
      </c>
      <c r="G2488" s="3" t="s">
        <v>18453</v>
      </c>
      <c r="H2488" s="4"/>
      <c r="I2488" s="3" t="s">
        <v>18454</v>
      </c>
      <c r="J2488" s="3" t="s">
        <v>18455</v>
      </c>
      <c r="K2488" s="3" t="s">
        <v>18456</v>
      </c>
      <c r="L2488" s="3" t="s">
        <v>18457</v>
      </c>
      <c r="M2488" s="3" t="s">
        <v>18458</v>
      </c>
      <c r="N2488" s="3" t="s">
        <v>18459</v>
      </c>
      <c r="O2488" s="3" t="s">
        <v>18460</v>
      </c>
      <c r="P2488" s="4"/>
    </row>
    <row r="2489" s="1" customFormat="1" ht="153" spans="1:16">
      <c r="A2489" s="1" t="s">
        <v>15</v>
      </c>
      <c r="B2489" s="3" t="s">
        <v>18461</v>
      </c>
      <c r="C2489" s="3" t="s">
        <v>27</v>
      </c>
      <c r="D2489" s="4"/>
      <c r="E2489" s="4"/>
      <c r="F2489" s="3" t="s">
        <v>18440</v>
      </c>
      <c r="G2489" s="3" t="s">
        <v>18462</v>
      </c>
      <c r="H2489" s="4"/>
      <c r="I2489" s="3" t="s">
        <v>18463</v>
      </c>
      <c r="J2489" s="3" t="s">
        <v>18464</v>
      </c>
      <c r="K2489" s="3" t="s">
        <v>18465</v>
      </c>
      <c r="L2489" s="3" t="s">
        <v>18466</v>
      </c>
      <c r="M2489" s="3" t="s">
        <v>18467</v>
      </c>
      <c r="N2489" s="4"/>
      <c r="O2489" s="3" t="s">
        <v>18468</v>
      </c>
      <c r="P2489" s="3" t="s">
        <v>18469</v>
      </c>
    </row>
    <row r="2490" s="1" customFormat="1" ht="127.5" spans="1:16">
      <c r="A2490" s="1" t="s">
        <v>15</v>
      </c>
      <c r="B2490" s="3" t="s">
        <v>18470</v>
      </c>
      <c r="C2490" s="3" t="s">
        <v>27</v>
      </c>
      <c r="D2490" s="4"/>
      <c r="E2490" s="4"/>
      <c r="F2490" s="4"/>
      <c r="G2490" s="4"/>
      <c r="H2490" s="4"/>
      <c r="I2490" s="4"/>
      <c r="J2490" s="3" t="s">
        <v>18471</v>
      </c>
      <c r="K2490" s="3" t="s">
        <v>18472</v>
      </c>
      <c r="L2490" s="3" t="s">
        <v>18473</v>
      </c>
      <c r="M2490" s="3" t="s">
        <v>18474</v>
      </c>
      <c r="N2490" s="3" t="s">
        <v>18475</v>
      </c>
      <c r="O2490" s="3" t="s">
        <v>18476</v>
      </c>
      <c r="P2490" s="4"/>
    </row>
    <row r="2491" s="1" customFormat="1" ht="114.75" spans="1:16">
      <c r="A2491" s="1" t="s">
        <v>15</v>
      </c>
      <c r="B2491" s="3" t="s">
        <v>18470</v>
      </c>
      <c r="C2491" s="3" t="s">
        <v>17</v>
      </c>
      <c r="D2491" s="4"/>
      <c r="E2491" s="4"/>
      <c r="F2491" s="4"/>
      <c r="G2491" s="4"/>
      <c r="H2491" s="4"/>
      <c r="I2491" s="4"/>
      <c r="J2491" s="3" t="s">
        <v>18477</v>
      </c>
      <c r="K2491" s="3" t="s">
        <v>18472</v>
      </c>
      <c r="L2491" s="3" t="s">
        <v>18478</v>
      </c>
      <c r="M2491" s="3" t="s">
        <v>18479</v>
      </c>
      <c r="N2491" s="3" t="s">
        <v>18480</v>
      </c>
      <c r="O2491" s="3" t="s">
        <v>18481</v>
      </c>
      <c r="P2491" s="4"/>
    </row>
    <row r="2492" s="1" customFormat="1" spans="1:16">
      <c r="A2492" s="1" t="s">
        <v>15</v>
      </c>
      <c r="B2492" s="1" t="s">
        <v>18482</v>
      </c>
      <c r="C2492" s="1" t="s">
        <v>27</v>
      </c>
      <c r="J2492" s="1" t="s">
        <v>18483</v>
      </c>
      <c r="K2492" s="1" t="s">
        <v>18484</v>
      </c>
      <c r="L2492" s="1" t="s">
        <v>18485</v>
      </c>
      <c r="M2492" s="1" t="s">
        <v>18486</v>
      </c>
      <c r="N2492" s="1" t="s">
        <v>18487</v>
      </c>
      <c r="O2492" s="1" t="s">
        <v>18488</v>
      </c>
    </row>
    <row r="2493" s="1" customFormat="1" spans="1:16">
      <c r="A2493" s="1" t="s">
        <v>15</v>
      </c>
      <c r="B2493" s="1" t="s">
        <v>18489</v>
      </c>
      <c r="C2493" s="1" t="s">
        <v>45</v>
      </c>
      <c r="J2493" s="1" t="s">
        <v>18490</v>
      </c>
      <c r="K2493" s="1" t="s">
        <v>18491</v>
      </c>
      <c r="L2493" s="1" t="s">
        <v>18492</v>
      </c>
      <c r="M2493" s="1" t="s">
        <v>18493</v>
      </c>
      <c r="N2493" s="1" t="s">
        <v>18494</v>
      </c>
      <c r="O2493" s="1" t="s">
        <v>18495</v>
      </c>
    </row>
    <row r="2494" s="1" customFormat="1" spans="1:16">
      <c r="A2494" s="1" t="s">
        <v>15</v>
      </c>
      <c r="B2494" s="1" t="s">
        <v>6348</v>
      </c>
      <c r="C2494" s="1" t="s">
        <v>27</v>
      </c>
      <c r="J2494" s="1" t="s">
        <v>18496</v>
      </c>
      <c r="K2494" s="1" t="s">
        <v>18497</v>
      </c>
      <c r="L2494" s="1" t="s">
        <v>18498</v>
      </c>
      <c r="M2494" s="1" t="s">
        <v>18499</v>
      </c>
      <c r="N2494" s="1" t="s">
        <v>18500</v>
      </c>
      <c r="O2494" s="1" t="s">
        <v>18501</v>
      </c>
    </row>
    <row r="2495" s="1" customFormat="1" spans="1:16">
      <c r="A2495" s="1" t="s">
        <v>15</v>
      </c>
      <c r="B2495" s="1" t="s">
        <v>18502</v>
      </c>
      <c r="C2495" s="1" t="s">
        <v>27</v>
      </c>
      <c r="I2495" s="1" t="s">
        <v>18503</v>
      </c>
      <c r="J2495" s="1" t="s">
        <v>18504</v>
      </c>
      <c r="K2495" s="1" t="s">
        <v>18505</v>
      </c>
      <c r="L2495" s="1" t="s">
        <v>18506</v>
      </c>
      <c r="M2495" s="1" t="s">
        <v>18507</v>
      </c>
      <c r="N2495" s="1" t="s">
        <v>18508</v>
      </c>
      <c r="O2495" s="1" t="s">
        <v>18509</v>
      </c>
    </row>
    <row r="2496" s="1" customFormat="1" spans="1:16">
      <c r="A2496" s="1" t="s">
        <v>15</v>
      </c>
      <c r="B2496" s="1" t="s">
        <v>18510</v>
      </c>
      <c r="C2496" s="1" t="s">
        <v>27</v>
      </c>
      <c r="J2496" s="1" t="s">
        <v>18511</v>
      </c>
      <c r="K2496" s="1" t="s">
        <v>18512</v>
      </c>
      <c r="L2496" s="1" t="s">
        <v>18513</v>
      </c>
      <c r="M2496" s="1" t="s">
        <v>18514</v>
      </c>
      <c r="N2496" s="1" t="s">
        <v>18515</v>
      </c>
      <c r="O2496" s="1" t="s">
        <v>18516</v>
      </c>
    </row>
    <row r="2497" s="1" customFormat="1" spans="1:15">
      <c r="A2497" s="1" t="s">
        <v>15</v>
      </c>
      <c r="B2497" s="1" t="s">
        <v>18517</v>
      </c>
      <c r="C2497" s="1" t="s">
        <v>27</v>
      </c>
      <c r="J2497" s="1" t="s">
        <v>18518</v>
      </c>
      <c r="K2497" s="1" t="s">
        <v>18519</v>
      </c>
      <c r="L2497" s="1" t="s">
        <v>18520</v>
      </c>
      <c r="M2497" s="1" t="s">
        <v>18521</v>
      </c>
      <c r="N2497" s="1" t="s">
        <v>18522</v>
      </c>
      <c r="O2497" s="1" t="s">
        <v>18523</v>
      </c>
    </row>
    <row r="2498" s="1" customFormat="1" spans="1:15">
      <c r="A2498" s="1" t="s">
        <v>15</v>
      </c>
      <c r="B2498" s="1" t="s">
        <v>18517</v>
      </c>
      <c r="C2498" s="1" t="s">
        <v>17</v>
      </c>
      <c r="J2498" s="1" t="s">
        <v>18524</v>
      </c>
      <c r="K2498" s="1" t="s">
        <v>18519</v>
      </c>
      <c r="L2498" s="1" t="s">
        <v>18525</v>
      </c>
      <c r="M2498" s="1" t="s">
        <v>18526</v>
      </c>
      <c r="N2498" s="1" t="s">
        <v>18527</v>
      </c>
      <c r="O2498" s="1" t="s">
        <v>18528</v>
      </c>
    </row>
    <row r="2499" s="1" customFormat="1" spans="1:15">
      <c r="A2499" s="1" t="s">
        <v>15</v>
      </c>
      <c r="B2499" s="1" t="s">
        <v>18529</v>
      </c>
      <c r="C2499" s="1" t="s">
        <v>27</v>
      </c>
      <c r="J2499" s="1" t="s">
        <v>18530</v>
      </c>
      <c r="K2499" s="1" t="s">
        <v>18531</v>
      </c>
      <c r="L2499" s="1" t="s">
        <v>18532</v>
      </c>
      <c r="M2499" s="1" t="s">
        <v>18533</v>
      </c>
      <c r="N2499" s="1" t="s">
        <v>18534</v>
      </c>
      <c r="O2499" s="1" t="s">
        <v>18535</v>
      </c>
    </row>
    <row r="2500" s="1" customFormat="1" spans="1:15">
      <c r="A2500" s="1" t="s">
        <v>15</v>
      </c>
      <c r="B2500" s="1" t="s">
        <v>18536</v>
      </c>
      <c r="C2500" s="1" t="s">
        <v>27</v>
      </c>
      <c r="F2500" s="1" t="s">
        <v>18537</v>
      </c>
      <c r="I2500" s="1" t="s">
        <v>18538</v>
      </c>
      <c r="J2500" s="1" t="s">
        <v>18539</v>
      </c>
      <c r="K2500" s="1" t="s">
        <v>18540</v>
      </c>
      <c r="L2500" s="1" t="s">
        <v>18541</v>
      </c>
      <c r="M2500" s="1" t="s">
        <v>18542</v>
      </c>
      <c r="N2500" s="1" t="s">
        <v>18543</v>
      </c>
      <c r="O2500" s="1" t="s">
        <v>18544</v>
      </c>
    </row>
    <row r="2501" s="1" customFormat="1" spans="1:15">
      <c r="A2501" s="1" t="s">
        <v>15</v>
      </c>
      <c r="B2501" s="1" t="s">
        <v>18545</v>
      </c>
      <c r="C2501" s="1" t="s">
        <v>27</v>
      </c>
      <c r="D2501" s="1" t="s">
        <v>18546</v>
      </c>
      <c r="F2501" s="1" t="s">
        <v>3667</v>
      </c>
      <c r="I2501" s="1" t="s">
        <v>18547</v>
      </c>
      <c r="J2501" s="1" t="s">
        <v>18548</v>
      </c>
      <c r="K2501" s="1" t="s">
        <v>18549</v>
      </c>
      <c r="L2501" s="1" t="s">
        <v>18550</v>
      </c>
      <c r="M2501" s="1" t="s">
        <v>18551</v>
      </c>
      <c r="N2501" s="1" t="s">
        <v>18552</v>
      </c>
      <c r="O2501" s="1" t="s">
        <v>18553</v>
      </c>
    </row>
    <row r="2502" s="1" customFormat="1" spans="1:15">
      <c r="A2502" s="1" t="s">
        <v>15</v>
      </c>
      <c r="B2502" s="1" t="s">
        <v>18554</v>
      </c>
      <c r="C2502" s="1" t="s">
        <v>45</v>
      </c>
      <c r="D2502" s="1" t="s">
        <v>18546</v>
      </c>
      <c r="F2502" s="1" t="s">
        <v>18555</v>
      </c>
      <c r="I2502" s="1" t="s">
        <v>18556</v>
      </c>
      <c r="J2502" s="1" t="s">
        <v>18557</v>
      </c>
      <c r="K2502" s="1" t="s">
        <v>18558</v>
      </c>
      <c r="L2502" s="1" t="s">
        <v>18559</v>
      </c>
      <c r="M2502" s="1" t="s">
        <v>18560</v>
      </c>
      <c r="N2502" s="1" t="s">
        <v>18561</v>
      </c>
      <c r="O2502" s="1" t="s">
        <v>18562</v>
      </c>
    </row>
    <row r="2503" s="1" customFormat="1" spans="1:15">
      <c r="A2503" s="1" t="s">
        <v>15</v>
      </c>
      <c r="B2503" s="1" t="s">
        <v>18563</v>
      </c>
      <c r="C2503" s="1" t="s">
        <v>27</v>
      </c>
      <c r="J2503" s="1" t="s">
        <v>18564</v>
      </c>
      <c r="K2503" s="1" t="s">
        <v>18565</v>
      </c>
      <c r="L2503" s="1" t="s">
        <v>18566</v>
      </c>
      <c r="M2503" s="1" t="s">
        <v>18567</v>
      </c>
      <c r="N2503" s="1" t="s">
        <v>18568</v>
      </c>
      <c r="O2503" s="1" t="s">
        <v>18569</v>
      </c>
    </row>
    <row r="2504" s="1" customFormat="1" spans="1:15">
      <c r="A2504" s="1" t="s">
        <v>15</v>
      </c>
      <c r="B2504" s="1" t="s">
        <v>18570</v>
      </c>
      <c r="C2504" s="1" t="s">
        <v>17</v>
      </c>
      <c r="J2504" s="1" t="s">
        <v>10161</v>
      </c>
      <c r="K2504" s="1" t="s">
        <v>18571</v>
      </c>
      <c r="L2504" s="1" t="s">
        <v>18572</v>
      </c>
      <c r="M2504" s="1" t="s">
        <v>11508</v>
      </c>
      <c r="N2504" s="1" t="s">
        <v>18573</v>
      </c>
      <c r="O2504" s="1" t="s">
        <v>18574</v>
      </c>
    </row>
    <row r="2505" s="1" customFormat="1" spans="1:15">
      <c r="A2505" s="1" t="s">
        <v>15</v>
      </c>
      <c r="B2505" s="1" t="s">
        <v>18570</v>
      </c>
      <c r="C2505" s="1" t="s">
        <v>27</v>
      </c>
      <c r="J2505" s="1" t="s">
        <v>10161</v>
      </c>
      <c r="K2505" s="1" t="s">
        <v>18571</v>
      </c>
      <c r="L2505" s="1" t="s">
        <v>18575</v>
      </c>
      <c r="M2505" s="1" t="s">
        <v>18576</v>
      </c>
      <c r="N2505" s="1" t="s">
        <v>18577</v>
      </c>
      <c r="O2505" s="1" t="s">
        <v>18578</v>
      </c>
    </row>
    <row r="2506" s="1" customFormat="1" spans="1:15">
      <c r="A2506" s="1" t="s">
        <v>15</v>
      </c>
      <c r="B2506" s="1" t="s">
        <v>12438</v>
      </c>
      <c r="C2506" s="1" t="s">
        <v>27</v>
      </c>
      <c r="F2506" s="1" t="s">
        <v>1804</v>
      </c>
      <c r="G2506" s="1" t="e">
        <f>-ent</f>
        <v>#NAME?</v>
      </c>
      <c r="I2506" s="1" t="s">
        <v>18579</v>
      </c>
      <c r="J2506" s="1" t="s">
        <v>18580</v>
      </c>
      <c r="K2506" s="1" t="s">
        <v>18581</v>
      </c>
      <c r="L2506" s="1" t="s">
        <v>18582</v>
      </c>
      <c r="M2506" s="1" t="s">
        <v>18583</v>
      </c>
      <c r="N2506" s="1" t="s">
        <v>18584</v>
      </c>
      <c r="O2506" s="1" t="s">
        <v>18585</v>
      </c>
    </row>
    <row r="2507" s="1" customFormat="1" spans="1:15">
      <c r="A2507" s="1" t="s">
        <v>15</v>
      </c>
      <c r="B2507" s="1" t="s">
        <v>18586</v>
      </c>
      <c r="C2507" s="1" t="s">
        <v>17</v>
      </c>
      <c r="J2507" s="1" t="s">
        <v>18587</v>
      </c>
      <c r="K2507" s="1" t="s">
        <v>18588</v>
      </c>
      <c r="L2507" s="1" t="s">
        <v>18589</v>
      </c>
      <c r="M2507" s="1" t="s">
        <v>18590</v>
      </c>
      <c r="N2507" s="1" t="s">
        <v>18591</v>
      </c>
      <c r="O2507" s="1" t="s">
        <v>18592</v>
      </c>
    </row>
    <row r="2508" s="1" customFormat="1" spans="1:15">
      <c r="A2508" s="1" t="s">
        <v>15</v>
      </c>
      <c r="B2508" s="1" t="s">
        <v>18586</v>
      </c>
      <c r="C2508" s="1" t="s">
        <v>27</v>
      </c>
      <c r="J2508" s="1" t="s">
        <v>18593</v>
      </c>
      <c r="K2508" s="1" t="s">
        <v>18588</v>
      </c>
      <c r="L2508" s="1" t="s">
        <v>18594</v>
      </c>
      <c r="M2508" s="1" t="s">
        <v>18595</v>
      </c>
      <c r="N2508" s="1" t="s">
        <v>18596</v>
      </c>
      <c r="O2508" s="1" t="s">
        <v>18597</v>
      </c>
    </row>
    <row r="2509" s="1" customFormat="1" spans="1:15">
      <c r="A2509" s="1" t="s">
        <v>15</v>
      </c>
      <c r="B2509" s="1" t="s">
        <v>18598</v>
      </c>
      <c r="C2509" s="1" t="s">
        <v>27</v>
      </c>
      <c r="F2509" s="1" t="s">
        <v>18586</v>
      </c>
      <c r="G2509" s="1" t="e">
        <f>-ing</f>
        <v>#NAME?</v>
      </c>
      <c r="I2509" s="1" t="s">
        <v>18599</v>
      </c>
      <c r="J2509" s="1" t="s">
        <v>18600</v>
      </c>
      <c r="K2509" s="1" t="s">
        <v>18601</v>
      </c>
      <c r="L2509" s="1" t="s">
        <v>18602</v>
      </c>
      <c r="M2509" s="1" t="s">
        <v>18603</v>
      </c>
      <c r="N2509" s="1" t="s">
        <v>18604</v>
      </c>
      <c r="O2509" s="1" t="s">
        <v>18605</v>
      </c>
    </row>
    <row r="2510" s="1" customFormat="1" spans="1:15">
      <c r="A2510" s="1" t="s">
        <v>15</v>
      </c>
      <c r="B2510" s="1" t="s">
        <v>18606</v>
      </c>
      <c r="C2510" s="1" t="s">
        <v>27</v>
      </c>
      <c r="J2510" s="1" t="s">
        <v>18607</v>
      </c>
      <c r="K2510" s="1" t="s">
        <v>18608</v>
      </c>
      <c r="L2510" s="1" t="s">
        <v>18609</v>
      </c>
      <c r="M2510" s="1" t="s">
        <v>18610</v>
      </c>
      <c r="N2510" s="1" t="s">
        <v>18611</v>
      </c>
      <c r="O2510" s="1" t="s">
        <v>18612</v>
      </c>
    </row>
    <row r="2511" s="1" customFormat="1" spans="1:15">
      <c r="A2511" s="1" t="s">
        <v>15</v>
      </c>
      <c r="B2511" s="1" t="s">
        <v>18606</v>
      </c>
      <c r="C2511" s="1" t="s">
        <v>17</v>
      </c>
      <c r="J2511" s="1" t="s">
        <v>18613</v>
      </c>
      <c r="K2511" s="1" t="s">
        <v>18608</v>
      </c>
      <c r="L2511" s="1" t="s">
        <v>18614</v>
      </c>
      <c r="M2511" s="1" t="s">
        <v>18615</v>
      </c>
      <c r="N2511" s="1" t="s">
        <v>18616</v>
      </c>
      <c r="O2511" s="1" t="s">
        <v>18617</v>
      </c>
    </row>
    <row r="2512" s="1" customFormat="1" spans="1:15">
      <c r="A2512" s="1" t="s">
        <v>15</v>
      </c>
      <c r="B2512" s="1" t="s">
        <v>1768</v>
      </c>
      <c r="C2512" s="1" t="s">
        <v>27</v>
      </c>
      <c r="J2512" s="1" t="s">
        <v>18618</v>
      </c>
      <c r="K2512" s="1" t="s">
        <v>18619</v>
      </c>
      <c r="L2512" s="1" t="s">
        <v>18620</v>
      </c>
      <c r="M2512" s="1" t="s">
        <v>18621</v>
      </c>
      <c r="N2512" s="1" t="s">
        <v>18622</v>
      </c>
      <c r="O2512" s="1" t="s">
        <v>18623</v>
      </c>
    </row>
    <row r="2513" s="1" customFormat="1" spans="1:15">
      <c r="A2513" s="1" t="s">
        <v>15</v>
      </c>
      <c r="B2513" s="1" t="s">
        <v>1768</v>
      </c>
      <c r="C2513" s="1" t="s">
        <v>17</v>
      </c>
      <c r="J2513" s="1" t="s">
        <v>18624</v>
      </c>
      <c r="K2513" s="1" t="s">
        <v>18619</v>
      </c>
      <c r="L2513" s="1" t="s">
        <v>18625</v>
      </c>
      <c r="M2513" s="1" t="s">
        <v>18626</v>
      </c>
      <c r="N2513" s="1" t="s">
        <v>18627</v>
      </c>
      <c r="O2513" s="1" t="s">
        <v>18628</v>
      </c>
    </row>
    <row r="2514" s="1" customFormat="1" spans="1:15">
      <c r="A2514" s="1" t="s">
        <v>15</v>
      </c>
      <c r="B2514" s="1" t="s">
        <v>1768</v>
      </c>
      <c r="C2514" s="1" t="s">
        <v>45</v>
      </c>
      <c r="J2514" s="1" t="s">
        <v>18629</v>
      </c>
      <c r="K2514" s="1" t="s">
        <v>18619</v>
      </c>
      <c r="L2514" s="1" t="s">
        <v>18630</v>
      </c>
      <c r="M2514" s="1" t="s">
        <v>18631</v>
      </c>
      <c r="N2514" s="1" t="s">
        <v>18632</v>
      </c>
      <c r="O2514" s="1" t="s">
        <v>18633</v>
      </c>
    </row>
    <row r="2515" s="1" customFormat="1" spans="1:15">
      <c r="A2515" s="1" t="s">
        <v>15</v>
      </c>
      <c r="B2515" s="1" t="s">
        <v>18634</v>
      </c>
      <c r="C2515" s="1" t="s">
        <v>17</v>
      </c>
      <c r="D2515" s="1" t="s">
        <v>18635</v>
      </c>
      <c r="F2515" s="1" t="s">
        <v>18636</v>
      </c>
      <c r="G2515" s="1" t="e">
        <f>-ate</f>
        <v>#NAME?</v>
      </c>
      <c r="I2515" s="1" t="s">
        <v>18637</v>
      </c>
      <c r="J2515" s="1" t="s">
        <v>18638</v>
      </c>
      <c r="K2515" s="1" t="s">
        <v>18639</v>
      </c>
      <c r="L2515" s="1" t="s">
        <v>18640</v>
      </c>
      <c r="M2515" s="1" t="s">
        <v>18641</v>
      </c>
      <c r="N2515" s="1" t="s">
        <v>18642</v>
      </c>
      <c r="O2515" s="1" t="s">
        <v>18643</v>
      </c>
    </row>
    <row r="2516" s="1" customFormat="1" spans="1:15">
      <c r="A2516" s="1" t="s">
        <v>15</v>
      </c>
      <c r="B2516" s="1" t="s">
        <v>18644</v>
      </c>
      <c r="C2516" s="1" t="s">
        <v>45</v>
      </c>
      <c r="F2516" s="1" t="s">
        <v>1768</v>
      </c>
      <c r="G2516" s="1" t="e">
        <f>-icular</f>
        <v>#NAME?</v>
      </c>
      <c r="I2516" s="1" t="s">
        <v>18645</v>
      </c>
      <c r="J2516" s="1" t="s">
        <v>18646</v>
      </c>
      <c r="K2516" s="1" t="s">
        <v>18647</v>
      </c>
      <c r="L2516" s="1" t="s">
        <v>18648</v>
      </c>
      <c r="M2516" s="1" t="s">
        <v>18649</v>
      </c>
      <c r="N2516" s="1" t="s">
        <v>18650</v>
      </c>
      <c r="O2516" s="1" t="s">
        <v>18651</v>
      </c>
    </row>
    <row r="2517" s="1" customFormat="1" spans="1:15">
      <c r="A2517" s="1" t="s">
        <v>15</v>
      </c>
      <c r="B2517" s="1" t="s">
        <v>18652</v>
      </c>
      <c r="C2517" s="1" t="s">
        <v>75</v>
      </c>
      <c r="F2517" s="1" t="s">
        <v>1768</v>
      </c>
      <c r="G2517" s="1" t="e">
        <f>-ly</f>
        <v>#NAME?</v>
      </c>
      <c r="I2517" s="1" t="s">
        <v>18653</v>
      </c>
      <c r="J2517" s="1" t="s">
        <v>18654</v>
      </c>
      <c r="K2517" s="1" t="s">
        <v>18655</v>
      </c>
      <c r="L2517" s="1" t="s">
        <v>18656</v>
      </c>
      <c r="M2517" s="1" t="s">
        <v>18657</v>
      </c>
      <c r="N2517" s="1" t="s">
        <v>18658</v>
      </c>
      <c r="O2517" s="1" t="s">
        <v>18659</v>
      </c>
    </row>
    <row r="2518" s="1" customFormat="1" spans="1:15">
      <c r="A2518" s="1" t="s">
        <v>15</v>
      </c>
      <c r="B2518" s="1" t="s">
        <v>18660</v>
      </c>
      <c r="C2518" s="1" t="s">
        <v>27</v>
      </c>
      <c r="F2518" s="1" t="s">
        <v>1768</v>
      </c>
      <c r="G2518" s="1" t="e">
        <f>-ner</f>
        <v>#NAME?</v>
      </c>
      <c r="I2518" s="1" t="s">
        <v>18661</v>
      </c>
      <c r="J2518" s="1" t="s">
        <v>18662</v>
      </c>
      <c r="K2518" s="1" t="s">
        <v>18663</v>
      </c>
      <c r="L2518" s="1" t="s">
        <v>18664</v>
      </c>
      <c r="M2518" s="1" t="s">
        <v>18665</v>
      </c>
      <c r="N2518" s="1" t="s">
        <v>18666</v>
      </c>
      <c r="O2518" s="1" t="s">
        <v>18667</v>
      </c>
    </row>
    <row r="2519" s="1" customFormat="1" spans="1:15">
      <c r="A2519" s="1" t="s">
        <v>15</v>
      </c>
      <c r="B2519" s="1" t="s">
        <v>18660</v>
      </c>
      <c r="C2519" s="1" t="s">
        <v>17</v>
      </c>
      <c r="F2519" s="1" t="s">
        <v>1768</v>
      </c>
      <c r="G2519" s="1" t="e">
        <f>-ner</f>
        <v>#NAME?</v>
      </c>
      <c r="I2519" s="1" t="s">
        <v>18668</v>
      </c>
      <c r="J2519" s="1" t="s">
        <v>18669</v>
      </c>
      <c r="K2519" s="1" t="s">
        <v>18663</v>
      </c>
      <c r="L2519" s="1" t="s">
        <v>18670</v>
      </c>
      <c r="M2519" s="1" t="s">
        <v>18671</v>
      </c>
      <c r="N2519" s="1" t="s">
        <v>18672</v>
      </c>
      <c r="O2519" s="1" t="s">
        <v>18673</v>
      </c>
    </row>
    <row r="2520" s="1" customFormat="1" spans="1:15">
      <c r="A2520" s="1" t="s">
        <v>15</v>
      </c>
      <c r="B2520" s="1" t="s">
        <v>18674</v>
      </c>
      <c r="C2520" s="1" t="s">
        <v>27</v>
      </c>
      <c r="J2520" s="1" t="s">
        <v>18675</v>
      </c>
      <c r="K2520" s="1" t="s">
        <v>18676</v>
      </c>
      <c r="L2520" s="1" t="s">
        <v>18677</v>
      </c>
      <c r="M2520" s="1" t="s">
        <v>18678</v>
      </c>
      <c r="N2520" s="1" t="s">
        <v>18679</v>
      </c>
      <c r="O2520" s="1" t="s">
        <v>18680</v>
      </c>
    </row>
    <row r="2521" s="1" customFormat="1" spans="1:15">
      <c r="A2521" s="1" t="s">
        <v>15</v>
      </c>
      <c r="B2521" s="1" t="s">
        <v>18674</v>
      </c>
      <c r="C2521" s="1" t="s">
        <v>17</v>
      </c>
      <c r="J2521" s="1" t="s">
        <v>18681</v>
      </c>
      <c r="K2521" s="1" t="s">
        <v>18676</v>
      </c>
      <c r="L2521" s="1" t="s">
        <v>18682</v>
      </c>
      <c r="M2521" s="1" t="s">
        <v>18683</v>
      </c>
      <c r="N2521" s="1" t="s">
        <v>18684</v>
      </c>
      <c r="O2521" s="1" t="s">
        <v>18685</v>
      </c>
    </row>
    <row r="2522" s="1" customFormat="1" spans="1:15">
      <c r="A2522" s="1" t="s">
        <v>15</v>
      </c>
      <c r="B2522" s="1" t="s">
        <v>18686</v>
      </c>
      <c r="C2522" s="1" t="s">
        <v>27</v>
      </c>
      <c r="F2522" s="1" t="s">
        <v>1768</v>
      </c>
      <c r="G2522" s="1" t="e">
        <f>-y</f>
        <v>#NAME?</v>
      </c>
      <c r="I2522" s="1" t="s">
        <v>18687</v>
      </c>
      <c r="J2522" s="1" t="s">
        <v>18688</v>
      </c>
      <c r="K2522" s="1" t="s">
        <v>18689</v>
      </c>
      <c r="L2522" s="1" t="s">
        <v>18690</v>
      </c>
      <c r="M2522" s="1" t="s">
        <v>18691</v>
      </c>
      <c r="N2522" s="1" t="s">
        <v>18692</v>
      </c>
      <c r="O2522" s="1" t="s">
        <v>18693</v>
      </c>
    </row>
    <row r="2523" s="1" customFormat="1" spans="1:15">
      <c r="A2523" s="1" t="s">
        <v>15</v>
      </c>
      <c r="B2523" s="1" t="s">
        <v>18686</v>
      </c>
      <c r="C2523" s="1" t="s">
        <v>17</v>
      </c>
      <c r="F2523" s="1" t="s">
        <v>1768</v>
      </c>
      <c r="G2523" s="1" t="e">
        <f>-y</f>
        <v>#NAME?</v>
      </c>
      <c r="I2523" s="1" t="s">
        <v>18694</v>
      </c>
      <c r="J2523" s="1" t="s">
        <v>18695</v>
      </c>
      <c r="K2523" s="1" t="s">
        <v>18689</v>
      </c>
      <c r="L2523" s="1" t="s">
        <v>18696</v>
      </c>
      <c r="M2523" s="1" t="s">
        <v>18697</v>
      </c>
      <c r="N2523" s="1" t="s">
        <v>18698</v>
      </c>
      <c r="O2523" s="1" t="s">
        <v>18699</v>
      </c>
    </row>
    <row r="2524" s="1" customFormat="1" spans="1:15">
      <c r="A2524" s="1" t="s">
        <v>15</v>
      </c>
      <c r="B2524" s="1" t="s">
        <v>6372</v>
      </c>
      <c r="C2524" s="1" t="s">
        <v>17</v>
      </c>
      <c r="J2524" s="1" t="s">
        <v>18700</v>
      </c>
      <c r="K2524" s="1" t="s">
        <v>18701</v>
      </c>
      <c r="L2524" s="1" t="s">
        <v>18702</v>
      </c>
      <c r="M2524" s="1" t="s">
        <v>18703</v>
      </c>
      <c r="N2524" s="1" t="s">
        <v>18704</v>
      </c>
      <c r="O2524" s="1" t="s">
        <v>18705</v>
      </c>
    </row>
    <row r="2525" s="1" customFormat="1" spans="1:15">
      <c r="A2525" s="1" t="s">
        <v>15</v>
      </c>
      <c r="B2525" s="1" t="s">
        <v>6372</v>
      </c>
      <c r="C2525" s="1" t="s">
        <v>27</v>
      </c>
      <c r="J2525" s="1" t="s">
        <v>18706</v>
      </c>
      <c r="K2525" s="1" t="s">
        <v>18701</v>
      </c>
      <c r="L2525" s="1" t="s">
        <v>18707</v>
      </c>
      <c r="M2525" s="1" t="s">
        <v>18708</v>
      </c>
      <c r="N2525" s="1" t="s">
        <v>18709</v>
      </c>
      <c r="O2525" s="1" t="s">
        <v>18710</v>
      </c>
    </row>
    <row r="2526" s="1" customFormat="1" spans="1:15">
      <c r="A2526" s="1" t="s">
        <v>15</v>
      </c>
      <c r="B2526" s="1" t="s">
        <v>18711</v>
      </c>
      <c r="C2526" s="1" t="s">
        <v>27</v>
      </c>
      <c r="F2526" s="1" t="s">
        <v>6372</v>
      </c>
      <c r="G2526" s="1" t="e">
        <f>-age</f>
        <v>#NAME?</v>
      </c>
      <c r="I2526" s="1" t="s">
        <v>18712</v>
      </c>
      <c r="J2526" s="1" t="s">
        <v>18713</v>
      </c>
      <c r="K2526" s="1" t="s">
        <v>18714</v>
      </c>
      <c r="L2526" s="1" t="s">
        <v>18715</v>
      </c>
      <c r="M2526" s="1" t="s">
        <v>18716</v>
      </c>
      <c r="N2526" s="1" t="s">
        <v>18717</v>
      </c>
      <c r="O2526" s="1" t="s">
        <v>18718</v>
      </c>
    </row>
    <row r="2527" s="1" customFormat="1" spans="1:15">
      <c r="A2527" s="1" t="s">
        <v>15</v>
      </c>
      <c r="B2527" s="1" t="s">
        <v>18719</v>
      </c>
      <c r="C2527" s="1" t="s">
        <v>27</v>
      </c>
      <c r="F2527" s="1" t="s">
        <v>6372</v>
      </c>
      <c r="G2527" s="1" t="e">
        <f>-enger</f>
        <v>#NAME?</v>
      </c>
      <c r="I2527" s="1" t="s">
        <v>18720</v>
      </c>
      <c r="J2527" s="1" t="s">
        <v>18721</v>
      </c>
      <c r="K2527" s="1" t="s">
        <v>18722</v>
      </c>
      <c r="L2527" s="1" t="s">
        <v>18723</v>
      </c>
      <c r="M2527" s="1" t="s">
        <v>18724</v>
      </c>
      <c r="N2527" s="1" t="s">
        <v>18725</v>
      </c>
      <c r="O2527" s="1" t="s">
        <v>18726</v>
      </c>
    </row>
    <row r="2528" s="1" customFormat="1" spans="1:15">
      <c r="A2528" s="1" t="s">
        <v>15</v>
      </c>
      <c r="B2528" s="1" t="s">
        <v>18727</v>
      </c>
      <c r="C2528" s="1" t="s">
        <v>27</v>
      </c>
      <c r="F2528" s="1" t="s">
        <v>6372</v>
      </c>
      <c r="G2528" s="1" t="e">
        <f>-er</f>
        <v>#NAME?</v>
      </c>
      <c r="I2528" s="1" t="s">
        <v>18728</v>
      </c>
      <c r="J2528" s="1" t="s">
        <v>18729</v>
      </c>
      <c r="K2528" s="1" t="s">
        <v>18730</v>
      </c>
      <c r="L2528" s="1" t="s">
        <v>18731</v>
      </c>
      <c r="M2528" s="1" t="s">
        <v>18732</v>
      </c>
      <c r="N2528" s="1" t="s">
        <v>18733</v>
      </c>
      <c r="O2528" s="1" t="s">
        <v>18734</v>
      </c>
    </row>
    <row r="2529" s="1" customFormat="1" spans="1:15">
      <c r="A2529" s="1" t="s">
        <v>15</v>
      </c>
      <c r="B2529" s="1" t="s">
        <v>18735</v>
      </c>
      <c r="C2529" s="1" t="s">
        <v>45</v>
      </c>
      <c r="F2529" s="1" t="s">
        <v>6372</v>
      </c>
      <c r="G2529" s="1" t="e">
        <f>-ive</f>
        <v>#NAME?</v>
      </c>
      <c r="I2529" s="1" t="s">
        <v>18736</v>
      </c>
      <c r="J2529" s="1" t="s">
        <v>18737</v>
      </c>
      <c r="K2529" s="1" t="s">
        <v>18738</v>
      </c>
      <c r="L2529" s="1" t="s">
        <v>18739</v>
      </c>
      <c r="M2529" s="1" t="s">
        <v>18740</v>
      </c>
      <c r="N2529" s="1" t="s">
        <v>18741</v>
      </c>
      <c r="O2529" s="1" t="s">
        <v>18742</v>
      </c>
    </row>
    <row r="2530" s="1" customFormat="1" spans="1:15">
      <c r="A2530" s="1" t="s">
        <v>15</v>
      </c>
      <c r="B2530" s="1" t="s">
        <v>18743</v>
      </c>
      <c r="C2530" s="1" t="s">
        <v>27</v>
      </c>
      <c r="F2530" s="1" t="s">
        <v>18744</v>
      </c>
      <c r="I2530" s="1" t="s">
        <v>18745</v>
      </c>
      <c r="J2530" s="1" t="s">
        <v>18746</v>
      </c>
      <c r="K2530" s="1" t="s">
        <v>18747</v>
      </c>
      <c r="L2530" s="1" t="s">
        <v>18748</v>
      </c>
      <c r="M2530" s="1" t="s">
        <v>18749</v>
      </c>
      <c r="N2530" s="1" t="s">
        <v>18750</v>
      </c>
      <c r="O2530" s="1" t="s">
        <v>18751</v>
      </c>
    </row>
    <row r="2531" s="1" customFormat="1" spans="1:15">
      <c r="A2531" s="1" t="s">
        <v>15</v>
      </c>
      <c r="B2531" s="1" t="s">
        <v>18752</v>
      </c>
      <c r="C2531" s="1" t="s">
        <v>65</v>
      </c>
      <c r="J2531" s="1" t="s">
        <v>18753</v>
      </c>
      <c r="K2531" s="1" t="s">
        <v>18754</v>
      </c>
      <c r="L2531" s="1" t="s">
        <v>18755</v>
      </c>
      <c r="M2531" s="1" t="s">
        <v>18756</v>
      </c>
      <c r="N2531" s="1" t="s">
        <v>18757</v>
      </c>
      <c r="O2531" s="1" t="s">
        <v>18758</v>
      </c>
    </row>
    <row r="2532" s="1" customFormat="1" spans="1:15">
      <c r="A2532" s="1" t="s">
        <v>15</v>
      </c>
      <c r="B2532" s="1" t="s">
        <v>18759</v>
      </c>
      <c r="C2532" s="1" t="s">
        <v>27</v>
      </c>
      <c r="F2532" s="1" t="s">
        <v>18760</v>
      </c>
      <c r="G2532" s="1" t="s">
        <v>294</v>
      </c>
      <c r="I2532" s="1" t="s">
        <v>18761</v>
      </c>
      <c r="J2532" s="1" t="s">
        <v>18762</v>
      </c>
      <c r="K2532" s="1" t="s">
        <v>18763</v>
      </c>
      <c r="L2532" s="1" t="s">
        <v>18764</v>
      </c>
      <c r="M2532" s="1" t="s">
        <v>18765</v>
      </c>
      <c r="N2532" s="1" t="s">
        <v>18766</v>
      </c>
      <c r="O2532" s="1" t="s">
        <v>18767</v>
      </c>
    </row>
    <row r="2533" s="1" customFormat="1" spans="1:15">
      <c r="A2533" s="1" t="s">
        <v>15</v>
      </c>
      <c r="B2533" s="1" t="s">
        <v>18759</v>
      </c>
      <c r="C2533" s="1" t="s">
        <v>45</v>
      </c>
      <c r="F2533" s="1" t="s">
        <v>18760</v>
      </c>
      <c r="G2533" s="1" t="s">
        <v>294</v>
      </c>
      <c r="I2533" s="1" t="s">
        <v>18768</v>
      </c>
      <c r="J2533" s="1" t="s">
        <v>18769</v>
      </c>
      <c r="K2533" s="1" t="s">
        <v>18763</v>
      </c>
      <c r="L2533" s="1" t="s">
        <v>18770</v>
      </c>
      <c r="M2533" s="1" t="s">
        <v>18771</v>
      </c>
      <c r="N2533" s="1" t="s">
        <v>18772</v>
      </c>
      <c r="O2533" s="1" t="s">
        <v>18773</v>
      </c>
    </row>
    <row r="2534" s="1" customFormat="1" spans="1:15">
      <c r="A2534" s="1" t="s">
        <v>15</v>
      </c>
      <c r="B2534" s="1" t="s">
        <v>18774</v>
      </c>
      <c r="C2534" s="1" t="s">
        <v>27</v>
      </c>
      <c r="F2534" s="1" t="s">
        <v>18775</v>
      </c>
      <c r="I2534" s="1" t="s">
        <v>18776</v>
      </c>
      <c r="J2534" s="1" t="s">
        <v>18777</v>
      </c>
      <c r="K2534" s="1" t="s">
        <v>18778</v>
      </c>
      <c r="L2534" s="1" t="s">
        <v>18779</v>
      </c>
      <c r="M2534" s="1" t="s">
        <v>18780</v>
      </c>
      <c r="N2534" s="1" t="s">
        <v>18781</v>
      </c>
      <c r="O2534" s="1" t="s">
        <v>18782</v>
      </c>
    </row>
    <row r="2535" s="1" customFormat="1" spans="1:15">
      <c r="A2535" s="1" t="s">
        <v>15</v>
      </c>
      <c r="B2535" s="1" t="s">
        <v>18783</v>
      </c>
      <c r="C2535" s="1" t="s">
        <v>27</v>
      </c>
      <c r="F2535" s="1" t="s">
        <v>18760</v>
      </c>
      <c r="G2535" s="1" t="s">
        <v>18784</v>
      </c>
      <c r="I2535" s="1" t="s">
        <v>18785</v>
      </c>
      <c r="J2535" s="1" t="s">
        <v>18786</v>
      </c>
      <c r="K2535" s="1" t="s">
        <v>18787</v>
      </c>
      <c r="L2535" s="1" t="s">
        <v>18788</v>
      </c>
      <c r="M2535" s="1" t="s">
        <v>18789</v>
      </c>
      <c r="N2535" s="1" t="s">
        <v>18790</v>
      </c>
      <c r="O2535" s="1" t="s">
        <v>18791</v>
      </c>
    </row>
    <row r="2536" s="1" customFormat="1" spans="1:15">
      <c r="A2536" s="1" t="s">
        <v>15</v>
      </c>
      <c r="B2536" s="1" t="s">
        <v>18792</v>
      </c>
      <c r="C2536" s="1" t="s">
        <v>45</v>
      </c>
      <c r="F2536" s="1" t="s">
        <v>18760</v>
      </c>
      <c r="G2536" s="1" t="s">
        <v>18793</v>
      </c>
      <c r="I2536" s="1" t="s">
        <v>18794</v>
      </c>
      <c r="J2536" s="1" t="s">
        <v>18795</v>
      </c>
      <c r="K2536" s="1" t="s">
        <v>18796</v>
      </c>
      <c r="L2536" s="1" t="s">
        <v>18797</v>
      </c>
      <c r="M2536" s="1" t="s">
        <v>18798</v>
      </c>
      <c r="N2536" s="1" t="s">
        <v>18799</v>
      </c>
      <c r="O2536" s="1" t="s">
        <v>18800</v>
      </c>
    </row>
    <row r="2537" s="1" customFormat="1" spans="1:15">
      <c r="A2537" s="1" t="s">
        <v>15</v>
      </c>
      <c r="B2537" s="1" t="s">
        <v>18792</v>
      </c>
      <c r="C2537" s="1" t="s">
        <v>27</v>
      </c>
      <c r="F2537" s="1" t="s">
        <v>18760</v>
      </c>
      <c r="G2537" s="1" t="s">
        <v>18793</v>
      </c>
      <c r="I2537" s="1" t="s">
        <v>18801</v>
      </c>
      <c r="J2537" s="1" t="s">
        <v>18802</v>
      </c>
      <c r="K2537" s="1" t="s">
        <v>18796</v>
      </c>
      <c r="L2537" s="1" t="s">
        <v>18803</v>
      </c>
      <c r="M2537" s="1" t="s">
        <v>18804</v>
      </c>
      <c r="N2537" s="1" t="s">
        <v>18805</v>
      </c>
      <c r="O2537" s="1" t="s">
        <v>18806</v>
      </c>
    </row>
    <row r="2538" s="1" customFormat="1" spans="1:15">
      <c r="A2538" s="1" t="s">
        <v>15</v>
      </c>
      <c r="B2538" s="1" t="s">
        <v>18807</v>
      </c>
      <c r="C2538" s="1" t="s">
        <v>27</v>
      </c>
      <c r="J2538" s="1" t="s">
        <v>18808</v>
      </c>
      <c r="K2538" s="1" t="s">
        <v>18809</v>
      </c>
      <c r="L2538" s="1" t="s">
        <v>18810</v>
      </c>
      <c r="M2538" s="1" t="s">
        <v>18811</v>
      </c>
      <c r="N2538" s="1" t="s">
        <v>18812</v>
      </c>
      <c r="O2538" s="1" t="s">
        <v>18813</v>
      </c>
    </row>
    <row r="2539" s="1" customFormat="1" spans="1:15">
      <c r="A2539" s="1" t="s">
        <v>15</v>
      </c>
      <c r="B2539" s="1" t="s">
        <v>18814</v>
      </c>
      <c r="C2539" s="1" t="s">
        <v>17</v>
      </c>
      <c r="J2539" s="1" t="s">
        <v>18815</v>
      </c>
      <c r="K2539" s="1" t="s">
        <v>18816</v>
      </c>
      <c r="L2539" s="1" t="s">
        <v>18817</v>
      </c>
      <c r="M2539" s="1" t="s">
        <v>18818</v>
      </c>
      <c r="N2539" s="1" t="s">
        <v>18819</v>
      </c>
      <c r="O2539" s="1" t="s">
        <v>18820</v>
      </c>
    </row>
    <row r="2540" s="1" customFormat="1" spans="1:15">
      <c r="A2540" s="1" t="s">
        <v>15</v>
      </c>
      <c r="B2540" s="1" t="s">
        <v>18814</v>
      </c>
      <c r="C2540" s="1" t="s">
        <v>27</v>
      </c>
      <c r="J2540" s="1" t="s">
        <v>18821</v>
      </c>
      <c r="K2540" s="1" t="s">
        <v>18816</v>
      </c>
      <c r="L2540" s="1" t="s">
        <v>18822</v>
      </c>
      <c r="M2540" s="1" t="s">
        <v>18823</v>
      </c>
      <c r="N2540" s="1" t="s">
        <v>18824</v>
      </c>
      <c r="O2540" s="1" t="s">
        <v>18825</v>
      </c>
    </row>
    <row r="2541" s="1" customFormat="1" spans="1:15">
      <c r="A2541" s="1" t="s">
        <v>15</v>
      </c>
      <c r="B2541" s="1" t="s">
        <v>18826</v>
      </c>
      <c r="C2541" s="1" t="s">
        <v>27</v>
      </c>
      <c r="F2541" s="1" t="s">
        <v>18827</v>
      </c>
      <c r="G2541" s="1" t="s">
        <v>422</v>
      </c>
      <c r="I2541" s="1" t="s">
        <v>18828</v>
      </c>
      <c r="J2541" s="1" t="s">
        <v>18829</v>
      </c>
      <c r="K2541" s="1" t="s">
        <v>18830</v>
      </c>
      <c r="L2541" s="1" t="s">
        <v>18831</v>
      </c>
      <c r="M2541" s="1" t="s">
        <v>18832</v>
      </c>
      <c r="N2541" s="1" t="s">
        <v>18833</v>
      </c>
      <c r="O2541" s="1" t="s">
        <v>18834</v>
      </c>
    </row>
    <row r="2542" s="1" customFormat="1" spans="1:15">
      <c r="A2542" s="1" t="s">
        <v>15</v>
      </c>
      <c r="B2542" s="1" t="s">
        <v>18835</v>
      </c>
      <c r="C2542" s="1" t="s">
        <v>17</v>
      </c>
      <c r="J2542" s="1" t="s">
        <v>18836</v>
      </c>
      <c r="K2542" s="1" t="s">
        <v>18837</v>
      </c>
      <c r="L2542" s="1" t="s">
        <v>18838</v>
      </c>
      <c r="M2542" s="1" t="s">
        <v>18839</v>
      </c>
      <c r="N2542" s="1" t="s">
        <v>18840</v>
      </c>
      <c r="O2542" s="1" t="s">
        <v>18841</v>
      </c>
    </row>
    <row r="2543" s="1" customFormat="1" spans="1:15">
      <c r="A2543" s="1" t="s">
        <v>15</v>
      </c>
      <c r="B2543" s="1" t="s">
        <v>18835</v>
      </c>
      <c r="C2543" s="1" t="s">
        <v>27</v>
      </c>
      <c r="J2543" s="1" t="s">
        <v>18842</v>
      </c>
      <c r="K2543" s="1" t="s">
        <v>18837</v>
      </c>
      <c r="L2543" s="1" t="s">
        <v>18843</v>
      </c>
      <c r="M2543" s="1" t="s">
        <v>18844</v>
      </c>
      <c r="N2543" s="1" t="s">
        <v>18845</v>
      </c>
      <c r="O2543" s="1" t="s">
        <v>18846</v>
      </c>
    </row>
    <row r="2544" s="1" customFormat="1" spans="1:15">
      <c r="A2544" s="1" t="s">
        <v>15</v>
      </c>
      <c r="B2544" s="1" t="s">
        <v>18847</v>
      </c>
      <c r="C2544" s="1" t="s">
        <v>27</v>
      </c>
      <c r="J2544" s="1" t="s">
        <v>18848</v>
      </c>
      <c r="K2544" s="1" t="s">
        <v>18849</v>
      </c>
      <c r="L2544" s="1" t="s">
        <v>18850</v>
      </c>
      <c r="M2544" s="1" t="s">
        <v>18851</v>
      </c>
      <c r="N2544" s="1" t="s">
        <v>18852</v>
      </c>
      <c r="O2544" s="1" t="s">
        <v>18853</v>
      </c>
    </row>
    <row r="2545" s="1" customFormat="1" spans="1:15">
      <c r="A2545" s="1" t="s">
        <v>15</v>
      </c>
      <c r="B2545" s="1" t="s">
        <v>18854</v>
      </c>
      <c r="C2545" s="1" t="s">
        <v>27</v>
      </c>
      <c r="J2545" s="1" t="s">
        <v>18855</v>
      </c>
      <c r="K2545" s="1" t="s">
        <v>18856</v>
      </c>
      <c r="L2545" s="1" t="s">
        <v>18857</v>
      </c>
      <c r="M2545" s="1" t="s">
        <v>18858</v>
      </c>
      <c r="N2545" s="1" t="s">
        <v>18859</v>
      </c>
      <c r="O2545" s="1" t="s">
        <v>18860</v>
      </c>
    </row>
    <row r="2546" s="1" customFormat="1" spans="1:15">
      <c r="A2546" s="1" t="s">
        <v>15</v>
      </c>
      <c r="B2546" s="1" t="s">
        <v>18861</v>
      </c>
      <c r="C2546" s="1" t="s">
        <v>45</v>
      </c>
      <c r="F2546" s="1" t="s">
        <v>18854</v>
      </c>
      <c r="G2546" s="1" t="e">
        <f>-ful</f>
        <v>#NAME?</v>
      </c>
      <c r="I2546" s="1" t="s">
        <v>18862</v>
      </c>
      <c r="J2546" s="1" t="s">
        <v>18863</v>
      </c>
      <c r="K2546" s="1" t="s">
        <v>18864</v>
      </c>
      <c r="L2546" s="1" t="s">
        <v>18865</v>
      </c>
      <c r="M2546" s="1" t="s">
        <v>18866</v>
      </c>
      <c r="N2546" s="1" t="s">
        <v>18867</v>
      </c>
      <c r="O2546" s="1" t="s">
        <v>18868</v>
      </c>
    </row>
    <row r="2547" s="1" customFormat="1" spans="1:15">
      <c r="A2547" s="1" t="s">
        <v>15</v>
      </c>
      <c r="B2547" s="1" t="s">
        <v>18869</v>
      </c>
      <c r="C2547" s="1" t="s">
        <v>27</v>
      </c>
      <c r="J2547" s="1" t="s">
        <v>18870</v>
      </c>
      <c r="K2547" s="1" t="s">
        <v>18871</v>
      </c>
      <c r="L2547" s="1" t="s">
        <v>18872</v>
      </c>
      <c r="M2547" s="1" t="s">
        <v>18873</v>
      </c>
      <c r="N2547" s="1" t="s">
        <v>18874</v>
      </c>
      <c r="O2547" s="1" t="s">
        <v>18875</v>
      </c>
    </row>
    <row r="2548" s="1" customFormat="1" spans="1:15">
      <c r="A2548" s="1" t="s">
        <v>15</v>
      </c>
      <c r="B2548" s="1" t="s">
        <v>18876</v>
      </c>
      <c r="C2548" s="1" t="s">
        <v>27</v>
      </c>
      <c r="J2548" s="1" t="s">
        <v>18877</v>
      </c>
      <c r="K2548" s="1" t="s">
        <v>18472</v>
      </c>
      <c r="L2548" s="1" t="s">
        <v>18878</v>
      </c>
      <c r="M2548" s="1" t="s">
        <v>18879</v>
      </c>
      <c r="N2548" s="1" t="s">
        <v>18880</v>
      </c>
      <c r="O2548" s="1" t="s">
        <v>18881</v>
      </c>
    </row>
    <row r="2549" s="1" customFormat="1" spans="1:15">
      <c r="A2549" s="1" t="s">
        <v>15</v>
      </c>
      <c r="B2549" s="1" t="s">
        <v>18882</v>
      </c>
      <c r="C2549" s="1" t="s">
        <v>27</v>
      </c>
      <c r="D2549" s="1" t="s">
        <v>18883</v>
      </c>
      <c r="G2549" s="1" t="e">
        <f>-estrian</f>
        <v>#NAME?</v>
      </c>
      <c r="I2549" s="1" t="s">
        <v>18884</v>
      </c>
      <c r="J2549" s="1" t="s">
        <v>18885</v>
      </c>
      <c r="K2549" s="1" t="s">
        <v>18886</v>
      </c>
      <c r="L2549" s="1" t="s">
        <v>18887</v>
      </c>
      <c r="M2549" s="1" t="s">
        <v>18888</v>
      </c>
      <c r="N2549" s="1" t="s">
        <v>18889</v>
      </c>
      <c r="O2549" s="1" t="s">
        <v>18890</v>
      </c>
    </row>
    <row r="2550" s="1" customFormat="1" spans="1:15">
      <c r="A2550" s="1" t="s">
        <v>15</v>
      </c>
      <c r="B2550" s="1" t="s">
        <v>18882</v>
      </c>
      <c r="C2550" s="1" t="s">
        <v>45</v>
      </c>
      <c r="D2550" s="1" t="s">
        <v>18883</v>
      </c>
      <c r="G2550" s="1" t="e">
        <f>-estrian</f>
        <v>#NAME?</v>
      </c>
      <c r="I2550" s="1" t="s">
        <v>18891</v>
      </c>
      <c r="J2550" s="1" t="s">
        <v>18892</v>
      </c>
      <c r="K2550" s="1" t="s">
        <v>18886</v>
      </c>
      <c r="L2550" s="1" t="s">
        <v>18893</v>
      </c>
      <c r="M2550" s="1" t="s">
        <v>18894</v>
      </c>
      <c r="N2550" s="1" t="s">
        <v>18895</v>
      </c>
      <c r="O2550" s="1" t="s">
        <v>18896</v>
      </c>
    </row>
    <row r="2551" s="1" customFormat="1" spans="1:15">
      <c r="A2551" s="1" t="s">
        <v>15</v>
      </c>
      <c r="B2551" s="1" t="s">
        <v>18897</v>
      </c>
      <c r="C2551" s="1" t="s">
        <v>27</v>
      </c>
      <c r="J2551" s="1" t="s">
        <v>18898</v>
      </c>
      <c r="K2551" s="1" t="s">
        <v>18899</v>
      </c>
      <c r="L2551" s="1" t="s">
        <v>18900</v>
      </c>
      <c r="M2551" s="1" t="s">
        <v>18901</v>
      </c>
      <c r="N2551" s="1" t="s">
        <v>18902</v>
      </c>
      <c r="O2551" s="1" t="s">
        <v>18903</v>
      </c>
    </row>
    <row r="2552" s="1" customFormat="1" spans="1:15">
      <c r="A2552" s="1" t="s">
        <v>15</v>
      </c>
      <c r="B2552" s="1" t="s">
        <v>18904</v>
      </c>
      <c r="C2552" s="1" t="s">
        <v>8991</v>
      </c>
      <c r="J2552" s="1" t="s">
        <v>18905</v>
      </c>
      <c r="K2552" s="1" t="s">
        <v>18906</v>
      </c>
      <c r="L2552" s="1" t="s">
        <v>18907</v>
      </c>
      <c r="M2552" s="1" t="s">
        <v>18908</v>
      </c>
      <c r="N2552" s="1" t="s">
        <v>18909</v>
      </c>
      <c r="O2552" s="1" t="s">
        <v>18910</v>
      </c>
    </row>
    <row r="2553" s="1" customFormat="1" spans="1:15">
      <c r="A2553" s="1" t="s">
        <v>15</v>
      </c>
      <c r="B2553" s="1" t="s">
        <v>18911</v>
      </c>
      <c r="C2553" s="1" t="s">
        <v>27</v>
      </c>
      <c r="F2553" s="1" t="s">
        <v>6381</v>
      </c>
      <c r="G2553" s="1" t="s">
        <v>18912</v>
      </c>
      <c r="I2553" s="1" t="s">
        <v>18913</v>
      </c>
      <c r="J2553" s="1" t="s">
        <v>18914</v>
      </c>
      <c r="K2553" s="1" t="s">
        <v>18915</v>
      </c>
      <c r="L2553" s="1" t="s">
        <v>18916</v>
      </c>
      <c r="M2553" s="1" t="s">
        <v>18917</v>
      </c>
      <c r="N2553" s="1" t="s">
        <v>18918</v>
      </c>
      <c r="O2553" s="1" t="s">
        <v>18919</v>
      </c>
    </row>
    <row r="2554" s="1" customFormat="1" spans="1:15">
      <c r="A2554" s="1" t="s">
        <v>15</v>
      </c>
      <c r="B2554" s="1" t="s">
        <v>18920</v>
      </c>
      <c r="C2554" s="1" t="s">
        <v>8991</v>
      </c>
      <c r="J2554" s="1" t="s">
        <v>18921</v>
      </c>
      <c r="K2554" s="1" t="s">
        <v>18922</v>
      </c>
      <c r="L2554" s="1" t="s">
        <v>18923</v>
      </c>
      <c r="M2554" s="1" t="s">
        <v>18924</v>
      </c>
      <c r="N2554" s="1" t="s">
        <v>18925</v>
      </c>
      <c r="O2554" s="1" t="s">
        <v>18926</v>
      </c>
    </row>
    <row r="2555" s="1" customFormat="1" spans="1:15">
      <c r="A2555" s="1" t="s">
        <v>15</v>
      </c>
      <c r="B2555" s="1" t="s">
        <v>18927</v>
      </c>
      <c r="C2555" s="1" t="s">
        <v>27</v>
      </c>
      <c r="F2555" s="1" t="s">
        <v>6381</v>
      </c>
      <c r="G2555" s="1" t="s">
        <v>611</v>
      </c>
      <c r="I2555" s="1" t="s">
        <v>18928</v>
      </c>
      <c r="J2555" s="1" t="s">
        <v>18929</v>
      </c>
      <c r="K2555" s="1" t="s">
        <v>18930</v>
      </c>
      <c r="L2555" s="1" t="s">
        <v>18931</v>
      </c>
      <c r="M2555" s="1" t="s">
        <v>18932</v>
      </c>
      <c r="N2555" s="1" t="s">
        <v>18933</v>
      </c>
      <c r="O2555" s="1" t="s">
        <v>18934</v>
      </c>
    </row>
    <row r="2556" s="1" customFormat="1" spans="1:15">
      <c r="A2556" s="1" t="s">
        <v>15</v>
      </c>
      <c r="B2556" s="1" t="s">
        <v>18935</v>
      </c>
      <c r="C2556" s="1" t="s">
        <v>27</v>
      </c>
      <c r="J2556" s="1" t="s">
        <v>18936</v>
      </c>
      <c r="K2556" s="1" t="s">
        <v>18937</v>
      </c>
      <c r="L2556" s="1" t="s">
        <v>18938</v>
      </c>
      <c r="M2556" s="1" t="s">
        <v>18939</v>
      </c>
      <c r="N2556" s="1" t="s">
        <v>18940</v>
      </c>
      <c r="O2556" s="1" t="s">
        <v>18941</v>
      </c>
    </row>
    <row r="2557" s="1" customFormat="1" spans="1:15">
      <c r="A2557" s="1" t="s">
        <v>15</v>
      </c>
      <c r="B2557" s="1" t="s">
        <v>18942</v>
      </c>
      <c r="C2557" s="1" t="s">
        <v>27</v>
      </c>
      <c r="J2557" s="1" t="s">
        <v>18943</v>
      </c>
      <c r="K2557" s="1" t="s">
        <v>18944</v>
      </c>
      <c r="L2557" s="1" t="s">
        <v>18945</v>
      </c>
      <c r="M2557" s="1" t="s">
        <v>18946</v>
      </c>
      <c r="N2557" s="1" t="s">
        <v>18947</v>
      </c>
      <c r="O2557" s="1" t="s">
        <v>18948</v>
      </c>
    </row>
    <row r="2558" s="1" customFormat="1" spans="1:15">
      <c r="A2558" s="1" t="s">
        <v>15</v>
      </c>
      <c r="B2558" s="1" t="s">
        <v>18942</v>
      </c>
      <c r="C2558" s="1" t="s">
        <v>17</v>
      </c>
      <c r="J2558" s="1" t="s">
        <v>18949</v>
      </c>
      <c r="K2558" s="1" t="s">
        <v>18944</v>
      </c>
      <c r="L2558" s="1" t="s">
        <v>18950</v>
      </c>
      <c r="M2558" s="1" t="s">
        <v>18951</v>
      </c>
      <c r="N2558" s="1" t="s">
        <v>18952</v>
      </c>
      <c r="O2558" s="1" t="s">
        <v>18953</v>
      </c>
    </row>
    <row r="2559" s="1" customFormat="1" spans="1:15">
      <c r="A2559" s="1" t="s">
        <v>15</v>
      </c>
      <c r="B2559" s="1" t="s">
        <v>18954</v>
      </c>
      <c r="C2559" s="1" t="s">
        <v>65</v>
      </c>
      <c r="J2559" s="1" t="s">
        <v>18955</v>
      </c>
      <c r="K2559" s="1" t="s">
        <v>18956</v>
      </c>
      <c r="L2559" s="1" t="s">
        <v>18957</v>
      </c>
      <c r="M2559" s="1" t="s">
        <v>18958</v>
      </c>
      <c r="N2559" s="1" t="s">
        <v>18959</v>
      </c>
      <c r="O2559" s="1" t="s">
        <v>18960</v>
      </c>
    </row>
    <row r="2560" s="1" customFormat="1" spans="1:15">
      <c r="A2560" s="1" t="s">
        <v>15</v>
      </c>
      <c r="B2560" s="1" t="s">
        <v>18961</v>
      </c>
      <c r="C2560" s="1" t="s">
        <v>27</v>
      </c>
      <c r="D2560" s="1" t="s">
        <v>18962</v>
      </c>
      <c r="F2560" s="1" t="s">
        <v>259</v>
      </c>
      <c r="I2560" s="1" t="s">
        <v>18963</v>
      </c>
      <c r="J2560" s="1" t="s">
        <v>18964</v>
      </c>
      <c r="K2560" s="1" t="s">
        <v>18965</v>
      </c>
      <c r="L2560" s="1" t="s">
        <v>18966</v>
      </c>
      <c r="M2560" s="1" t="s">
        <v>18967</v>
      </c>
      <c r="N2560" s="1" t="s">
        <v>18968</v>
      </c>
      <c r="O2560" s="1" t="s">
        <v>18969</v>
      </c>
    </row>
    <row r="2561" s="1" customFormat="1" spans="1:15">
      <c r="A2561" s="1" t="s">
        <v>15</v>
      </c>
      <c r="B2561" s="1" t="s">
        <v>18961</v>
      </c>
      <c r="C2561" s="1" t="s">
        <v>45</v>
      </c>
      <c r="D2561" s="1" t="s">
        <v>18962</v>
      </c>
      <c r="F2561" s="1" t="s">
        <v>259</v>
      </c>
      <c r="I2561" s="1" t="s">
        <v>18970</v>
      </c>
      <c r="J2561" s="1" t="s">
        <v>18971</v>
      </c>
      <c r="K2561" s="1" t="s">
        <v>18965</v>
      </c>
      <c r="L2561" s="1" t="s">
        <v>18972</v>
      </c>
      <c r="M2561" s="1" t="s">
        <v>18973</v>
      </c>
      <c r="N2561" s="1" t="s">
        <v>18974</v>
      </c>
      <c r="O2561" s="1" t="s">
        <v>18975</v>
      </c>
    </row>
    <row r="2562" s="1" customFormat="1" spans="1:15">
      <c r="A2562" s="1" t="s">
        <v>15</v>
      </c>
      <c r="B2562" s="1" t="s">
        <v>18976</v>
      </c>
      <c r="C2562" s="1" t="s">
        <v>27</v>
      </c>
      <c r="D2562" s="1" t="s">
        <v>18962</v>
      </c>
      <c r="F2562" s="1" t="s">
        <v>259</v>
      </c>
      <c r="G2562" s="1" t="e">
        <f>-age</f>
        <v>#NAME?</v>
      </c>
      <c r="I2562" s="1" t="s">
        <v>18977</v>
      </c>
      <c r="J2562" s="1" t="s">
        <v>18964</v>
      </c>
      <c r="K2562" s="1" t="s">
        <v>18978</v>
      </c>
      <c r="L2562" s="1" t="s">
        <v>18979</v>
      </c>
      <c r="M2562" s="1" t="s">
        <v>18980</v>
      </c>
      <c r="N2562" s="1" t="s">
        <v>18981</v>
      </c>
      <c r="O2562" s="1" t="s">
        <v>18982</v>
      </c>
    </row>
    <row r="2563" s="1" customFormat="1" spans="1:15">
      <c r="A2563" s="1" t="s">
        <v>15</v>
      </c>
      <c r="B2563" s="1" t="s">
        <v>18983</v>
      </c>
      <c r="C2563" s="1" t="s">
        <v>45</v>
      </c>
      <c r="D2563" s="1" t="s">
        <v>18962</v>
      </c>
      <c r="F2563" s="1" t="s">
        <v>859</v>
      </c>
      <c r="I2563" s="1" t="s">
        <v>18984</v>
      </c>
      <c r="J2563" s="1" t="s">
        <v>18985</v>
      </c>
      <c r="K2563" s="1" t="s">
        <v>18986</v>
      </c>
      <c r="L2563" s="1" t="s">
        <v>18987</v>
      </c>
      <c r="M2563" s="1" t="s">
        <v>18988</v>
      </c>
      <c r="N2563" s="1" t="s">
        <v>18989</v>
      </c>
      <c r="O2563" s="1" t="s">
        <v>18990</v>
      </c>
    </row>
    <row r="2564" s="1" customFormat="1" spans="1:15">
      <c r="A2564" s="1" t="s">
        <v>15</v>
      </c>
      <c r="B2564" s="1" t="s">
        <v>18983</v>
      </c>
      <c r="C2564" s="1" t="s">
        <v>17</v>
      </c>
      <c r="D2564" s="1" t="s">
        <v>18962</v>
      </c>
      <c r="F2564" s="1" t="s">
        <v>859</v>
      </c>
      <c r="I2564" s="1" t="s">
        <v>18991</v>
      </c>
      <c r="J2564" s="1" t="s">
        <v>18992</v>
      </c>
      <c r="K2564" s="1" t="s">
        <v>18993</v>
      </c>
      <c r="L2564" s="1" t="s">
        <v>18994</v>
      </c>
      <c r="M2564" s="1" t="s">
        <v>18995</v>
      </c>
      <c r="N2564" s="1" t="s">
        <v>18996</v>
      </c>
      <c r="O2564" s="1" t="s">
        <v>18997</v>
      </c>
    </row>
    <row r="2565" s="1" customFormat="1" spans="1:15">
      <c r="A2565" s="1" t="s">
        <v>15</v>
      </c>
      <c r="B2565" s="1" t="s">
        <v>18998</v>
      </c>
      <c r="C2565" s="1" t="s">
        <v>17</v>
      </c>
      <c r="D2565" s="1" t="s">
        <v>18962</v>
      </c>
      <c r="F2565" s="1" t="s">
        <v>11523</v>
      </c>
      <c r="I2565" s="1" t="s">
        <v>18999</v>
      </c>
      <c r="J2565" s="1" t="s">
        <v>19000</v>
      </c>
      <c r="K2565" s="1" t="s">
        <v>19001</v>
      </c>
      <c r="L2565" s="1" t="s">
        <v>19002</v>
      </c>
      <c r="M2565" s="1" t="s">
        <v>19003</v>
      </c>
      <c r="N2565" s="1" t="s">
        <v>19004</v>
      </c>
      <c r="O2565" s="1" t="s">
        <v>19005</v>
      </c>
    </row>
    <row r="2566" s="1" customFormat="1" spans="1:15">
      <c r="A2566" s="1" t="s">
        <v>15</v>
      </c>
      <c r="B2566" s="1" t="s">
        <v>19006</v>
      </c>
      <c r="C2566" s="1" t="s">
        <v>27</v>
      </c>
      <c r="G2566" s="1" t="e">
        <f>-ance</f>
        <v>#NAME?</v>
      </c>
      <c r="I2566" s="1" t="s">
        <v>19007</v>
      </c>
      <c r="J2566" s="1" t="s">
        <v>19008</v>
      </c>
      <c r="K2566" s="1" t="s">
        <v>19009</v>
      </c>
      <c r="L2566" s="1" t="s">
        <v>19010</v>
      </c>
      <c r="M2566" s="1" t="s">
        <v>19011</v>
      </c>
      <c r="N2566" s="1" t="s">
        <v>19012</v>
      </c>
      <c r="O2566" s="1" t="s">
        <v>19013</v>
      </c>
    </row>
    <row r="2567" s="1" customFormat="1" spans="1:15">
      <c r="A2567" s="1" t="s">
        <v>15</v>
      </c>
      <c r="B2567" s="1" t="s">
        <v>19014</v>
      </c>
      <c r="C2567" s="1" t="s">
        <v>27</v>
      </c>
      <c r="G2567" s="1" t="e">
        <f>-er</f>
        <v>#NAME?</v>
      </c>
      <c r="I2567" s="1" t="s">
        <v>19015</v>
      </c>
      <c r="J2567" s="1" t="s">
        <v>19016</v>
      </c>
      <c r="K2567" s="1" t="s">
        <v>19017</v>
      </c>
      <c r="L2567" s="1" t="s">
        <v>19018</v>
      </c>
      <c r="M2567" s="1" t="s">
        <v>19019</v>
      </c>
      <c r="N2567" s="1" t="s">
        <v>19020</v>
      </c>
      <c r="O2567" s="1" t="s">
        <v>19021</v>
      </c>
    </row>
    <row r="2568" s="1" customFormat="1" spans="1:15">
      <c r="A2568" s="1" t="s">
        <v>15</v>
      </c>
      <c r="B2568" s="1" t="s">
        <v>19022</v>
      </c>
      <c r="C2568" s="1" t="s">
        <v>27</v>
      </c>
      <c r="D2568" s="1" t="s">
        <v>18962</v>
      </c>
      <c r="F2568" s="1" t="s">
        <v>19023</v>
      </c>
      <c r="I2568" s="1" t="s">
        <v>19024</v>
      </c>
      <c r="J2568" s="1" t="s">
        <v>19025</v>
      </c>
      <c r="K2568" s="1" t="s">
        <v>19026</v>
      </c>
      <c r="L2568" s="1" t="s">
        <v>19027</v>
      </c>
      <c r="M2568" s="1" t="s">
        <v>19028</v>
      </c>
      <c r="N2568" s="1" t="s">
        <v>19029</v>
      </c>
      <c r="O2568" s="1" t="s">
        <v>19030</v>
      </c>
    </row>
    <row r="2569" s="1" customFormat="1" spans="1:15">
      <c r="A2569" s="1" t="s">
        <v>15</v>
      </c>
      <c r="B2569" s="1" t="s">
        <v>19022</v>
      </c>
      <c r="C2569" s="1" t="s">
        <v>17</v>
      </c>
      <c r="D2569" s="1" t="s">
        <v>18962</v>
      </c>
      <c r="F2569" s="1" t="s">
        <v>19023</v>
      </c>
      <c r="I2569" s="1" t="s">
        <v>19031</v>
      </c>
      <c r="J2569" s="1" t="s">
        <v>19032</v>
      </c>
      <c r="K2569" s="1" t="s">
        <v>19033</v>
      </c>
      <c r="L2569" s="1" t="s">
        <v>19034</v>
      </c>
      <c r="M2569" s="1" t="s">
        <v>19035</v>
      </c>
      <c r="N2569" s="1" t="s">
        <v>19036</v>
      </c>
      <c r="O2569" s="1" t="s">
        <v>19037</v>
      </c>
    </row>
    <row r="2570" s="1" customFormat="1" spans="1:15">
      <c r="A2570" s="1" t="s">
        <v>15</v>
      </c>
      <c r="B2570" s="1" t="s">
        <v>19038</v>
      </c>
      <c r="C2570" s="1" t="s">
        <v>75</v>
      </c>
      <c r="J2570" s="1" t="s">
        <v>15991</v>
      </c>
      <c r="K2570" s="1" t="s">
        <v>19039</v>
      </c>
      <c r="L2570" s="1" t="s">
        <v>19040</v>
      </c>
      <c r="M2570" s="1" t="s">
        <v>19041</v>
      </c>
      <c r="N2570" s="1" t="s">
        <v>19042</v>
      </c>
      <c r="O2570" s="1" t="s">
        <v>19043</v>
      </c>
    </row>
    <row r="2571" s="1" customFormat="1" spans="1:15">
      <c r="A2571" s="1" t="s">
        <v>15</v>
      </c>
      <c r="B2571" s="1" t="s">
        <v>19044</v>
      </c>
      <c r="C2571" s="1" t="s">
        <v>27</v>
      </c>
      <c r="D2571" s="1" t="s">
        <v>19045</v>
      </c>
      <c r="F2571" s="1" t="s">
        <v>19046</v>
      </c>
      <c r="I2571" s="1" t="s">
        <v>19047</v>
      </c>
      <c r="J2571" s="1" t="s">
        <v>19048</v>
      </c>
      <c r="K2571" s="1" t="s">
        <v>19049</v>
      </c>
      <c r="L2571" s="1" t="s">
        <v>19050</v>
      </c>
      <c r="M2571" s="1" t="s">
        <v>19051</v>
      </c>
      <c r="N2571" s="1" t="s">
        <v>19052</v>
      </c>
      <c r="O2571" s="1" t="s">
        <v>19053</v>
      </c>
    </row>
    <row r="2572" s="1" customFormat="1" spans="1:15">
      <c r="A2572" s="1" t="s">
        <v>15</v>
      </c>
      <c r="B2572" s="1" t="s">
        <v>19054</v>
      </c>
      <c r="C2572" s="1" t="s">
        <v>45</v>
      </c>
      <c r="D2572" s="1" t="s">
        <v>18962</v>
      </c>
      <c r="F2572" s="1" t="s">
        <v>11085</v>
      </c>
      <c r="G2572" s="1" t="s">
        <v>294</v>
      </c>
      <c r="I2572" s="1" t="s">
        <v>19055</v>
      </c>
      <c r="J2572" s="1" t="s">
        <v>19056</v>
      </c>
      <c r="K2572" s="1" t="s">
        <v>19057</v>
      </c>
      <c r="L2572" s="1" t="s">
        <v>19058</v>
      </c>
      <c r="M2572" s="1" t="s">
        <v>19059</v>
      </c>
      <c r="N2572" s="1" t="s">
        <v>19060</v>
      </c>
      <c r="O2572" s="1" t="s">
        <v>19061</v>
      </c>
    </row>
    <row r="2573" s="1" customFormat="1" spans="1:15">
      <c r="A2573" s="1" t="s">
        <v>15</v>
      </c>
      <c r="B2573" s="1" t="s">
        <v>19062</v>
      </c>
      <c r="C2573" s="1" t="s">
        <v>27</v>
      </c>
      <c r="D2573" s="1" t="s">
        <v>18962</v>
      </c>
      <c r="F2573" s="1" t="s">
        <v>688</v>
      </c>
      <c r="G2573" s="1" t="s">
        <v>611</v>
      </c>
      <c r="I2573" s="1" t="s">
        <v>19063</v>
      </c>
      <c r="J2573" s="1" t="s">
        <v>19064</v>
      </c>
      <c r="K2573" s="1" t="s">
        <v>19065</v>
      </c>
      <c r="L2573" s="1" t="s">
        <v>19066</v>
      </c>
      <c r="M2573" s="1" t="s">
        <v>19067</v>
      </c>
      <c r="N2573" s="1" t="s">
        <v>19068</v>
      </c>
      <c r="O2573" s="1" t="s">
        <v>19069</v>
      </c>
    </row>
    <row r="2574" s="1" customFormat="1" spans="1:15">
      <c r="A2574" s="1" t="s">
        <v>15</v>
      </c>
      <c r="B2574" s="1" t="s">
        <v>19070</v>
      </c>
      <c r="C2574" s="1" t="s">
        <v>17</v>
      </c>
      <c r="D2574" s="1" t="s">
        <v>18962</v>
      </c>
      <c r="F2574" s="1" t="s">
        <v>697</v>
      </c>
      <c r="I2574" s="1" t="s">
        <v>19071</v>
      </c>
      <c r="J2574" s="1" t="s">
        <v>19072</v>
      </c>
      <c r="K2574" s="1" t="s">
        <v>19073</v>
      </c>
      <c r="L2574" s="1" t="s">
        <v>19074</v>
      </c>
      <c r="M2574" s="1" t="s">
        <v>19075</v>
      </c>
      <c r="N2574" s="1" t="s">
        <v>19076</v>
      </c>
      <c r="O2574" s="1" t="s">
        <v>19077</v>
      </c>
    </row>
    <row r="2575" s="1" customFormat="1" spans="1:15">
      <c r="A2575" s="1" t="s">
        <v>15</v>
      </c>
      <c r="B2575" s="1" t="s">
        <v>19070</v>
      </c>
      <c r="C2575" s="1" t="s">
        <v>27</v>
      </c>
      <c r="D2575" s="1" t="s">
        <v>18962</v>
      </c>
      <c r="F2575" s="1" t="s">
        <v>697</v>
      </c>
      <c r="I2575" s="1" t="s">
        <v>19078</v>
      </c>
      <c r="J2575" s="1" t="s">
        <v>15196</v>
      </c>
      <c r="K2575" s="1" t="s">
        <v>19079</v>
      </c>
      <c r="L2575" s="1" t="s">
        <v>19080</v>
      </c>
      <c r="M2575" s="1" t="s">
        <v>19081</v>
      </c>
      <c r="N2575" s="1" t="s">
        <v>19082</v>
      </c>
      <c r="O2575" s="1" t="s">
        <v>19083</v>
      </c>
    </row>
    <row r="2576" s="1" customFormat="1" spans="1:15">
      <c r="A2576" s="1" t="s">
        <v>15</v>
      </c>
      <c r="B2576" s="1" t="s">
        <v>19084</v>
      </c>
      <c r="C2576" s="1" t="s">
        <v>27</v>
      </c>
      <c r="J2576" s="1" t="s">
        <v>19085</v>
      </c>
      <c r="K2576" s="1" t="s">
        <v>19086</v>
      </c>
      <c r="L2576" s="1" t="s">
        <v>19087</v>
      </c>
      <c r="M2576" s="1" t="s">
        <v>19088</v>
      </c>
      <c r="N2576" s="1" t="s">
        <v>19089</v>
      </c>
      <c r="O2576" s="1" t="s">
        <v>19090</v>
      </c>
    </row>
    <row r="2577" s="1" customFormat="1" spans="1:15">
      <c r="A2577" s="1" t="s">
        <v>15</v>
      </c>
      <c r="B2577" s="1" t="s">
        <v>19091</v>
      </c>
      <c r="C2577" s="1" t="s">
        <v>45</v>
      </c>
      <c r="F2577" s="1" t="s">
        <v>19084</v>
      </c>
      <c r="G2577" s="1" t="s">
        <v>1972</v>
      </c>
      <c r="I2577" s="1" t="s">
        <v>19092</v>
      </c>
      <c r="J2577" s="1" t="s">
        <v>19093</v>
      </c>
      <c r="K2577" s="1" t="s">
        <v>19094</v>
      </c>
      <c r="L2577" s="1" t="s">
        <v>19095</v>
      </c>
      <c r="M2577" s="1" t="s">
        <v>19096</v>
      </c>
      <c r="N2577" s="1" t="s">
        <v>19097</v>
      </c>
      <c r="O2577" s="1" t="s">
        <v>19098</v>
      </c>
    </row>
    <row r="2578" s="1" customFormat="1" spans="1:15">
      <c r="A2578" s="1" t="s">
        <v>15</v>
      </c>
      <c r="B2578" s="1" t="s">
        <v>19099</v>
      </c>
      <c r="C2578" s="1" t="s">
        <v>27</v>
      </c>
      <c r="F2578" s="1" t="s">
        <v>19084</v>
      </c>
      <c r="G2578" s="1" t="s">
        <v>19100</v>
      </c>
      <c r="I2578" s="1" t="s">
        <v>19101</v>
      </c>
      <c r="J2578" s="1" t="s">
        <v>19102</v>
      </c>
      <c r="K2578" s="1" t="s">
        <v>19103</v>
      </c>
      <c r="L2578" s="1" t="s">
        <v>19104</v>
      </c>
      <c r="M2578" s="1" t="s">
        <v>19105</v>
      </c>
      <c r="N2578" s="1" t="s">
        <v>19106</v>
      </c>
      <c r="O2578" s="1" t="s">
        <v>19107</v>
      </c>
    </row>
    <row r="2579" s="1" customFormat="1" spans="1:15">
      <c r="A2579" s="1" t="s">
        <v>15</v>
      </c>
      <c r="B2579" s="1" t="s">
        <v>19108</v>
      </c>
      <c r="C2579" s="1" t="s">
        <v>75</v>
      </c>
      <c r="F2579" s="1" t="s">
        <v>19084</v>
      </c>
      <c r="G2579" s="1" t="s">
        <v>1972</v>
      </c>
      <c r="H2579" s="1" t="s">
        <v>1990</v>
      </c>
      <c r="I2579" s="1" t="s">
        <v>19109</v>
      </c>
      <c r="J2579" s="1" t="s">
        <v>19110</v>
      </c>
      <c r="K2579" s="1" t="s">
        <v>19111</v>
      </c>
      <c r="L2579" s="1" t="s">
        <v>19112</v>
      </c>
      <c r="M2579" s="1" t="s">
        <v>19113</v>
      </c>
      <c r="N2579" s="1" t="s">
        <v>19114</v>
      </c>
      <c r="O2579" s="1" t="s">
        <v>19115</v>
      </c>
    </row>
    <row r="2580" s="1" customFormat="1" spans="1:15">
      <c r="A2580" s="1" t="s">
        <v>15</v>
      </c>
      <c r="B2580" s="1" t="s">
        <v>19116</v>
      </c>
      <c r="C2580" s="1" t="s">
        <v>17</v>
      </c>
      <c r="D2580" s="1" t="s">
        <v>18954</v>
      </c>
      <c r="F2580" s="1" t="s">
        <v>19117</v>
      </c>
      <c r="I2580" s="1" t="s">
        <v>19118</v>
      </c>
      <c r="J2580" s="1" t="s">
        <v>19119</v>
      </c>
      <c r="K2580" s="1" t="s">
        <v>19120</v>
      </c>
      <c r="L2580" s="1" t="s">
        <v>19121</v>
      </c>
      <c r="M2580" s="1" t="s">
        <v>19122</v>
      </c>
      <c r="N2580" s="1" t="s">
        <v>19123</v>
      </c>
      <c r="O2580" s="1" t="s">
        <v>19124</v>
      </c>
    </row>
    <row r="2581" s="1" customFormat="1" spans="1:15">
      <c r="A2581" s="1" t="s">
        <v>15</v>
      </c>
      <c r="B2581" s="1" t="s">
        <v>19125</v>
      </c>
      <c r="C2581" s="1" t="s">
        <v>27</v>
      </c>
      <c r="J2581" s="1" t="s">
        <v>19126</v>
      </c>
      <c r="K2581" s="1" t="s">
        <v>19127</v>
      </c>
      <c r="L2581" s="1" t="s">
        <v>19128</v>
      </c>
      <c r="M2581" s="1" t="s">
        <v>19129</v>
      </c>
      <c r="N2581" s="1" t="s">
        <v>19130</v>
      </c>
      <c r="O2581" s="1" t="s">
        <v>19131</v>
      </c>
    </row>
    <row r="2582" s="1" customFormat="1" spans="1:15">
      <c r="A2582" s="1" t="s">
        <v>15</v>
      </c>
      <c r="B2582" s="1" t="s">
        <v>1855</v>
      </c>
      <c r="C2582" s="1" t="s">
        <v>27</v>
      </c>
      <c r="J2582" s="1" t="s">
        <v>19132</v>
      </c>
      <c r="K2582" s="1" t="s">
        <v>19133</v>
      </c>
      <c r="L2582" s="1" t="s">
        <v>19134</v>
      </c>
      <c r="M2582" s="1" t="s">
        <v>19135</v>
      </c>
      <c r="N2582" s="1" t="s">
        <v>19136</v>
      </c>
      <c r="O2582" s="1" t="s">
        <v>19137</v>
      </c>
    </row>
    <row r="2583" s="1" customFormat="1" spans="1:15">
      <c r="A2583" s="1" t="s">
        <v>15</v>
      </c>
      <c r="B2583" s="1" t="s">
        <v>1855</v>
      </c>
      <c r="C2583" s="1" t="s">
        <v>17</v>
      </c>
      <c r="J2583" s="1" t="s">
        <v>19138</v>
      </c>
      <c r="K2583" s="1" t="s">
        <v>19133</v>
      </c>
      <c r="L2583" s="1" t="s">
        <v>19139</v>
      </c>
      <c r="M2583" s="1" t="s">
        <v>19140</v>
      </c>
      <c r="N2583" s="1" t="s">
        <v>19141</v>
      </c>
      <c r="O2583" s="1" t="s">
        <v>19142</v>
      </c>
    </row>
    <row r="2584" s="1" customFormat="1" spans="1:15">
      <c r="A2584" s="1" t="s">
        <v>15</v>
      </c>
      <c r="B2584" s="1" t="s">
        <v>19143</v>
      </c>
      <c r="C2584" s="1" t="s">
        <v>27</v>
      </c>
      <c r="F2584" s="1" t="s">
        <v>19144</v>
      </c>
      <c r="G2584" s="1" t="s">
        <v>19145</v>
      </c>
      <c r="I2584" s="1" t="s">
        <v>19146</v>
      </c>
      <c r="J2584" s="1" t="s">
        <v>19147</v>
      </c>
      <c r="K2584" s="1" t="s">
        <v>19148</v>
      </c>
      <c r="L2584" s="1" t="s">
        <v>19149</v>
      </c>
      <c r="M2584" s="1" t="s">
        <v>19150</v>
      </c>
      <c r="N2584" s="1" t="s">
        <v>19151</v>
      </c>
      <c r="O2584" s="1" t="s">
        <v>19152</v>
      </c>
    </row>
    <row r="2585" s="1" customFormat="1" spans="1:15">
      <c r="A2585" s="1" t="s">
        <v>15</v>
      </c>
      <c r="B2585" s="1" t="s">
        <v>19153</v>
      </c>
      <c r="C2585" s="1" t="s">
        <v>27</v>
      </c>
      <c r="J2585" s="1" t="s">
        <v>19154</v>
      </c>
      <c r="K2585" s="1" t="s">
        <v>19155</v>
      </c>
      <c r="L2585" s="1" t="s">
        <v>19156</v>
      </c>
      <c r="M2585" s="1" t="s">
        <v>19157</v>
      </c>
      <c r="N2585" s="1" t="s">
        <v>19158</v>
      </c>
      <c r="O2585" s="1" t="s">
        <v>19159</v>
      </c>
    </row>
    <row r="2586" s="1" customFormat="1" spans="1:15">
      <c r="A2586" s="1" t="s">
        <v>15</v>
      </c>
      <c r="B2586" s="1" t="s">
        <v>19160</v>
      </c>
      <c r="C2586" s="1" t="s">
        <v>27</v>
      </c>
      <c r="F2586" s="1" t="s">
        <v>19160</v>
      </c>
      <c r="I2586" s="1" t="s">
        <v>19161</v>
      </c>
      <c r="J2586" s="1" t="s">
        <v>19162</v>
      </c>
      <c r="K2586" s="1" t="s">
        <v>19163</v>
      </c>
      <c r="L2586" s="1" t="s">
        <v>19164</v>
      </c>
      <c r="M2586" s="1" t="s">
        <v>19165</v>
      </c>
      <c r="N2586" s="1" t="s">
        <v>19166</v>
      </c>
      <c r="O2586" s="1" t="s">
        <v>19167</v>
      </c>
    </row>
    <row r="2587" s="1" customFormat="1" spans="1:15">
      <c r="A2587" s="1" t="s">
        <v>15</v>
      </c>
      <c r="B2587" s="1" t="s">
        <v>19168</v>
      </c>
      <c r="C2587" s="1" t="s">
        <v>27</v>
      </c>
      <c r="D2587" s="1" t="s">
        <v>19169</v>
      </c>
      <c r="F2587" s="1" t="s">
        <v>3667</v>
      </c>
      <c r="I2587" s="1" t="s">
        <v>19170</v>
      </c>
      <c r="J2587" s="1" t="s">
        <v>19162</v>
      </c>
      <c r="K2587" s="1" t="s">
        <v>19171</v>
      </c>
      <c r="L2587" s="1" t="s">
        <v>19172</v>
      </c>
      <c r="M2587" s="1" t="s">
        <v>19173</v>
      </c>
      <c r="N2587" s="1" t="s">
        <v>19174</v>
      </c>
      <c r="O2587" s="1" t="s">
        <v>19175</v>
      </c>
    </row>
    <row r="2588" s="1" customFormat="1" spans="1:15">
      <c r="A2588" s="1" t="s">
        <v>15</v>
      </c>
      <c r="B2588" s="1" t="s">
        <v>19168</v>
      </c>
      <c r="C2588" s="1" t="s">
        <v>17</v>
      </c>
      <c r="D2588" s="1" t="s">
        <v>19169</v>
      </c>
      <c r="F2588" s="1" t="s">
        <v>3667</v>
      </c>
      <c r="I2588" s="1" t="s">
        <v>19176</v>
      </c>
      <c r="J2588" s="1" t="s">
        <v>19177</v>
      </c>
      <c r="K2588" s="1" t="s">
        <v>19178</v>
      </c>
      <c r="L2588" s="1" t="s">
        <v>19179</v>
      </c>
      <c r="M2588" s="1" t="s">
        <v>19180</v>
      </c>
      <c r="N2588" s="1" t="s">
        <v>19181</v>
      </c>
      <c r="O2588" s="1" t="s">
        <v>19182</v>
      </c>
    </row>
    <row r="2589" s="1" customFormat="1" spans="1:15">
      <c r="A2589" s="1" t="s">
        <v>15</v>
      </c>
      <c r="B2589" s="1" t="s">
        <v>19183</v>
      </c>
      <c r="C2589" s="1" t="s">
        <v>27</v>
      </c>
      <c r="D2589" s="1" t="s">
        <v>19169</v>
      </c>
      <c r="F2589" s="1" t="s">
        <v>3667</v>
      </c>
      <c r="G2589" s="1" t="e">
        <f>-er</f>
        <v>#NAME?</v>
      </c>
      <c r="I2589" s="1" t="s">
        <v>19184</v>
      </c>
      <c r="J2589" s="1" t="s">
        <v>19185</v>
      </c>
      <c r="K2589" s="1" t="s">
        <v>19186</v>
      </c>
      <c r="L2589" s="1" t="s">
        <v>19187</v>
      </c>
      <c r="M2589" s="1" t="s">
        <v>19188</v>
      </c>
      <c r="N2589" s="1" t="s">
        <v>19189</v>
      </c>
      <c r="O2589" s="1" t="s">
        <v>19190</v>
      </c>
    </row>
    <row r="2590" s="1" customFormat="1" spans="1:15">
      <c r="A2590" s="1" t="s">
        <v>15</v>
      </c>
      <c r="B2590" s="1" t="s">
        <v>19191</v>
      </c>
      <c r="C2590" s="1" t="s">
        <v>27</v>
      </c>
      <c r="J2590" s="1" t="s">
        <v>19192</v>
      </c>
      <c r="K2590" s="1" t="s">
        <v>19193</v>
      </c>
      <c r="L2590" s="1" t="s">
        <v>19194</v>
      </c>
      <c r="M2590" s="1" t="s">
        <v>19195</v>
      </c>
      <c r="N2590" s="1" t="s">
        <v>19196</v>
      </c>
      <c r="O2590" s="1" t="s">
        <v>19197</v>
      </c>
    </row>
    <row r="2591" s="1" customFormat="1" spans="1:15">
      <c r="A2591" s="1" t="s">
        <v>15</v>
      </c>
      <c r="B2591" s="1" t="s">
        <v>19198</v>
      </c>
      <c r="C2591" s="1" t="s">
        <v>45</v>
      </c>
      <c r="D2591" s="1" t="s">
        <v>19199</v>
      </c>
      <c r="G2591" s="1" t="e">
        <f>-ical</f>
        <v>#NAME?</v>
      </c>
      <c r="I2591" s="1" t="s">
        <v>19200</v>
      </c>
      <c r="J2591" s="1" t="s">
        <v>19201</v>
      </c>
      <c r="K2591" s="1" t="s">
        <v>19202</v>
      </c>
      <c r="L2591" s="1" t="s">
        <v>19203</v>
      </c>
      <c r="M2591" s="1" t="s">
        <v>19204</v>
      </c>
      <c r="N2591" s="1" t="s">
        <v>19205</v>
      </c>
      <c r="O2591" s="1" t="s">
        <v>19206</v>
      </c>
    </row>
    <row r="2592" s="1" customFormat="1" spans="1:15">
      <c r="A2592" s="1" t="s">
        <v>15</v>
      </c>
      <c r="B2592" s="1" t="s">
        <v>19207</v>
      </c>
      <c r="C2592" s="1" t="s">
        <v>27</v>
      </c>
      <c r="D2592" s="1" t="s">
        <v>9905</v>
      </c>
      <c r="F2592" s="1" t="s">
        <v>10097</v>
      </c>
      <c r="G2592" s="1" t="e">
        <f>-ation</f>
        <v>#NAME?</v>
      </c>
      <c r="I2592" s="1" t="s">
        <v>19208</v>
      </c>
      <c r="J2592" s="1" t="s">
        <v>19209</v>
      </c>
      <c r="K2592" s="1" t="s">
        <v>19210</v>
      </c>
      <c r="L2592" s="1" t="s">
        <v>19211</v>
      </c>
      <c r="M2592" s="1" t="s">
        <v>19212</v>
      </c>
      <c r="N2592" s="1" t="s">
        <v>19213</v>
      </c>
      <c r="O2592" s="1" t="s">
        <v>19214</v>
      </c>
    </row>
    <row r="2593" s="1" customFormat="1" spans="1:18">
      <c r="A2593" s="1" t="s">
        <v>15</v>
      </c>
      <c r="B2593" s="1" t="s">
        <v>19215</v>
      </c>
      <c r="C2593" s="1" t="s">
        <v>27</v>
      </c>
      <c r="D2593" s="1" t="s">
        <v>19199</v>
      </c>
      <c r="G2593" s="1" t="e">
        <f>-ician</f>
        <v>#NAME?</v>
      </c>
      <c r="I2593" s="1" t="s">
        <v>19216</v>
      </c>
      <c r="J2593" s="1" t="s">
        <v>19217</v>
      </c>
      <c r="K2593" s="1" t="s">
        <v>19218</v>
      </c>
      <c r="L2593" s="1" t="s">
        <v>19219</v>
      </c>
      <c r="M2593" s="1" t="s">
        <v>19220</v>
      </c>
      <c r="N2593" s="1" t="s">
        <v>19221</v>
      </c>
      <c r="O2593" s="1" t="s">
        <v>19222</v>
      </c>
    </row>
    <row r="2594" s="1" customFormat="1" spans="1:18">
      <c r="A2594" s="1" t="s">
        <v>15</v>
      </c>
      <c r="B2594" s="1" t="s">
        <v>19223</v>
      </c>
      <c r="C2594" s="1" t="s">
        <v>27</v>
      </c>
      <c r="F2594" s="1" t="s">
        <v>19224</v>
      </c>
      <c r="G2594" s="1" t="e">
        <f>-ist</f>
        <v>#NAME?</v>
      </c>
      <c r="I2594" s="1" t="s">
        <v>19225</v>
      </c>
      <c r="J2594" s="1" t="s">
        <v>19226</v>
      </c>
      <c r="K2594" s="1" t="s">
        <v>19227</v>
      </c>
      <c r="L2594" s="1" t="s">
        <v>19228</v>
      </c>
      <c r="M2594" s="1" t="s">
        <v>19229</v>
      </c>
      <c r="N2594" s="1" t="s">
        <v>19230</v>
      </c>
      <c r="O2594" s="1" t="s">
        <v>19231</v>
      </c>
    </row>
    <row r="2595" s="1" customFormat="1" spans="1:18">
      <c r="A2595" s="1" t="s">
        <v>15</v>
      </c>
      <c r="B2595" s="1" t="s">
        <v>19232</v>
      </c>
      <c r="C2595" s="1" t="s">
        <v>27</v>
      </c>
      <c r="F2595" s="1" t="s">
        <v>19224</v>
      </c>
      <c r="G2595" s="1" t="e">
        <f>-ics</f>
        <v>#NAME?</v>
      </c>
      <c r="I2595" s="1" t="s">
        <v>19233</v>
      </c>
      <c r="J2595" s="1" t="s">
        <v>19234</v>
      </c>
      <c r="K2595" s="1" t="s">
        <v>19235</v>
      </c>
      <c r="L2595" s="1" t="s">
        <v>19236</v>
      </c>
      <c r="M2595" s="1" t="s">
        <v>19237</v>
      </c>
      <c r="N2595" s="1" t="s">
        <v>19238</v>
      </c>
      <c r="O2595" s="1" t="s">
        <v>19239</v>
      </c>
    </row>
    <row r="2596" s="1" customFormat="1" spans="1:18">
      <c r="A2596" s="1" t="s">
        <v>15</v>
      </c>
      <c r="B2596" s="1" t="s">
        <v>19240</v>
      </c>
      <c r="C2596" s="1" t="s">
        <v>27</v>
      </c>
      <c r="F2596" s="1" t="s">
        <v>19241</v>
      </c>
      <c r="G2596" s="1" t="e">
        <f>-ist</f>
        <v>#NAME?</v>
      </c>
      <c r="I2596" s="1" t="s">
        <v>19242</v>
      </c>
      <c r="J2596" s="1" t="s">
        <v>19243</v>
      </c>
      <c r="K2596" s="1" t="s">
        <v>19244</v>
      </c>
      <c r="L2596" s="1" t="s">
        <v>19245</v>
      </c>
      <c r="M2596" s="1" t="s">
        <v>19246</v>
      </c>
      <c r="N2596" s="1" t="s">
        <v>19247</v>
      </c>
      <c r="O2596" s="1" t="s">
        <v>19248</v>
      </c>
    </row>
    <row r="2597" s="1" customFormat="1" spans="1:18">
      <c r="A2597" s="1" t="s">
        <v>15</v>
      </c>
      <c r="B2597" s="1" t="s">
        <v>19241</v>
      </c>
      <c r="C2597" s="1" t="s">
        <v>27</v>
      </c>
      <c r="J2597" s="1" t="s">
        <v>19249</v>
      </c>
      <c r="K2597" s="1" t="s">
        <v>19250</v>
      </c>
      <c r="L2597" s="1" t="s">
        <v>19251</v>
      </c>
      <c r="M2597" s="1" t="s">
        <v>19252</v>
      </c>
      <c r="N2597" s="1" t="s">
        <v>19253</v>
      </c>
      <c r="O2597" s="1" t="s">
        <v>19254</v>
      </c>
    </row>
    <row r="2598" s="1" customFormat="1" spans="1:18">
      <c r="A2598" s="1" t="s">
        <v>15</v>
      </c>
      <c r="B2598" s="1" t="s">
        <v>19255</v>
      </c>
      <c r="C2598" s="1" t="s">
        <v>17</v>
      </c>
      <c r="J2598" s="1" t="s">
        <v>19256</v>
      </c>
      <c r="K2598" s="1" t="s">
        <v>19257</v>
      </c>
      <c r="L2598" s="1" t="s">
        <v>19258</v>
      </c>
      <c r="M2598" s="1" t="s">
        <v>19259</v>
      </c>
      <c r="N2598" s="1" t="s">
        <v>19260</v>
      </c>
      <c r="O2598" s="1" t="s">
        <v>19261</v>
      </c>
    </row>
    <row r="2599" s="1" customFormat="1" spans="1:18">
      <c r="A2599" s="1" t="s">
        <v>15</v>
      </c>
      <c r="B2599" s="1" t="s">
        <v>19255</v>
      </c>
      <c r="C2599" s="1" t="s">
        <v>27</v>
      </c>
      <c r="J2599" s="1" t="s">
        <v>19262</v>
      </c>
      <c r="K2599" s="1" t="s">
        <v>19257</v>
      </c>
      <c r="L2599" s="1" t="s">
        <v>19263</v>
      </c>
      <c r="M2599" s="1" t="s">
        <v>19264</v>
      </c>
      <c r="N2599" s="1" t="s">
        <v>19265</v>
      </c>
      <c r="O2599" s="1" t="s">
        <v>19266</v>
      </c>
    </row>
    <row r="2600" s="1" customFormat="1" spans="1:18">
      <c r="A2600" s="1" t="s">
        <v>15</v>
      </c>
      <c r="B2600" s="1" t="s">
        <v>19267</v>
      </c>
      <c r="C2600" s="1" t="s">
        <v>27</v>
      </c>
      <c r="J2600" s="1" t="s">
        <v>19268</v>
      </c>
      <c r="K2600" s="1" t="s">
        <v>19269</v>
      </c>
      <c r="L2600" s="1" t="s">
        <v>19270</v>
      </c>
      <c r="M2600" s="1" t="s">
        <v>19271</v>
      </c>
      <c r="N2600" s="1" t="s">
        <v>19272</v>
      </c>
      <c r="O2600" s="1" t="s">
        <v>19273</v>
      </c>
    </row>
    <row r="2601" s="1" customFormat="1" spans="1:18">
      <c r="A2601" s="1" t="s">
        <v>15</v>
      </c>
      <c r="B2601" s="1" t="s">
        <v>19274</v>
      </c>
      <c r="C2601" s="1" t="s">
        <v>27</v>
      </c>
      <c r="F2601" s="1" t="s">
        <v>19275</v>
      </c>
      <c r="I2601" s="1" t="s">
        <v>19276</v>
      </c>
      <c r="J2601" s="1" t="s">
        <v>19277</v>
      </c>
      <c r="K2601" s="1" t="s">
        <v>19278</v>
      </c>
      <c r="L2601" s="1" t="s">
        <v>19279</v>
      </c>
      <c r="M2601" s="1" t="s">
        <v>19280</v>
      </c>
      <c r="N2601" s="1" t="s">
        <v>19281</v>
      </c>
      <c r="O2601" s="1" t="s">
        <v>19282</v>
      </c>
      <c r="R2601" s="1" t="s">
        <v>790</v>
      </c>
    </row>
    <row r="2602" s="1" customFormat="1" spans="1:18">
      <c r="A2602" s="1" t="s">
        <v>15</v>
      </c>
      <c r="B2602" s="1" t="s">
        <v>19283</v>
      </c>
      <c r="C2602" s="1" t="s">
        <v>27</v>
      </c>
      <c r="J2602" s="1" t="s">
        <v>19284</v>
      </c>
      <c r="K2602" s="1" t="s">
        <v>19285</v>
      </c>
      <c r="L2602" s="1" t="s">
        <v>19286</v>
      </c>
      <c r="M2602" s="1" t="s">
        <v>19287</v>
      </c>
      <c r="N2602" s="1" t="s">
        <v>19288</v>
      </c>
      <c r="O2602" s="1" t="s">
        <v>19289</v>
      </c>
    </row>
    <row r="2603" s="1" customFormat="1" spans="1:18">
      <c r="A2603" s="1" t="s">
        <v>15</v>
      </c>
      <c r="B2603" s="1" t="s">
        <v>19290</v>
      </c>
      <c r="C2603" s="1" t="s">
        <v>27</v>
      </c>
      <c r="J2603" s="1" t="s">
        <v>19291</v>
      </c>
      <c r="K2603" s="1" t="s">
        <v>18856</v>
      </c>
      <c r="L2603" s="1" t="s">
        <v>19292</v>
      </c>
      <c r="M2603" s="1" t="s">
        <v>19293</v>
      </c>
      <c r="N2603" s="1" t="s">
        <v>19294</v>
      </c>
      <c r="O2603" s="1" t="s">
        <v>19295</v>
      </c>
    </row>
    <row r="2604" s="1" customFormat="1" spans="1:18">
      <c r="A2604" s="1" t="s">
        <v>15</v>
      </c>
      <c r="B2604" s="1" t="s">
        <v>19296</v>
      </c>
      <c r="C2604" s="1" t="s">
        <v>27</v>
      </c>
      <c r="J2604" s="1" t="s">
        <v>19297</v>
      </c>
      <c r="K2604" s="1" t="s">
        <v>19298</v>
      </c>
      <c r="L2604" s="1" t="s">
        <v>19299</v>
      </c>
      <c r="M2604" s="1" t="s">
        <v>19300</v>
      </c>
      <c r="N2604" s="1" t="s">
        <v>19301</v>
      </c>
      <c r="O2604" s="1" t="s">
        <v>19302</v>
      </c>
    </row>
    <row r="2605" s="1" customFormat="1" spans="1:18">
      <c r="A2605" s="1" t="s">
        <v>15</v>
      </c>
      <c r="B2605" s="1" t="s">
        <v>19303</v>
      </c>
      <c r="C2605" s="1" t="s">
        <v>27</v>
      </c>
      <c r="J2605" s="1" t="s">
        <v>19304</v>
      </c>
      <c r="K2605" s="1" t="s">
        <v>19305</v>
      </c>
      <c r="L2605" s="1" t="s">
        <v>19306</v>
      </c>
      <c r="M2605" s="1" t="s">
        <v>19307</v>
      </c>
      <c r="N2605" s="1" t="s">
        <v>19308</v>
      </c>
      <c r="O2605" s="1" t="s">
        <v>19309</v>
      </c>
    </row>
    <row r="2606" s="1" customFormat="1" spans="1:18">
      <c r="A2606" s="1" t="s">
        <v>15</v>
      </c>
      <c r="B2606" s="1" t="s">
        <v>19303</v>
      </c>
      <c r="C2606" s="1" t="s">
        <v>17</v>
      </c>
      <c r="J2606" s="1" t="s">
        <v>19310</v>
      </c>
      <c r="K2606" s="1" t="s">
        <v>19305</v>
      </c>
      <c r="L2606" s="1" t="s">
        <v>19311</v>
      </c>
      <c r="M2606" s="1" t="s">
        <v>19312</v>
      </c>
      <c r="N2606" s="1" t="s">
        <v>19313</v>
      </c>
      <c r="O2606" s="1" t="s">
        <v>19314</v>
      </c>
    </row>
    <row r="2607" s="1" customFormat="1" spans="1:18">
      <c r="A2607" s="1" t="s">
        <v>15</v>
      </c>
      <c r="B2607" s="1" t="s">
        <v>19315</v>
      </c>
      <c r="C2607" s="1" t="s">
        <v>27</v>
      </c>
      <c r="J2607" s="1" t="s">
        <v>19316</v>
      </c>
      <c r="K2607" s="1" t="s">
        <v>19317</v>
      </c>
      <c r="L2607" s="1" t="s">
        <v>19318</v>
      </c>
      <c r="M2607" s="1" t="s">
        <v>19319</v>
      </c>
      <c r="N2607" s="1" t="s">
        <v>19320</v>
      </c>
      <c r="O2607" s="1" t="s">
        <v>19321</v>
      </c>
    </row>
    <row r="2608" s="1" customFormat="1" spans="1:18">
      <c r="A2608" s="1" t="s">
        <v>15</v>
      </c>
      <c r="B2608" s="1" t="s">
        <v>19322</v>
      </c>
      <c r="C2608" s="1" t="s">
        <v>27</v>
      </c>
      <c r="J2608" s="1" t="s">
        <v>19323</v>
      </c>
      <c r="K2608" s="1" t="s">
        <v>19324</v>
      </c>
      <c r="L2608" s="1" t="s">
        <v>19325</v>
      </c>
      <c r="M2608" s="1" t="s">
        <v>19326</v>
      </c>
      <c r="N2608" s="1" t="s">
        <v>19327</v>
      </c>
      <c r="O2608" s="1" t="s">
        <v>19328</v>
      </c>
    </row>
    <row r="2609" s="1" customFormat="1" spans="1:15">
      <c r="A2609" s="1" t="s">
        <v>15</v>
      </c>
      <c r="B2609" s="1" t="s">
        <v>19329</v>
      </c>
      <c r="C2609" s="1" t="s">
        <v>27</v>
      </c>
      <c r="J2609" s="1" t="s">
        <v>19330</v>
      </c>
      <c r="K2609" s="1" t="s">
        <v>19331</v>
      </c>
      <c r="L2609" s="1" t="s">
        <v>19332</v>
      </c>
      <c r="M2609" s="1" t="s">
        <v>19333</v>
      </c>
      <c r="N2609" s="1" t="s">
        <v>19334</v>
      </c>
      <c r="O2609" s="1" t="s">
        <v>19335</v>
      </c>
    </row>
    <row r="2610" s="1" customFormat="1" spans="1:15">
      <c r="A2610" s="1" t="s">
        <v>15</v>
      </c>
      <c r="B2610" s="1" t="s">
        <v>19329</v>
      </c>
      <c r="C2610" s="1" t="s">
        <v>17</v>
      </c>
      <c r="J2610" s="1" t="s">
        <v>19336</v>
      </c>
      <c r="K2610" s="1" t="s">
        <v>19331</v>
      </c>
      <c r="L2610" s="1" t="s">
        <v>19337</v>
      </c>
      <c r="M2610" s="1" t="s">
        <v>19338</v>
      </c>
      <c r="N2610" s="1" t="s">
        <v>19339</v>
      </c>
      <c r="O2610" s="1" t="s">
        <v>19340</v>
      </c>
    </row>
    <row r="2611" s="1" customFormat="1" spans="1:15">
      <c r="A2611" s="1" t="s">
        <v>15</v>
      </c>
      <c r="B2611" s="1" t="s">
        <v>19341</v>
      </c>
      <c r="C2611" s="1" t="s">
        <v>27</v>
      </c>
      <c r="J2611" s="1" t="s">
        <v>19342</v>
      </c>
      <c r="K2611" s="1" t="s">
        <v>19343</v>
      </c>
      <c r="L2611" s="1" t="s">
        <v>19344</v>
      </c>
      <c r="M2611" s="1" t="s">
        <v>19345</v>
      </c>
      <c r="N2611" s="1" t="s">
        <v>19346</v>
      </c>
      <c r="O2611" s="1" t="s">
        <v>19347</v>
      </c>
    </row>
    <row r="2612" s="1" customFormat="1" spans="1:15">
      <c r="A2612" s="1" t="s">
        <v>15</v>
      </c>
      <c r="B2612" s="1" t="s">
        <v>19341</v>
      </c>
      <c r="C2612" s="1" t="s">
        <v>17</v>
      </c>
      <c r="J2612" s="1" t="s">
        <v>19348</v>
      </c>
      <c r="K2612" s="1" t="s">
        <v>19343</v>
      </c>
      <c r="L2612" s="1" t="s">
        <v>19349</v>
      </c>
      <c r="M2612" s="1" t="s">
        <v>19350</v>
      </c>
      <c r="N2612" s="1" t="s">
        <v>19351</v>
      </c>
      <c r="O2612" s="1" t="s">
        <v>19352</v>
      </c>
    </row>
    <row r="2613" s="1" customFormat="1" spans="1:15">
      <c r="A2613" s="1" t="s">
        <v>15</v>
      </c>
      <c r="B2613" s="1" t="s">
        <v>19353</v>
      </c>
      <c r="C2613" s="1" t="s">
        <v>27</v>
      </c>
      <c r="J2613" s="1" t="s">
        <v>19354</v>
      </c>
      <c r="K2613" s="1" t="s">
        <v>19355</v>
      </c>
      <c r="L2613" s="1" t="s">
        <v>19356</v>
      </c>
      <c r="M2613" s="1" t="s">
        <v>19357</v>
      </c>
      <c r="N2613" s="1" t="s">
        <v>19358</v>
      </c>
      <c r="O2613" s="1" t="s">
        <v>19359</v>
      </c>
    </row>
    <row r="2614" s="1" customFormat="1" spans="1:15">
      <c r="A2614" s="1" t="s">
        <v>15</v>
      </c>
      <c r="B2614" s="1" t="s">
        <v>19353</v>
      </c>
      <c r="C2614" s="1" t="s">
        <v>17</v>
      </c>
      <c r="J2614" s="1" t="s">
        <v>13615</v>
      </c>
      <c r="K2614" s="1" t="s">
        <v>19355</v>
      </c>
      <c r="L2614" s="1" t="s">
        <v>19360</v>
      </c>
      <c r="M2614" s="1" t="s">
        <v>19361</v>
      </c>
      <c r="N2614" s="1" t="s">
        <v>19362</v>
      </c>
      <c r="O2614" s="1" t="s">
        <v>19363</v>
      </c>
    </row>
    <row r="2615" s="1" customFormat="1" spans="1:15">
      <c r="A2615" s="1" t="s">
        <v>15</v>
      </c>
      <c r="B2615" s="1" t="s">
        <v>19364</v>
      </c>
      <c r="C2615" s="1" t="s">
        <v>27</v>
      </c>
      <c r="I2615" s="1" t="s">
        <v>19365</v>
      </c>
      <c r="J2615" s="1" t="s">
        <v>19366</v>
      </c>
      <c r="K2615" s="1" t="s">
        <v>19367</v>
      </c>
      <c r="L2615" s="1" t="s">
        <v>19368</v>
      </c>
      <c r="M2615" s="1" t="s">
        <v>19369</v>
      </c>
      <c r="N2615" s="1" t="s">
        <v>19370</v>
      </c>
      <c r="O2615" s="1" t="s">
        <v>19371</v>
      </c>
    </row>
    <row r="2616" s="1" customFormat="1" spans="1:15">
      <c r="A2616" s="1" t="s">
        <v>15</v>
      </c>
      <c r="B2616" s="1" t="s">
        <v>19372</v>
      </c>
      <c r="C2616" s="1" t="s">
        <v>27</v>
      </c>
      <c r="J2616" s="1" t="s">
        <v>19373</v>
      </c>
      <c r="K2616" s="1" t="s">
        <v>19374</v>
      </c>
      <c r="L2616" s="1" t="s">
        <v>19375</v>
      </c>
      <c r="M2616" s="1" t="s">
        <v>19376</v>
      </c>
      <c r="N2616" s="1" t="s">
        <v>19377</v>
      </c>
      <c r="O2616" s="1" t="s">
        <v>19378</v>
      </c>
    </row>
    <row r="2617" s="1" customFormat="1" spans="1:15">
      <c r="A2617" s="1" t="s">
        <v>15</v>
      </c>
      <c r="B2617" s="1" t="s">
        <v>19379</v>
      </c>
      <c r="C2617" s="1" t="s">
        <v>45</v>
      </c>
      <c r="J2617" s="1" t="s">
        <v>19380</v>
      </c>
      <c r="K2617" s="1" t="s">
        <v>19381</v>
      </c>
      <c r="L2617" s="1" t="s">
        <v>19382</v>
      </c>
      <c r="M2617" s="1" t="s">
        <v>19383</v>
      </c>
      <c r="N2617" s="1" t="s">
        <v>19384</v>
      </c>
      <c r="O2617" s="1" t="s">
        <v>19385</v>
      </c>
    </row>
    <row r="2618" s="1" customFormat="1" spans="1:15">
      <c r="A2618" s="1" t="s">
        <v>15</v>
      </c>
      <c r="B2618" s="1" t="s">
        <v>19386</v>
      </c>
      <c r="C2618" s="1" t="s">
        <v>27</v>
      </c>
      <c r="J2618" s="1" t="s">
        <v>19387</v>
      </c>
      <c r="K2618" s="1" t="s">
        <v>19388</v>
      </c>
      <c r="L2618" s="1" t="s">
        <v>19389</v>
      </c>
      <c r="M2618" s="1" t="s">
        <v>19390</v>
      </c>
      <c r="N2618" s="1" t="s">
        <v>19391</v>
      </c>
      <c r="O2618" s="1" t="s">
        <v>19392</v>
      </c>
    </row>
    <row r="2619" s="1" customFormat="1" spans="1:15">
      <c r="A2619" s="1" t="s">
        <v>15</v>
      </c>
      <c r="B2619" s="1" t="s">
        <v>19393</v>
      </c>
      <c r="C2619" s="1" t="s">
        <v>27</v>
      </c>
      <c r="F2619" s="1" t="s">
        <v>19394</v>
      </c>
      <c r="G2619" s="1" t="s">
        <v>19395</v>
      </c>
      <c r="I2619" s="1" t="s">
        <v>19396</v>
      </c>
      <c r="J2619" s="1" t="s">
        <v>19397</v>
      </c>
      <c r="K2619" s="1" t="s">
        <v>19398</v>
      </c>
      <c r="L2619" s="1" t="s">
        <v>19399</v>
      </c>
      <c r="M2619" s="1" t="s">
        <v>19400</v>
      </c>
      <c r="N2619" s="1" t="s">
        <v>19401</v>
      </c>
      <c r="O2619" s="1" t="s">
        <v>19402</v>
      </c>
    </row>
    <row r="2620" s="1" customFormat="1" spans="1:15">
      <c r="A2620" s="1" t="s">
        <v>15</v>
      </c>
      <c r="B2620" s="1" t="s">
        <v>19403</v>
      </c>
      <c r="C2620" s="1" t="s">
        <v>27</v>
      </c>
      <c r="J2620" s="1" t="s">
        <v>19404</v>
      </c>
      <c r="K2620" s="1" t="s">
        <v>19405</v>
      </c>
      <c r="L2620" s="1" t="s">
        <v>19406</v>
      </c>
      <c r="M2620" s="1" t="s">
        <v>19407</v>
      </c>
      <c r="N2620" s="1" t="s">
        <v>19408</v>
      </c>
      <c r="O2620" s="1" t="s">
        <v>19409</v>
      </c>
    </row>
    <row r="2621" s="1" customFormat="1" spans="1:15">
      <c r="A2621" s="1" t="s">
        <v>15</v>
      </c>
      <c r="B2621" s="1" t="s">
        <v>19410</v>
      </c>
      <c r="C2621" s="1" t="s">
        <v>27</v>
      </c>
      <c r="J2621" s="1" t="s">
        <v>19411</v>
      </c>
      <c r="K2621" s="1" t="s">
        <v>19412</v>
      </c>
      <c r="L2621" s="1" t="s">
        <v>19413</v>
      </c>
      <c r="M2621" s="1" t="s">
        <v>19414</v>
      </c>
      <c r="N2621" s="1" t="s">
        <v>19415</v>
      </c>
      <c r="O2621" s="1" t="s">
        <v>19416</v>
      </c>
    </row>
    <row r="2622" s="1" customFormat="1" spans="1:15">
      <c r="A2622" s="1" t="s">
        <v>15</v>
      </c>
      <c r="B2622" s="1" t="s">
        <v>19417</v>
      </c>
      <c r="C2622" s="1" t="s">
        <v>27</v>
      </c>
      <c r="J2622" s="1" t="s">
        <v>19418</v>
      </c>
      <c r="K2622" s="1" t="s">
        <v>19419</v>
      </c>
      <c r="L2622" s="1" t="s">
        <v>19420</v>
      </c>
      <c r="M2622" s="1" t="s">
        <v>19421</v>
      </c>
      <c r="N2622" s="1" t="s">
        <v>19422</v>
      </c>
      <c r="O2622" s="1" t="s">
        <v>19423</v>
      </c>
    </row>
    <row r="2623" s="1" customFormat="1" spans="1:15">
      <c r="A2623" s="1" t="s">
        <v>15</v>
      </c>
      <c r="B2623" s="1" t="s">
        <v>10312</v>
      </c>
      <c r="C2623" s="1" t="s">
        <v>45</v>
      </c>
      <c r="J2623" s="1" t="s">
        <v>19424</v>
      </c>
      <c r="K2623" s="1" t="s">
        <v>19425</v>
      </c>
      <c r="L2623" s="1" t="s">
        <v>19426</v>
      </c>
      <c r="M2623" s="1" t="s">
        <v>19427</v>
      </c>
      <c r="N2623" s="1" t="s">
        <v>19428</v>
      </c>
      <c r="O2623" s="1" t="s">
        <v>19429</v>
      </c>
    </row>
    <row r="2624" s="1" customFormat="1" spans="1:15">
      <c r="A2624" s="1" t="s">
        <v>15</v>
      </c>
      <c r="B2624" s="1" t="s">
        <v>10312</v>
      </c>
      <c r="C2624" s="1" t="s">
        <v>27</v>
      </c>
      <c r="J2624" s="1" t="s">
        <v>19430</v>
      </c>
      <c r="K2624" s="1" t="s">
        <v>19425</v>
      </c>
      <c r="L2624" s="1" t="s">
        <v>19431</v>
      </c>
      <c r="M2624" s="1" t="s">
        <v>19432</v>
      </c>
      <c r="N2624" s="1" t="s">
        <v>19433</v>
      </c>
      <c r="O2624" s="1" t="s">
        <v>19434</v>
      </c>
    </row>
    <row r="2625" s="1" customFormat="1" spans="1:15">
      <c r="A2625" s="1" t="s">
        <v>15</v>
      </c>
      <c r="B2625" s="1" t="s">
        <v>19435</v>
      </c>
      <c r="C2625" s="1" t="s">
        <v>17</v>
      </c>
      <c r="J2625" s="1" t="s">
        <v>19436</v>
      </c>
      <c r="K2625" s="1" t="s">
        <v>19437</v>
      </c>
      <c r="L2625" s="1" t="s">
        <v>19438</v>
      </c>
      <c r="M2625" s="1" t="s">
        <v>19439</v>
      </c>
      <c r="N2625" s="1" t="s">
        <v>19440</v>
      </c>
      <c r="O2625" s="1" t="s">
        <v>19441</v>
      </c>
    </row>
    <row r="2626" s="1" customFormat="1" spans="1:15">
      <c r="A2626" s="1" t="s">
        <v>15</v>
      </c>
      <c r="B2626" s="1" t="s">
        <v>19435</v>
      </c>
      <c r="C2626" s="1" t="s">
        <v>27</v>
      </c>
      <c r="J2626" s="1" t="s">
        <v>19442</v>
      </c>
      <c r="K2626" s="1" t="s">
        <v>19437</v>
      </c>
      <c r="L2626" s="1" t="s">
        <v>19443</v>
      </c>
      <c r="M2626" s="1" t="s">
        <v>19444</v>
      </c>
      <c r="N2626" s="1" t="s">
        <v>19445</v>
      </c>
      <c r="O2626" s="1" t="s">
        <v>19446</v>
      </c>
    </row>
    <row r="2627" s="1" customFormat="1" spans="1:15">
      <c r="A2627" s="1" t="s">
        <v>15</v>
      </c>
      <c r="B2627" s="1" t="s">
        <v>1101</v>
      </c>
      <c r="C2627" s="1" t="s">
        <v>27</v>
      </c>
      <c r="J2627" s="1" t="s">
        <v>19447</v>
      </c>
      <c r="K2627" s="1" t="s">
        <v>19425</v>
      </c>
      <c r="L2627" s="1" t="s">
        <v>19448</v>
      </c>
      <c r="M2627" s="1" t="s">
        <v>19449</v>
      </c>
      <c r="N2627" s="1" t="s">
        <v>19450</v>
      </c>
      <c r="O2627" s="1" t="s">
        <v>19451</v>
      </c>
    </row>
    <row r="2628" s="1" customFormat="1" spans="1:15">
      <c r="A2628" s="1" t="s">
        <v>15</v>
      </c>
      <c r="B2628" s="1" t="s">
        <v>19452</v>
      </c>
      <c r="C2628" s="1" t="s">
        <v>27</v>
      </c>
      <c r="J2628" s="1" t="s">
        <v>19453</v>
      </c>
      <c r="K2628" s="1" t="s">
        <v>19454</v>
      </c>
      <c r="L2628" s="1" t="s">
        <v>19455</v>
      </c>
      <c r="M2628" s="1" t="s">
        <v>19456</v>
      </c>
      <c r="N2628" s="1" t="s">
        <v>19457</v>
      </c>
      <c r="O2628" s="1" t="s">
        <v>19458</v>
      </c>
    </row>
    <row r="2629" s="1" customFormat="1" spans="1:15">
      <c r="A2629" s="1" t="s">
        <v>15</v>
      </c>
      <c r="B2629" s="1" t="s">
        <v>19459</v>
      </c>
      <c r="C2629" s="1" t="s">
        <v>17</v>
      </c>
      <c r="J2629" s="1" t="s">
        <v>19460</v>
      </c>
      <c r="K2629" s="1" t="s">
        <v>19461</v>
      </c>
      <c r="L2629" s="1" t="s">
        <v>19462</v>
      </c>
      <c r="M2629" s="1" t="s">
        <v>19463</v>
      </c>
      <c r="N2629" s="1" t="s">
        <v>19464</v>
      </c>
      <c r="O2629" s="1" t="s">
        <v>19465</v>
      </c>
    </row>
    <row r="2630" s="1" customFormat="1" spans="1:15">
      <c r="A2630" s="1" t="s">
        <v>15</v>
      </c>
      <c r="B2630" s="1" t="s">
        <v>19459</v>
      </c>
      <c r="C2630" s="1" t="s">
        <v>27</v>
      </c>
      <c r="J2630" s="1" t="s">
        <v>19466</v>
      </c>
      <c r="K2630" s="1" t="s">
        <v>19461</v>
      </c>
      <c r="L2630" s="1" t="s">
        <v>19467</v>
      </c>
      <c r="M2630" s="1" t="s">
        <v>19468</v>
      </c>
      <c r="N2630" s="1" t="s">
        <v>19469</v>
      </c>
      <c r="O2630" s="1" t="s">
        <v>19470</v>
      </c>
    </row>
    <row r="2631" s="1" customFormat="1" spans="1:15">
      <c r="A2631" s="1" t="s">
        <v>15</v>
      </c>
      <c r="B2631" s="1" t="s">
        <v>19471</v>
      </c>
      <c r="C2631" s="1" t="s">
        <v>45</v>
      </c>
      <c r="F2631" s="1" t="s">
        <v>19472</v>
      </c>
      <c r="G2631" s="1" t="e">
        <f>-ic</f>
        <v>#NAME?</v>
      </c>
      <c r="I2631" s="1" t="s">
        <v>19473</v>
      </c>
      <c r="J2631" s="1" t="s">
        <v>19474</v>
      </c>
      <c r="K2631" s="1" t="s">
        <v>19475</v>
      </c>
      <c r="L2631" s="1" t="s">
        <v>19476</v>
      </c>
      <c r="M2631" s="1" t="s">
        <v>19477</v>
      </c>
      <c r="N2631" s="1" t="s">
        <v>19478</v>
      </c>
      <c r="O2631" s="1" t="s">
        <v>19479</v>
      </c>
    </row>
    <row r="2632" s="1" customFormat="1" spans="1:15">
      <c r="A2632" s="1" t="s">
        <v>15</v>
      </c>
      <c r="B2632" s="1" t="s">
        <v>19471</v>
      </c>
      <c r="C2632" s="1" t="s">
        <v>27</v>
      </c>
      <c r="F2632" s="1" t="s">
        <v>19472</v>
      </c>
      <c r="G2632" s="1" t="e">
        <f>-ic</f>
        <v>#NAME?</v>
      </c>
      <c r="I2632" s="1" t="s">
        <v>19480</v>
      </c>
      <c r="J2632" s="1" t="s">
        <v>19481</v>
      </c>
      <c r="K2632" s="1" t="s">
        <v>19475</v>
      </c>
      <c r="L2632" s="1" t="s">
        <v>19482</v>
      </c>
      <c r="M2632" s="1" t="s">
        <v>19483</v>
      </c>
      <c r="N2632" s="1" t="s">
        <v>19484</v>
      </c>
      <c r="O2632" s="1" t="s">
        <v>19485</v>
      </c>
    </row>
    <row r="2633" s="1" customFormat="1" spans="1:15">
      <c r="A2633" s="1" t="s">
        <v>15</v>
      </c>
      <c r="B2633" s="1" t="s">
        <v>19486</v>
      </c>
      <c r="C2633" s="1" t="s">
        <v>27</v>
      </c>
      <c r="F2633" s="1" t="s">
        <v>19487</v>
      </c>
      <c r="G2633" s="1" t="e">
        <f>-e</f>
        <v>#NAME?</v>
      </c>
      <c r="I2633" s="1" t="s">
        <v>19488</v>
      </c>
      <c r="J2633" s="1" t="s">
        <v>19489</v>
      </c>
      <c r="K2633" s="1" t="s">
        <v>19490</v>
      </c>
      <c r="L2633" s="1" t="s">
        <v>19491</v>
      </c>
      <c r="M2633" s="1" t="s">
        <v>19492</v>
      </c>
      <c r="N2633" s="1" t="s">
        <v>19493</v>
      </c>
      <c r="O2633" s="1" t="s">
        <v>19494</v>
      </c>
    </row>
    <row r="2634" s="1" customFormat="1" spans="1:15">
      <c r="A2634" s="1" t="s">
        <v>15</v>
      </c>
      <c r="B2634" s="1" t="s">
        <v>19495</v>
      </c>
      <c r="C2634" s="1" t="s">
        <v>27</v>
      </c>
      <c r="F2634" s="1" t="s">
        <v>19487</v>
      </c>
      <c r="G2634" s="1" t="e">
        <f>-form</f>
        <v>#NAME?</v>
      </c>
      <c r="I2634" s="1" t="s">
        <v>19496</v>
      </c>
      <c r="J2634" s="1" t="s">
        <v>19497</v>
      </c>
      <c r="K2634" s="1" t="s">
        <v>19498</v>
      </c>
      <c r="L2634" s="1" t="s">
        <v>19499</v>
      </c>
      <c r="M2634" s="1" t="s">
        <v>19500</v>
      </c>
      <c r="N2634" s="1" t="s">
        <v>19501</v>
      </c>
      <c r="O2634" s="1" t="s">
        <v>19502</v>
      </c>
    </row>
    <row r="2635" s="1" customFormat="1" spans="1:15">
      <c r="A2635" s="1" t="s">
        <v>15</v>
      </c>
      <c r="B2635" s="1" t="s">
        <v>19503</v>
      </c>
      <c r="C2635" s="1" t="s">
        <v>17</v>
      </c>
      <c r="J2635" s="1" t="s">
        <v>19504</v>
      </c>
      <c r="K2635" s="1" t="s">
        <v>19505</v>
      </c>
      <c r="L2635" s="1" t="s">
        <v>19251</v>
      </c>
      <c r="M2635" s="1" t="s">
        <v>19506</v>
      </c>
      <c r="N2635" s="1" t="s">
        <v>19507</v>
      </c>
      <c r="O2635" s="1" t="s">
        <v>19508</v>
      </c>
    </row>
    <row r="2636" s="1" customFormat="1" spans="1:15">
      <c r="A2636" s="1" t="s">
        <v>15</v>
      </c>
      <c r="B2636" s="1" t="s">
        <v>19503</v>
      </c>
      <c r="C2636" s="1" t="s">
        <v>27</v>
      </c>
      <c r="J2636" s="1" t="s">
        <v>19509</v>
      </c>
      <c r="K2636" s="1" t="s">
        <v>19505</v>
      </c>
      <c r="L2636" s="1" t="s">
        <v>19510</v>
      </c>
      <c r="M2636" s="1" t="s">
        <v>19511</v>
      </c>
      <c r="N2636" s="1" t="s">
        <v>19512</v>
      </c>
      <c r="O2636" s="1" t="s">
        <v>19513</v>
      </c>
    </row>
    <row r="2637" s="1" customFormat="1" spans="1:15">
      <c r="A2637" s="1" t="s">
        <v>15</v>
      </c>
      <c r="B2637" s="1" t="s">
        <v>19514</v>
      </c>
      <c r="C2637" s="1" t="s">
        <v>27</v>
      </c>
      <c r="F2637" s="1" t="s">
        <v>19503</v>
      </c>
      <c r="G2637" s="1" t="e">
        <f>-ground</f>
        <v>#NAME?</v>
      </c>
      <c r="I2637" s="1" t="s">
        <v>19515</v>
      </c>
      <c r="J2637" s="1" t="s">
        <v>19516</v>
      </c>
      <c r="K2637" s="1" t="s">
        <v>19517</v>
      </c>
      <c r="L2637" s="1" t="s">
        <v>19518</v>
      </c>
      <c r="M2637" s="1" t="s">
        <v>19519</v>
      </c>
      <c r="N2637" s="1" t="s">
        <v>19520</v>
      </c>
      <c r="O2637" s="1" t="s">
        <v>19521</v>
      </c>
    </row>
    <row r="2638" s="1" customFormat="1" spans="1:15">
      <c r="A2638" s="1" t="s">
        <v>15</v>
      </c>
      <c r="B2638" s="1" t="s">
        <v>19522</v>
      </c>
      <c r="C2638" s="1" t="s">
        <v>45</v>
      </c>
      <c r="F2638" s="1" t="s">
        <v>19523</v>
      </c>
      <c r="G2638" s="1" t="s">
        <v>208</v>
      </c>
      <c r="I2638" s="1" t="s">
        <v>19524</v>
      </c>
      <c r="J2638" s="1" t="s">
        <v>19525</v>
      </c>
      <c r="K2638" s="1" t="s">
        <v>19526</v>
      </c>
      <c r="L2638" s="1" t="s">
        <v>19527</v>
      </c>
      <c r="M2638" s="1" t="s">
        <v>19528</v>
      </c>
      <c r="N2638" s="1" t="s">
        <v>19529</v>
      </c>
      <c r="O2638" s="1" t="s">
        <v>19530</v>
      </c>
    </row>
    <row r="2639" s="1" customFormat="1" spans="1:15">
      <c r="A2639" s="1" t="s">
        <v>15</v>
      </c>
      <c r="B2639" s="1" t="s">
        <v>19523</v>
      </c>
      <c r="C2639" s="1" t="s">
        <v>17</v>
      </c>
      <c r="J2639" s="1" t="s">
        <v>19531</v>
      </c>
      <c r="K2639" s="1" t="s">
        <v>19532</v>
      </c>
      <c r="L2639" s="1" t="s">
        <v>19533</v>
      </c>
      <c r="M2639" s="1" t="s">
        <v>19534</v>
      </c>
      <c r="N2639" s="1" t="s">
        <v>19535</v>
      </c>
      <c r="O2639" s="1" t="s">
        <v>19536</v>
      </c>
    </row>
    <row r="2640" s="1" customFormat="1" spans="1:15">
      <c r="A2640" s="1" t="s">
        <v>15</v>
      </c>
      <c r="B2640" s="1" t="s">
        <v>19523</v>
      </c>
      <c r="C2640" s="1" t="s">
        <v>3649</v>
      </c>
      <c r="J2640" s="1" t="s">
        <v>19537</v>
      </c>
      <c r="K2640" s="1" t="s">
        <v>19532</v>
      </c>
      <c r="L2640" s="1" t="s">
        <v>19538</v>
      </c>
      <c r="M2640" s="1" t="s">
        <v>19539</v>
      </c>
      <c r="N2640" s="1" t="s">
        <v>19540</v>
      </c>
      <c r="O2640" s="1" t="s">
        <v>19541</v>
      </c>
    </row>
    <row r="2641" s="1" customFormat="1" spans="1:15">
      <c r="A2641" s="1" t="s">
        <v>15</v>
      </c>
      <c r="B2641" s="1" t="s">
        <v>19542</v>
      </c>
      <c r="C2641" s="1" t="s">
        <v>45</v>
      </c>
      <c r="F2641" s="1" t="s">
        <v>19523</v>
      </c>
      <c r="G2641" s="1" t="s">
        <v>393</v>
      </c>
      <c r="I2641" s="1" t="s">
        <v>19543</v>
      </c>
      <c r="J2641" s="1" t="s">
        <v>19544</v>
      </c>
      <c r="K2641" s="1" t="s">
        <v>19545</v>
      </c>
      <c r="L2641" s="1" t="s">
        <v>19546</v>
      </c>
      <c r="M2641" s="1" t="s">
        <v>19547</v>
      </c>
      <c r="N2641" s="1" t="s">
        <v>19548</v>
      </c>
      <c r="O2641" s="1" t="s">
        <v>19549</v>
      </c>
    </row>
    <row r="2642" s="1" customFormat="1" spans="1:15">
      <c r="A2642" s="1" t="s">
        <v>15</v>
      </c>
      <c r="B2642" s="1" t="s">
        <v>19550</v>
      </c>
      <c r="C2642" s="1" t="s">
        <v>27</v>
      </c>
      <c r="F2642" s="1" t="s">
        <v>19523</v>
      </c>
      <c r="G2642" s="1" t="s">
        <v>790</v>
      </c>
      <c r="I2642" s="1" t="s">
        <v>19551</v>
      </c>
      <c r="J2642" s="1" t="s">
        <v>19552</v>
      </c>
      <c r="K2642" s="1" t="s">
        <v>19553</v>
      </c>
      <c r="L2642" s="1" t="s">
        <v>19554</v>
      </c>
      <c r="M2642" s="1" t="s">
        <v>19555</v>
      </c>
      <c r="N2642" s="1" t="s">
        <v>19556</v>
      </c>
      <c r="O2642" s="1" t="s">
        <v>19557</v>
      </c>
    </row>
    <row r="2643" s="1" customFormat="1" spans="1:15">
      <c r="A2643" s="1" t="s">
        <v>15</v>
      </c>
      <c r="B2643" s="1" t="s">
        <v>19558</v>
      </c>
      <c r="C2643" s="1" t="s">
        <v>45</v>
      </c>
      <c r="J2643" s="1" t="s">
        <v>19559</v>
      </c>
      <c r="K2643" s="1" t="s">
        <v>19560</v>
      </c>
      <c r="L2643" s="1" t="s">
        <v>19561</v>
      </c>
      <c r="M2643" s="1" t="s">
        <v>19562</v>
      </c>
      <c r="N2643" s="1" t="s">
        <v>19563</v>
      </c>
      <c r="O2643" s="1" t="s">
        <v>19564</v>
      </c>
    </row>
    <row r="2644" s="1" customFormat="1" spans="1:15">
      <c r="A2644" s="1" t="s">
        <v>15</v>
      </c>
      <c r="B2644" s="1" t="s">
        <v>19558</v>
      </c>
      <c r="C2644" s="1" t="s">
        <v>1210</v>
      </c>
      <c r="J2644" s="1" t="s">
        <v>19565</v>
      </c>
      <c r="K2644" s="1" t="s">
        <v>19560</v>
      </c>
      <c r="L2644" s="1" t="s">
        <v>19566</v>
      </c>
      <c r="M2644" s="1" t="s">
        <v>19567</v>
      </c>
      <c r="N2644" s="1" t="s">
        <v>19568</v>
      </c>
      <c r="O2644" s="1" t="s">
        <v>19569</v>
      </c>
    </row>
    <row r="2645" s="1" customFormat="1" spans="1:15">
      <c r="A2645" s="1" t="s">
        <v>15</v>
      </c>
      <c r="B2645" s="1" t="s">
        <v>19570</v>
      </c>
      <c r="C2645" s="1" t="s">
        <v>27</v>
      </c>
      <c r="J2645" s="1" t="s">
        <v>19571</v>
      </c>
      <c r="K2645" s="1" t="s">
        <v>19572</v>
      </c>
      <c r="L2645" s="1" t="s">
        <v>19573</v>
      </c>
      <c r="M2645" s="1" t="s">
        <v>19574</v>
      </c>
      <c r="N2645" s="1" t="s">
        <v>19575</v>
      </c>
      <c r="O2645" s="1" t="s">
        <v>19576</v>
      </c>
    </row>
    <row r="2646" s="1" customFormat="1" spans="1:15">
      <c r="A2646" s="1" t="s">
        <v>15</v>
      </c>
      <c r="B2646" s="1" t="s">
        <v>19577</v>
      </c>
      <c r="C2646" s="1" t="s">
        <v>27</v>
      </c>
      <c r="J2646" s="1" t="s">
        <v>19578</v>
      </c>
      <c r="K2646" s="1" t="s">
        <v>19579</v>
      </c>
      <c r="L2646" s="1" t="s">
        <v>19580</v>
      </c>
      <c r="M2646" s="1" t="s">
        <v>19581</v>
      </c>
      <c r="N2646" s="1" t="s">
        <v>19582</v>
      </c>
      <c r="O2646" s="1" t="s">
        <v>19583</v>
      </c>
    </row>
    <row r="2647" s="1" customFormat="1" spans="1:15">
      <c r="A2647" s="1" t="s">
        <v>15</v>
      </c>
      <c r="B2647" s="1" t="s">
        <v>19584</v>
      </c>
      <c r="C2647" s="1" t="s">
        <v>65</v>
      </c>
      <c r="J2647" s="1" t="s">
        <v>19585</v>
      </c>
      <c r="K2647" s="1" t="s">
        <v>19586</v>
      </c>
      <c r="L2647" s="1" t="s">
        <v>19587</v>
      </c>
      <c r="M2647" s="1" t="s">
        <v>19588</v>
      </c>
      <c r="N2647" s="1" t="s">
        <v>19589</v>
      </c>
      <c r="O2647" s="1" t="s">
        <v>19590</v>
      </c>
    </row>
    <row r="2648" s="1" customFormat="1" spans="1:15">
      <c r="A2648" s="1" t="s">
        <v>15</v>
      </c>
      <c r="B2648" s="1" t="s">
        <v>19591</v>
      </c>
      <c r="C2648" s="1" t="s">
        <v>27</v>
      </c>
      <c r="J2648" s="1" t="s">
        <v>915</v>
      </c>
      <c r="K2648" s="1" t="s">
        <v>19592</v>
      </c>
      <c r="L2648" s="1" t="s">
        <v>19593</v>
      </c>
      <c r="M2648" s="1" t="s">
        <v>19594</v>
      </c>
      <c r="N2648" s="1" t="s">
        <v>19595</v>
      </c>
      <c r="O2648" s="1" t="s">
        <v>19596</v>
      </c>
    </row>
    <row r="2649" s="1" customFormat="1" spans="1:15">
      <c r="A2649" s="1" t="s">
        <v>15</v>
      </c>
      <c r="B2649" s="1" t="s">
        <v>19597</v>
      </c>
      <c r="C2649" s="1" t="s">
        <v>27</v>
      </c>
      <c r="F2649" s="1" t="s">
        <v>19598</v>
      </c>
      <c r="G2649" s="1" t="e">
        <f>-et</f>
        <v>#NAME?</v>
      </c>
      <c r="I2649" s="1" t="s">
        <v>19599</v>
      </c>
      <c r="J2649" s="1" t="s">
        <v>19600</v>
      </c>
      <c r="K2649" s="1" t="s">
        <v>19601</v>
      </c>
      <c r="L2649" s="1" t="s">
        <v>19602</v>
      </c>
      <c r="M2649" s="1" t="s">
        <v>19603</v>
      </c>
      <c r="N2649" s="1" t="s">
        <v>19604</v>
      </c>
      <c r="O2649" s="1" t="s">
        <v>19605</v>
      </c>
    </row>
    <row r="2650" s="1" customFormat="1" spans="1:15">
      <c r="A2650" s="1" t="s">
        <v>15</v>
      </c>
      <c r="B2650" s="1" t="s">
        <v>19606</v>
      </c>
      <c r="C2650" s="1" t="s">
        <v>27</v>
      </c>
      <c r="J2650" s="1" t="s">
        <v>19607</v>
      </c>
      <c r="K2650" s="1" t="s">
        <v>19608</v>
      </c>
      <c r="L2650" s="1" t="s">
        <v>19609</v>
      </c>
      <c r="M2650" s="1" t="s">
        <v>19610</v>
      </c>
      <c r="N2650" s="1" t="s">
        <v>19611</v>
      </c>
      <c r="O2650" s="1" t="s">
        <v>19612</v>
      </c>
    </row>
    <row r="2651" s="1" customFormat="1" spans="1:15">
      <c r="A2651" s="1" t="s">
        <v>15</v>
      </c>
      <c r="B2651" s="1" t="s">
        <v>19613</v>
      </c>
      <c r="C2651" s="1" t="s">
        <v>27</v>
      </c>
      <c r="J2651" s="1" t="s">
        <v>19614</v>
      </c>
      <c r="K2651" s="1" t="s">
        <v>19615</v>
      </c>
      <c r="L2651" s="1" t="s">
        <v>19616</v>
      </c>
      <c r="M2651" s="1" t="s">
        <v>19617</v>
      </c>
      <c r="N2651" s="1" t="s">
        <v>19618</v>
      </c>
      <c r="O2651" s="1" t="s">
        <v>19619</v>
      </c>
    </row>
    <row r="2652" s="1" customFormat="1" spans="1:15">
      <c r="A2652" s="1" t="s">
        <v>15</v>
      </c>
      <c r="B2652" s="1" t="s">
        <v>1914</v>
      </c>
      <c r="C2652" s="1" t="s">
        <v>27</v>
      </c>
      <c r="J2652" s="1" t="s">
        <v>19620</v>
      </c>
      <c r="K2652" s="1" t="s">
        <v>19621</v>
      </c>
      <c r="L2652" s="1" t="s">
        <v>19622</v>
      </c>
      <c r="M2652" s="1" t="s">
        <v>19623</v>
      </c>
      <c r="N2652" s="1" t="s">
        <v>19624</v>
      </c>
      <c r="O2652" s="1" t="s">
        <v>19625</v>
      </c>
    </row>
    <row r="2653" s="1" customFormat="1" spans="1:15">
      <c r="A2653" s="1" t="s">
        <v>15</v>
      </c>
      <c r="B2653" s="1" t="s">
        <v>1914</v>
      </c>
      <c r="C2653" s="1" t="s">
        <v>17</v>
      </c>
      <c r="J2653" s="1" t="s">
        <v>19626</v>
      </c>
      <c r="K2653" s="1" t="s">
        <v>19621</v>
      </c>
      <c r="L2653" s="1" t="s">
        <v>19627</v>
      </c>
      <c r="M2653" s="1" t="s">
        <v>19628</v>
      </c>
      <c r="N2653" s="1" t="s">
        <v>19629</v>
      </c>
      <c r="O2653" s="1" t="s">
        <v>19630</v>
      </c>
    </row>
    <row r="2654" s="1" customFormat="1" spans="1:15">
      <c r="A2654" s="1" t="s">
        <v>15</v>
      </c>
      <c r="B2654" s="1" t="s">
        <v>19631</v>
      </c>
      <c r="C2654" s="1" t="s">
        <v>27</v>
      </c>
      <c r="J2654" s="1" t="s">
        <v>19632</v>
      </c>
      <c r="K2654" s="1" t="s">
        <v>19633</v>
      </c>
      <c r="L2654" s="1" t="s">
        <v>19634</v>
      </c>
      <c r="M2654" s="1" t="s">
        <v>19635</v>
      </c>
      <c r="N2654" s="1" t="s">
        <v>19636</v>
      </c>
      <c r="O2654" s="1" t="s">
        <v>19637</v>
      </c>
    </row>
    <row r="2655" s="1" customFormat="1" spans="1:15">
      <c r="A2655" s="1" t="s">
        <v>15</v>
      </c>
      <c r="B2655" s="1" t="s">
        <v>19631</v>
      </c>
      <c r="C2655" s="1" t="s">
        <v>17</v>
      </c>
      <c r="J2655" s="1" t="s">
        <v>19638</v>
      </c>
      <c r="K2655" s="1" t="s">
        <v>19633</v>
      </c>
      <c r="L2655" s="1" t="s">
        <v>19639</v>
      </c>
      <c r="M2655" s="1" t="s">
        <v>19640</v>
      </c>
      <c r="N2655" s="1" t="s">
        <v>19641</v>
      </c>
      <c r="O2655" s="1" t="s">
        <v>19642</v>
      </c>
    </row>
    <row r="2656" s="1" customFormat="1" spans="1:15">
      <c r="A2656" s="1" t="s">
        <v>15</v>
      </c>
      <c r="B2656" s="1" t="s">
        <v>19643</v>
      </c>
      <c r="C2656" s="1" t="s">
        <v>45</v>
      </c>
      <c r="F2656" s="1" t="s">
        <v>19631</v>
      </c>
      <c r="G2656" s="1" t="e">
        <f>-ous</f>
        <v>#NAME?</v>
      </c>
      <c r="I2656" s="1" t="s">
        <v>19644</v>
      </c>
      <c r="J2656" s="1" t="s">
        <v>19645</v>
      </c>
      <c r="K2656" s="1" t="s">
        <v>19646</v>
      </c>
      <c r="L2656" s="1" t="s">
        <v>19647</v>
      </c>
      <c r="M2656" s="1" t="s">
        <v>19648</v>
      </c>
      <c r="N2656" s="1" t="s">
        <v>19649</v>
      </c>
      <c r="O2656" s="1" t="s">
        <v>19650</v>
      </c>
    </row>
    <row r="2657" s="1" customFormat="1" spans="1:18">
      <c r="A2657" s="1" t="s">
        <v>15</v>
      </c>
      <c r="B2657" s="1" t="s">
        <v>19651</v>
      </c>
      <c r="C2657" s="1" t="s">
        <v>27</v>
      </c>
      <c r="J2657" s="1" t="s">
        <v>19652</v>
      </c>
      <c r="K2657" s="1" t="s">
        <v>19653</v>
      </c>
      <c r="L2657" s="1" t="s">
        <v>19654</v>
      </c>
      <c r="M2657" s="1" t="s">
        <v>19655</v>
      </c>
      <c r="N2657" s="1" t="s">
        <v>19656</v>
      </c>
      <c r="O2657" s="1" t="s">
        <v>19657</v>
      </c>
    </row>
    <row r="2658" s="1" customFormat="1" spans="1:18">
      <c r="A2658" s="1" t="s">
        <v>15</v>
      </c>
      <c r="B2658" s="1" t="s">
        <v>19658</v>
      </c>
      <c r="C2658" s="1" t="s">
        <v>27</v>
      </c>
      <c r="I2658" s="1" t="s">
        <v>19659</v>
      </c>
      <c r="J2658" s="1" t="s">
        <v>19660</v>
      </c>
      <c r="K2658" s="1" t="s">
        <v>19661</v>
      </c>
      <c r="L2658" s="1" t="s">
        <v>19662</v>
      </c>
      <c r="M2658" s="1" t="s">
        <v>19663</v>
      </c>
      <c r="N2658" s="1" t="s">
        <v>19664</v>
      </c>
      <c r="O2658" s="1" t="s">
        <v>19665</v>
      </c>
    </row>
    <row r="2659" s="1" customFormat="1" spans="1:18">
      <c r="A2659" s="1" t="s">
        <v>15</v>
      </c>
      <c r="B2659" s="1" t="s">
        <v>19666</v>
      </c>
      <c r="C2659" s="1" t="s">
        <v>27</v>
      </c>
      <c r="I2659" s="1" t="s">
        <v>19667</v>
      </c>
      <c r="J2659" s="1" t="s">
        <v>19668</v>
      </c>
      <c r="K2659" s="1" t="s">
        <v>19669</v>
      </c>
      <c r="L2659" s="1" t="s">
        <v>19670</v>
      </c>
      <c r="M2659" s="1" t="s">
        <v>19671</v>
      </c>
      <c r="N2659" s="1" t="s">
        <v>19672</v>
      </c>
      <c r="O2659" s="1" t="s">
        <v>19673</v>
      </c>
    </row>
    <row r="2660" s="1" customFormat="1" spans="1:18">
      <c r="A2660" s="1" t="s">
        <v>15</v>
      </c>
      <c r="B2660" s="1" t="s">
        <v>19674</v>
      </c>
      <c r="C2660" s="1" t="s">
        <v>27</v>
      </c>
      <c r="J2660" s="1" t="s">
        <v>19675</v>
      </c>
      <c r="K2660" s="1" t="s">
        <v>19676</v>
      </c>
      <c r="L2660" s="1" t="s">
        <v>19677</v>
      </c>
      <c r="M2660" s="1" t="s">
        <v>19678</v>
      </c>
      <c r="N2660" s="1" t="s">
        <v>19679</v>
      </c>
      <c r="O2660" s="1" t="s">
        <v>19680</v>
      </c>
    </row>
    <row r="2661" s="1" customFormat="1" spans="1:18">
      <c r="A2661" s="1" t="s">
        <v>15</v>
      </c>
      <c r="B2661" s="1" t="s">
        <v>19681</v>
      </c>
      <c r="C2661" s="1" t="s">
        <v>17</v>
      </c>
      <c r="J2661" s="1" t="s">
        <v>19682</v>
      </c>
      <c r="K2661" s="1" t="s">
        <v>19683</v>
      </c>
      <c r="L2661" s="1" t="s">
        <v>19684</v>
      </c>
      <c r="M2661" s="1" t="s">
        <v>19685</v>
      </c>
      <c r="N2661" s="1" t="s">
        <v>19686</v>
      </c>
      <c r="O2661" s="1" t="s">
        <v>19687</v>
      </c>
    </row>
    <row r="2662" s="1" customFormat="1" spans="1:18">
      <c r="A2662" s="1" t="s">
        <v>15</v>
      </c>
      <c r="B2662" s="1" t="s">
        <v>19688</v>
      </c>
      <c r="C2662" s="1" t="s">
        <v>45</v>
      </c>
      <c r="F2662" s="1" t="s">
        <v>19689</v>
      </c>
      <c r="I2662" s="1" t="s">
        <v>19690</v>
      </c>
      <c r="J2662" s="1" t="s">
        <v>19691</v>
      </c>
      <c r="K2662" s="1" t="s">
        <v>19692</v>
      </c>
      <c r="L2662" s="1" t="s">
        <v>19693</v>
      </c>
      <c r="M2662" s="1" t="s">
        <v>19694</v>
      </c>
      <c r="N2662" s="1" t="s">
        <v>19695</v>
      </c>
      <c r="O2662" s="1" t="s">
        <v>19696</v>
      </c>
      <c r="R2662" s="1" t="e">
        <f>-ite</f>
        <v>#NAME?</v>
      </c>
    </row>
    <row r="2663" s="1" customFormat="1" spans="1:18">
      <c r="A2663" s="1" t="s">
        <v>15</v>
      </c>
      <c r="B2663" s="1" t="s">
        <v>19697</v>
      </c>
      <c r="C2663" s="1" t="s">
        <v>45</v>
      </c>
      <c r="F2663" s="1" t="s">
        <v>19698</v>
      </c>
      <c r="I2663" s="1" t="s">
        <v>19699</v>
      </c>
      <c r="J2663" s="1" t="s">
        <v>19700</v>
      </c>
      <c r="K2663" s="1" t="s">
        <v>19701</v>
      </c>
      <c r="L2663" s="1" t="s">
        <v>19702</v>
      </c>
      <c r="M2663" s="1" t="s">
        <v>19703</v>
      </c>
      <c r="N2663" s="1" t="s">
        <v>19704</v>
      </c>
      <c r="O2663" s="1" t="s">
        <v>19705</v>
      </c>
      <c r="R2663" s="1" t="e">
        <f>-ical</f>
        <v>#NAME?</v>
      </c>
    </row>
    <row r="2664" s="1" customFormat="1" spans="1:18">
      <c r="A2664" s="1" t="s">
        <v>15</v>
      </c>
      <c r="B2664" s="1" t="s">
        <v>19706</v>
      </c>
      <c r="C2664" s="1" t="s">
        <v>27</v>
      </c>
      <c r="F2664" s="1" t="s">
        <v>19698</v>
      </c>
      <c r="I2664" s="1" t="s">
        <v>19707</v>
      </c>
      <c r="J2664" s="1" t="s">
        <v>19708</v>
      </c>
      <c r="K2664" s="1" t="s">
        <v>19709</v>
      </c>
      <c r="L2664" s="1" t="s">
        <v>19710</v>
      </c>
      <c r="M2664" s="1" t="s">
        <v>19711</v>
      </c>
      <c r="N2664" s="1" t="s">
        <v>19712</v>
      </c>
      <c r="O2664" s="1" t="s">
        <v>19713</v>
      </c>
      <c r="R2664" s="1" t="e">
        <f>-ician</f>
        <v>#NAME?</v>
      </c>
    </row>
    <row r="2665" s="1" customFormat="1" spans="1:18">
      <c r="A2665" s="1" t="s">
        <v>15</v>
      </c>
      <c r="B2665" s="1" t="s">
        <v>19714</v>
      </c>
      <c r="C2665" s="1" t="s">
        <v>27</v>
      </c>
      <c r="F2665" s="1" t="s">
        <v>19698</v>
      </c>
      <c r="I2665" s="1" t="s">
        <v>19715</v>
      </c>
      <c r="J2665" s="1" t="s">
        <v>19716</v>
      </c>
      <c r="K2665" s="1" t="s">
        <v>19717</v>
      </c>
      <c r="L2665" s="1" t="s">
        <v>19718</v>
      </c>
      <c r="M2665" s="1" t="s">
        <v>19719</v>
      </c>
      <c r="N2665" s="1" t="s">
        <v>19720</v>
      </c>
      <c r="O2665" s="1" t="s">
        <v>19721</v>
      </c>
      <c r="R2665" s="1" t="e">
        <f>-ics</f>
        <v>#NAME?</v>
      </c>
    </row>
    <row r="2666" s="1" customFormat="1" spans="1:18">
      <c r="A2666" s="1" t="s">
        <v>15</v>
      </c>
      <c r="B2666" s="1" t="s">
        <v>19722</v>
      </c>
      <c r="C2666" s="1" t="s">
        <v>17</v>
      </c>
      <c r="F2666" s="1" t="s">
        <v>19723</v>
      </c>
      <c r="I2666" s="1" t="s">
        <v>19724</v>
      </c>
      <c r="J2666" s="1" t="s">
        <v>19725</v>
      </c>
      <c r="K2666" s="1" t="s">
        <v>19726</v>
      </c>
      <c r="L2666" s="1" t="s">
        <v>19727</v>
      </c>
      <c r="M2666" s="1" t="s">
        <v>19728</v>
      </c>
      <c r="N2666" s="1" t="s">
        <v>19729</v>
      </c>
      <c r="O2666" s="1" t="s">
        <v>19730</v>
      </c>
      <c r="R2666" s="1" t="e">
        <f>-ute</f>
        <v>#NAME?</v>
      </c>
    </row>
    <row r="2667" s="1" customFormat="1" spans="1:18">
      <c r="A2667" s="1" t="s">
        <v>15</v>
      </c>
      <c r="B2667" s="1" t="s">
        <v>19731</v>
      </c>
      <c r="C2667" s="1" t="s">
        <v>27</v>
      </c>
      <c r="F2667" s="1" t="s">
        <v>19732</v>
      </c>
      <c r="G2667" s="1" t="e">
        <f>-ion</f>
        <v>#NAME?</v>
      </c>
      <c r="I2667" s="1" t="s">
        <v>19733</v>
      </c>
      <c r="J2667" s="1" t="s">
        <v>19734</v>
      </c>
      <c r="K2667" s="1" t="s">
        <v>19735</v>
      </c>
      <c r="L2667" s="1" t="s">
        <v>19736</v>
      </c>
      <c r="M2667" s="1" t="s">
        <v>19737</v>
      </c>
      <c r="N2667" s="1" t="s">
        <v>19738</v>
      </c>
      <c r="O2667" s="1" t="s">
        <v>19739</v>
      </c>
    </row>
    <row r="2668" s="1" customFormat="1" spans="1:18">
      <c r="A2668" s="1" t="s">
        <v>15</v>
      </c>
      <c r="B2668" s="1" t="s">
        <v>19740</v>
      </c>
      <c r="C2668" s="1" t="s">
        <v>27</v>
      </c>
      <c r="J2668" s="1" t="s">
        <v>19741</v>
      </c>
      <c r="K2668" s="1" t="s">
        <v>19742</v>
      </c>
      <c r="L2668" s="1" t="s">
        <v>19743</v>
      </c>
      <c r="M2668" s="1" t="s">
        <v>19744</v>
      </c>
      <c r="N2668" s="1" t="s">
        <v>19745</v>
      </c>
      <c r="O2668" s="1" t="s">
        <v>19746</v>
      </c>
    </row>
    <row r="2669" s="1" customFormat="1" spans="1:18">
      <c r="A2669" s="1" t="s">
        <v>15</v>
      </c>
      <c r="B2669" s="1" t="s">
        <v>19747</v>
      </c>
      <c r="C2669" s="1" t="s">
        <v>27</v>
      </c>
      <c r="J2669" s="1" t="s">
        <v>19748</v>
      </c>
      <c r="K2669" s="1" t="s">
        <v>19749</v>
      </c>
      <c r="L2669" s="1" t="s">
        <v>19750</v>
      </c>
      <c r="M2669" s="1" t="s">
        <v>19751</v>
      </c>
      <c r="N2669" s="1" t="s">
        <v>19752</v>
      </c>
      <c r="O2669" s="1" t="s">
        <v>19753</v>
      </c>
    </row>
    <row r="2670" s="1" customFormat="1" spans="1:18">
      <c r="A2670" s="1" t="s">
        <v>15</v>
      </c>
      <c r="B2670" s="1" t="s">
        <v>19754</v>
      </c>
      <c r="C2670" s="1" t="s">
        <v>45</v>
      </c>
      <c r="J2670" s="1" t="s">
        <v>19755</v>
      </c>
      <c r="K2670" s="1" t="s">
        <v>19756</v>
      </c>
      <c r="L2670" s="1" t="s">
        <v>19757</v>
      </c>
      <c r="M2670" s="1" t="s">
        <v>19758</v>
      </c>
      <c r="N2670" s="1" t="s">
        <v>19759</v>
      </c>
      <c r="O2670" s="1" t="s">
        <v>19760</v>
      </c>
    </row>
    <row r="2671" s="1" customFormat="1" spans="1:18">
      <c r="A2671" s="1" t="s">
        <v>15</v>
      </c>
      <c r="B2671" s="1" t="s">
        <v>19761</v>
      </c>
      <c r="C2671" s="1" t="s">
        <v>17</v>
      </c>
      <c r="J2671" s="1" t="s">
        <v>19762</v>
      </c>
      <c r="K2671" s="1" t="s">
        <v>19763</v>
      </c>
      <c r="L2671" s="1" t="s">
        <v>19764</v>
      </c>
      <c r="M2671" s="1" t="s">
        <v>19765</v>
      </c>
      <c r="N2671" s="1" t="s">
        <v>19766</v>
      </c>
      <c r="O2671" s="1" t="s">
        <v>19767</v>
      </c>
    </row>
    <row r="2672" s="1" customFormat="1" spans="1:18">
      <c r="A2672" s="1" t="s">
        <v>15</v>
      </c>
      <c r="B2672" s="1" t="s">
        <v>19761</v>
      </c>
      <c r="C2672" s="1" t="s">
        <v>27</v>
      </c>
      <c r="J2672" s="1" t="s">
        <v>19768</v>
      </c>
      <c r="K2672" s="1" t="s">
        <v>19763</v>
      </c>
      <c r="L2672" s="1" t="s">
        <v>19769</v>
      </c>
      <c r="M2672" s="1" t="s">
        <v>19770</v>
      </c>
      <c r="N2672" s="1" t="s">
        <v>19771</v>
      </c>
      <c r="O2672" s="1" t="s">
        <v>19772</v>
      </c>
    </row>
    <row r="2673" s="1" customFormat="1" spans="1:18">
      <c r="A2673" s="1" t="s">
        <v>15</v>
      </c>
      <c r="B2673" s="1" t="s">
        <v>19773</v>
      </c>
      <c r="C2673" s="1" t="s">
        <v>27</v>
      </c>
      <c r="I2673" s="1" t="s">
        <v>19774</v>
      </c>
      <c r="J2673" s="1" t="s">
        <v>19775</v>
      </c>
      <c r="K2673" s="1" t="s">
        <v>19776</v>
      </c>
      <c r="L2673" s="1" t="s">
        <v>19777</v>
      </c>
      <c r="M2673" s="1" t="s">
        <v>19778</v>
      </c>
      <c r="N2673" s="1" t="s">
        <v>19779</v>
      </c>
      <c r="O2673" s="1" t="s">
        <v>19780</v>
      </c>
    </row>
    <row r="2674" s="1" customFormat="1" spans="1:18">
      <c r="A2674" s="1" t="s">
        <v>15</v>
      </c>
      <c r="B2674" s="1" t="s">
        <v>19781</v>
      </c>
      <c r="C2674" s="1" t="s">
        <v>45</v>
      </c>
      <c r="F2674" s="1" t="s">
        <v>19782</v>
      </c>
      <c r="I2674" s="1" t="s">
        <v>19783</v>
      </c>
      <c r="J2674" s="1" t="s">
        <v>19784</v>
      </c>
      <c r="K2674" s="1" t="s">
        <v>19785</v>
      </c>
      <c r="L2674" s="1" t="s">
        <v>19786</v>
      </c>
      <c r="M2674" s="1" t="s">
        <v>19787</v>
      </c>
      <c r="N2674" s="1" t="s">
        <v>19788</v>
      </c>
      <c r="O2674" s="1" t="s">
        <v>19789</v>
      </c>
      <c r="R2674" s="1" t="s">
        <v>4502</v>
      </c>
    </row>
    <row r="2675" s="1" customFormat="1" spans="1:18">
      <c r="A2675" s="1" t="s">
        <v>15</v>
      </c>
      <c r="B2675" s="1" t="s">
        <v>19790</v>
      </c>
      <c r="C2675" s="1" t="s">
        <v>27</v>
      </c>
      <c r="F2675" s="1" t="s">
        <v>19782</v>
      </c>
      <c r="I2675" s="1" t="s">
        <v>19791</v>
      </c>
      <c r="J2675" s="1" t="s">
        <v>19792</v>
      </c>
      <c r="K2675" s="1" t="s">
        <v>19793</v>
      </c>
      <c r="L2675" s="1" t="s">
        <v>19794</v>
      </c>
      <c r="M2675" s="1" t="s">
        <v>19795</v>
      </c>
      <c r="N2675" s="1" t="s">
        <v>19796</v>
      </c>
      <c r="O2675" s="1" t="s">
        <v>19797</v>
      </c>
      <c r="R2675" s="1" t="s">
        <v>304</v>
      </c>
    </row>
    <row r="2676" s="1" customFormat="1" spans="1:18">
      <c r="A2676" s="1" t="s">
        <v>15</v>
      </c>
      <c r="B2676" s="1" t="s">
        <v>19798</v>
      </c>
      <c r="C2676" s="1" t="s">
        <v>27</v>
      </c>
      <c r="J2676" s="1" t="s">
        <v>19799</v>
      </c>
      <c r="K2676" s="1" t="s">
        <v>19800</v>
      </c>
      <c r="L2676" s="1" t="s">
        <v>19801</v>
      </c>
      <c r="M2676" s="1" t="s">
        <v>19802</v>
      </c>
      <c r="N2676" s="1" t="s">
        <v>19803</v>
      </c>
      <c r="O2676" s="1" t="s">
        <v>19804</v>
      </c>
    </row>
    <row r="2677" s="1" customFormat="1" spans="1:18">
      <c r="A2677" s="1" t="s">
        <v>15</v>
      </c>
      <c r="B2677" s="1" t="s">
        <v>19805</v>
      </c>
      <c r="C2677" s="1" t="s">
        <v>27</v>
      </c>
      <c r="J2677" s="1" t="s">
        <v>19806</v>
      </c>
      <c r="K2677" s="1" t="s">
        <v>19807</v>
      </c>
      <c r="L2677" s="1" t="s">
        <v>19808</v>
      </c>
      <c r="M2677" s="1" t="s">
        <v>19809</v>
      </c>
      <c r="N2677" s="1" t="s">
        <v>19810</v>
      </c>
      <c r="O2677" s="1" t="s">
        <v>19811</v>
      </c>
    </row>
    <row r="2678" s="1" customFormat="1" spans="1:18">
      <c r="A2678" s="1" t="s">
        <v>15</v>
      </c>
      <c r="B2678" s="1" t="s">
        <v>1110</v>
      </c>
      <c r="C2678" s="1" t="s">
        <v>27</v>
      </c>
      <c r="F2678" s="1" t="s">
        <v>1110</v>
      </c>
      <c r="J2678" s="1" t="s">
        <v>12888</v>
      </c>
      <c r="K2678" s="1" t="s">
        <v>19812</v>
      </c>
      <c r="L2678" s="1" t="s">
        <v>19813</v>
      </c>
      <c r="M2678" s="1" t="s">
        <v>19814</v>
      </c>
      <c r="N2678" s="1" t="s">
        <v>19815</v>
      </c>
      <c r="O2678" s="1" t="s">
        <v>19816</v>
      </c>
    </row>
    <row r="2679" s="1" customFormat="1" spans="1:18">
      <c r="A2679" s="1" t="s">
        <v>15</v>
      </c>
      <c r="B2679" s="1" t="s">
        <v>1110</v>
      </c>
      <c r="C2679" s="1" t="s">
        <v>17</v>
      </c>
      <c r="F2679" s="1" t="s">
        <v>1110</v>
      </c>
      <c r="J2679" s="1" t="s">
        <v>19817</v>
      </c>
      <c r="K2679" s="1" t="s">
        <v>19812</v>
      </c>
      <c r="L2679" s="1" t="s">
        <v>19818</v>
      </c>
      <c r="M2679" s="1" t="s">
        <v>19819</v>
      </c>
      <c r="N2679" s="1" t="s">
        <v>19820</v>
      </c>
      <c r="O2679" s="1" t="s">
        <v>19821</v>
      </c>
    </row>
    <row r="2680" s="1" customFormat="1" spans="1:18">
      <c r="A2680" s="1" t="s">
        <v>15</v>
      </c>
      <c r="B2680" s="1" t="s">
        <v>19822</v>
      </c>
      <c r="C2680" s="1" t="s">
        <v>45</v>
      </c>
      <c r="F2680" s="1" t="s">
        <v>1110</v>
      </c>
      <c r="G2680" s="1" t="s">
        <v>44</v>
      </c>
      <c r="I2680" s="1" t="s">
        <v>19823</v>
      </c>
      <c r="J2680" s="1" t="s">
        <v>19824</v>
      </c>
      <c r="K2680" s="1" t="s">
        <v>19825</v>
      </c>
      <c r="L2680" s="1" t="s">
        <v>19826</v>
      </c>
      <c r="M2680" s="1" t="s">
        <v>19827</v>
      </c>
      <c r="N2680" s="1" t="s">
        <v>19828</v>
      </c>
      <c r="O2680" s="1" t="s">
        <v>19829</v>
      </c>
    </row>
    <row r="2681" s="1" customFormat="1" spans="1:18">
      <c r="A2681" s="1" t="s">
        <v>15</v>
      </c>
      <c r="B2681" s="1" t="s">
        <v>19830</v>
      </c>
      <c r="C2681" s="1" t="s">
        <v>27</v>
      </c>
      <c r="F2681" s="1" t="s">
        <v>1110</v>
      </c>
      <c r="G2681" s="1" t="s">
        <v>2419</v>
      </c>
      <c r="I2681" s="1" t="s">
        <v>19831</v>
      </c>
      <c r="J2681" s="1" t="s">
        <v>19832</v>
      </c>
      <c r="K2681" s="1" t="s">
        <v>19833</v>
      </c>
      <c r="L2681" s="1" t="s">
        <v>19834</v>
      </c>
      <c r="M2681" s="1" t="s">
        <v>19835</v>
      </c>
      <c r="N2681" s="1" t="s">
        <v>19836</v>
      </c>
      <c r="O2681" s="1" t="s">
        <v>19837</v>
      </c>
    </row>
    <row r="2682" s="1" customFormat="1" spans="1:18">
      <c r="A2682" s="1" t="s">
        <v>15</v>
      </c>
      <c r="B2682" s="1" t="s">
        <v>19838</v>
      </c>
      <c r="C2682" s="1" t="s">
        <v>27</v>
      </c>
      <c r="F2682" s="1" t="s">
        <v>8095</v>
      </c>
      <c r="G2682" s="1" t="s">
        <v>6407</v>
      </c>
      <c r="I2682" s="1" t="s">
        <v>19839</v>
      </c>
      <c r="J2682" s="1" t="s">
        <v>19840</v>
      </c>
      <c r="K2682" s="1" t="s">
        <v>19841</v>
      </c>
      <c r="L2682" s="1" t="s">
        <v>19842</v>
      </c>
      <c r="M2682" s="1" t="s">
        <v>19843</v>
      </c>
      <c r="N2682" s="1" t="s">
        <v>19844</v>
      </c>
      <c r="O2682" s="1" t="s">
        <v>19845</v>
      </c>
    </row>
    <row r="2683" s="1" customFormat="1" spans="1:18">
      <c r="A2683" s="1" t="s">
        <v>15</v>
      </c>
      <c r="B2683" s="1" t="s">
        <v>19846</v>
      </c>
      <c r="C2683" s="1" t="s">
        <v>45</v>
      </c>
      <c r="F2683" s="1" t="s">
        <v>8095</v>
      </c>
      <c r="G2683" s="1" t="s">
        <v>19847</v>
      </c>
      <c r="I2683" s="1" t="s">
        <v>19848</v>
      </c>
      <c r="J2683" s="1" t="s">
        <v>19849</v>
      </c>
      <c r="K2683" s="1" t="s">
        <v>19850</v>
      </c>
      <c r="L2683" s="1" t="s">
        <v>19851</v>
      </c>
      <c r="M2683" s="1" t="s">
        <v>19852</v>
      </c>
      <c r="N2683" s="1" t="s">
        <v>19853</v>
      </c>
      <c r="O2683" s="1" t="s">
        <v>19854</v>
      </c>
    </row>
    <row r="2684" s="1" customFormat="1" spans="1:18">
      <c r="A2684" s="1" t="s">
        <v>15</v>
      </c>
      <c r="B2684" s="1" t="s">
        <v>19855</v>
      </c>
      <c r="C2684" s="1" t="s">
        <v>17</v>
      </c>
      <c r="F2684" s="1" t="s">
        <v>8095</v>
      </c>
      <c r="G2684" s="1" t="s">
        <v>2324</v>
      </c>
      <c r="I2684" s="1" t="s">
        <v>19856</v>
      </c>
      <c r="J2684" s="1" t="s">
        <v>19857</v>
      </c>
      <c r="K2684" s="1" t="s">
        <v>19858</v>
      </c>
      <c r="L2684" s="1" t="s">
        <v>19859</v>
      </c>
      <c r="M2684" s="1" t="s">
        <v>19860</v>
      </c>
      <c r="N2684" s="1" t="s">
        <v>19861</v>
      </c>
      <c r="O2684" s="1" t="s">
        <v>19862</v>
      </c>
    </row>
    <row r="2685" s="1" customFormat="1" spans="1:18">
      <c r="A2685" s="1" t="s">
        <v>15</v>
      </c>
      <c r="B2685" s="1" t="s">
        <v>19863</v>
      </c>
      <c r="C2685" s="1" t="s">
        <v>27</v>
      </c>
      <c r="F2685" s="1" t="s">
        <v>8095</v>
      </c>
      <c r="G2685" s="1" t="s">
        <v>2324</v>
      </c>
      <c r="H2685" s="1" t="s">
        <v>611</v>
      </c>
      <c r="I2685" s="1" t="s">
        <v>19864</v>
      </c>
      <c r="J2685" s="1" t="s">
        <v>19865</v>
      </c>
      <c r="K2685" s="1" t="s">
        <v>19866</v>
      </c>
      <c r="L2685" s="1" t="s">
        <v>19867</v>
      </c>
      <c r="M2685" s="1" t="s">
        <v>19868</v>
      </c>
      <c r="N2685" s="1" t="s">
        <v>19869</v>
      </c>
      <c r="O2685" s="1" t="s">
        <v>19870</v>
      </c>
    </row>
    <row r="2686" s="1" customFormat="1" spans="1:18">
      <c r="A2686" s="1" t="s">
        <v>15</v>
      </c>
      <c r="B2686" s="1" t="s">
        <v>19871</v>
      </c>
      <c r="C2686" s="1" t="s">
        <v>45</v>
      </c>
      <c r="F2686" s="1" t="s">
        <v>8095</v>
      </c>
      <c r="G2686" s="1" t="s">
        <v>19872</v>
      </c>
      <c r="I2686" s="1" t="s">
        <v>19873</v>
      </c>
      <c r="J2686" s="1" t="s">
        <v>15286</v>
      </c>
      <c r="K2686" s="1" t="s">
        <v>19874</v>
      </c>
      <c r="L2686" s="1" t="s">
        <v>19875</v>
      </c>
      <c r="M2686" s="1" t="s">
        <v>19876</v>
      </c>
      <c r="N2686" s="1" t="s">
        <v>19877</v>
      </c>
      <c r="O2686" s="1" t="s">
        <v>19878</v>
      </c>
    </row>
    <row r="2687" s="1" customFormat="1" spans="1:18">
      <c r="A2687" s="1" t="s">
        <v>15</v>
      </c>
      <c r="B2687" s="1" t="s">
        <v>19879</v>
      </c>
      <c r="C2687" s="1" t="s">
        <v>27</v>
      </c>
      <c r="F2687" s="1" t="s">
        <v>19871</v>
      </c>
      <c r="G2687" s="1" t="s">
        <v>8436</v>
      </c>
      <c r="I2687" s="1" t="s">
        <v>19880</v>
      </c>
      <c r="J2687" s="1" t="s">
        <v>19881</v>
      </c>
      <c r="K2687" s="1" t="s">
        <v>19882</v>
      </c>
      <c r="L2687" s="1" t="s">
        <v>19883</v>
      </c>
      <c r="M2687" s="1" t="s">
        <v>19884</v>
      </c>
      <c r="N2687" s="1" t="s">
        <v>19885</v>
      </c>
      <c r="O2687" s="1" t="s">
        <v>19886</v>
      </c>
    </row>
    <row r="2688" s="1" customFormat="1" spans="1:18">
      <c r="A2688" s="1" t="s">
        <v>15</v>
      </c>
      <c r="B2688" s="1" t="s">
        <v>19887</v>
      </c>
      <c r="C2688" s="1" t="s">
        <v>17</v>
      </c>
      <c r="F2688" s="1" t="s">
        <v>19887</v>
      </c>
      <c r="I2688" s="1" t="s">
        <v>19888</v>
      </c>
      <c r="J2688" s="1" t="s">
        <v>19889</v>
      </c>
      <c r="K2688" s="1" t="s">
        <v>19890</v>
      </c>
      <c r="L2688" s="1" t="s">
        <v>19891</v>
      </c>
      <c r="M2688" s="1" t="s">
        <v>19892</v>
      </c>
      <c r="N2688" s="1" t="s">
        <v>19893</v>
      </c>
      <c r="O2688" s="1" t="s">
        <v>19894</v>
      </c>
    </row>
    <row r="2689" s="1" customFormat="1" spans="1:15">
      <c r="A2689" s="1" t="s">
        <v>15</v>
      </c>
      <c r="B2689" s="1" t="s">
        <v>19887</v>
      </c>
      <c r="C2689" s="1" t="s">
        <v>27</v>
      </c>
      <c r="F2689" s="1" t="s">
        <v>19887</v>
      </c>
      <c r="I2689" s="1" t="s">
        <v>19895</v>
      </c>
      <c r="J2689" s="1" t="s">
        <v>19896</v>
      </c>
      <c r="K2689" s="1" t="s">
        <v>19890</v>
      </c>
      <c r="L2689" s="1" t="s">
        <v>19897</v>
      </c>
      <c r="M2689" s="1" t="s">
        <v>19898</v>
      </c>
      <c r="N2689" s="1" t="s">
        <v>19899</v>
      </c>
      <c r="O2689" s="1" t="s">
        <v>19900</v>
      </c>
    </row>
    <row r="2690" s="1" customFormat="1" spans="1:15">
      <c r="A2690" s="1" t="s">
        <v>15</v>
      </c>
      <c r="B2690" s="1" t="s">
        <v>19901</v>
      </c>
      <c r="C2690" s="1" t="s">
        <v>27</v>
      </c>
      <c r="D2690" s="1" t="s">
        <v>19902</v>
      </c>
      <c r="F2690" s="1" t="s">
        <v>780</v>
      </c>
      <c r="I2690" s="1" t="s">
        <v>19903</v>
      </c>
      <c r="J2690" s="1" t="s">
        <v>19904</v>
      </c>
      <c r="K2690" s="1" t="s">
        <v>19905</v>
      </c>
      <c r="L2690" s="1" t="s">
        <v>19906</v>
      </c>
      <c r="M2690" s="1" t="s">
        <v>19907</v>
      </c>
      <c r="N2690" s="1" t="s">
        <v>19908</v>
      </c>
      <c r="O2690" s="1" t="s">
        <v>19909</v>
      </c>
    </row>
    <row r="2691" s="1" customFormat="1" spans="1:15">
      <c r="A2691" s="1" t="s">
        <v>15</v>
      </c>
      <c r="B2691" s="1" t="s">
        <v>19910</v>
      </c>
      <c r="C2691" s="1" t="s">
        <v>27</v>
      </c>
      <c r="D2691" s="1" t="s">
        <v>19902</v>
      </c>
      <c r="F2691" s="1" t="s">
        <v>4859</v>
      </c>
      <c r="I2691" s="1" t="s">
        <v>19911</v>
      </c>
      <c r="J2691" s="1" t="s">
        <v>19912</v>
      </c>
      <c r="K2691" s="1" t="s">
        <v>19913</v>
      </c>
      <c r="L2691" s="1" t="s">
        <v>19914</v>
      </c>
      <c r="M2691" s="1" t="s">
        <v>19915</v>
      </c>
      <c r="N2691" s="1" t="s">
        <v>19916</v>
      </c>
      <c r="O2691" s="1" t="s">
        <v>19917</v>
      </c>
    </row>
    <row r="2692" s="1" customFormat="1" spans="1:15">
      <c r="A2692" s="1" t="s">
        <v>15</v>
      </c>
      <c r="B2692" s="1" t="s">
        <v>19918</v>
      </c>
      <c r="C2692" s="1" t="s">
        <v>27</v>
      </c>
      <c r="D2692" s="1" t="s">
        <v>19902</v>
      </c>
      <c r="F2692" s="1" t="s">
        <v>19919</v>
      </c>
      <c r="I2692" s="1" t="s">
        <v>19920</v>
      </c>
      <c r="J2692" s="1" t="s">
        <v>19921</v>
      </c>
      <c r="K2692" s="1" t="s">
        <v>19922</v>
      </c>
      <c r="L2692" s="1" t="s">
        <v>19923</v>
      </c>
      <c r="M2692" s="1" t="s">
        <v>19924</v>
      </c>
      <c r="N2692" s="1" t="s">
        <v>19925</v>
      </c>
      <c r="O2692" s="1" t="s">
        <v>19926</v>
      </c>
    </row>
    <row r="2693" s="1" customFormat="1" spans="1:15">
      <c r="A2693" s="1" t="s">
        <v>15</v>
      </c>
      <c r="B2693" s="1" t="s">
        <v>19927</v>
      </c>
      <c r="C2693" s="1" t="s">
        <v>27</v>
      </c>
      <c r="D2693" s="1" t="s">
        <v>19902</v>
      </c>
      <c r="F2693" s="1" t="s">
        <v>2419</v>
      </c>
      <c r="I2693" s="1" t="s">
        <v>19928</v>
      </c>
      <c r="J2693" s="1" t="s">
        <v>19929</v>
      </c>
      <c r="K2693" s="1" t="s">
        <v>19930</v>
      </c>
      <c r="L2693" s="1" t="s">
        <v>19931</v>
      </c>
      <c r="M2693" s="1" t="s">
        <v>19932</v>
      </c>
      <c r="N2693" s="1" t="s">
        <v>19933</v>
      </c>
      <c r="O2693" s="1" t="s">
        <v>19934</v>
      </c>
    </row>
    <row r="2694" s="1" customFormat="1" spans="1:15">
      <c r="A2694" s="1" t="s">
        <v>15</v>
      </c>
      <c r="B2694" s="1" t="s">
        <v>19935</v>
      </c>
      <c r="C2694" s="1" t="s">
        <v>27</v>
      </c>
      <c r="D2694" s="1" t="s">
        <v>19902</v>
      </c>
      <c r="F2694" s="1" t="s">
        <v>11085</v>
      </c>
      <c r="I2694" s="1" t="s">
        <v>19936</v>
      </c>
      <c r="J2694" s="1" t="s">
        <v>19937</v>
      </c>
      <c r="K2694" s="1" t="s">
        <v>19938</v>
      </c>
      <c r="L2694" s="1" t="s">
        <v>19939</v>
      </c>
      <c r="M2694" s="1" t="s">
        <v>19940</v>
      </c>
      <c r="N2694" s="1" t="s">
        <v>19941</v>
      </c>
      <c r="O2694" s="1" t="s">
        <v>19942</v>
      </c>
    </row>
    <row r="2695" s="1" customFormat="1" spans="1:15">
      <c r="A2695" s="1" t="s">
        <v>15</v>
      </c>
      <c r="B2695" s="1" t="s">
        <v>19943</v>
      </c>
      <c r="C2695" s="1" t="s">
        <v>17</v>
      </c>
      <c r="D2695" s="1" t="s">
        <v>19902</v>
      </c>
      <c r="F2695" s="1" t="s">
        <v>19944</v>
      </c>
      <c r="I2695" s="1" t="s">
        <v>19945</v>
      </c>
      <c r="J2695" s="1" t="s">
        <v>19946</v>
      </c>
      <c r="K2695" s="1" t="s">
        <v>19947</v>
      </c>
      <c r="L2695" s="1" t="s">
        <v>19948</v>
      </c>
      <c r="M2695" s="1" t="s">
        <v>19949</v>
      </c>
      <c r="N2695" s="1" t="s">
        <v>19950</v>
      </c>
      <c r="O2695" s="1" t="s">
        <v>19951</v>
      </c>
    </row>
    <row r="2696" s="1" customFormat="1" spans="1:15">
      <c r="A2696" s="1" t="s">
        <v>15</v>
      </c>
      <c r="B2696" s="1" t="s">
        <v>19952</v>
      </c>
      <c r="C2696" s="1" t="s">
        <v>27</v>
      </c>
      <c r="J2696" s="1" t="s">
        <v>19953</v>
      </c>
      <c r="K2696" s="1" t="s">
        <v>19954</v>
      </c>
      <c r="L2696" s="1" t="s">
        <v>19955</v>
      </c>
      <c r="M2696" s="1" t="s">
        <v>19956</v>
      </c>
      <c r="N2696" s="1" t="s">
        <v>19957</v>
      </c>
      <c r="O2696" s="1" t="s">
        <v>19958</v>
      </c>
    </row>
    <row r="2697" s="1" customFormat="1" spans="1:15">
      <c r="A2697" s="1" t="s">
        <v>15</v>
      </c>
      <c r="B2697" s="1" t="s">
        <v>19959</v>
      </c>
      <c r="C2697" s="1" t="s">
        <v>27</v>
      </c>
      <c r="J2697" s="1" t="s">
        <v>19960</v>
      </c>
      <c r="K2697" s="1" t="s">
        <v>19961</v>
      </c>
      <c r="L2697" s="1" t="s">
        <v>19962</v>
      </c>
      <c r="M2697" s="1" t="s">
        <v>19963</v>
      </c>
      <c r="N2697" s="1" t="s">
        <v>19964</v>
      </c>
      <c r="O2697" s="1" t="s">
        <v>19965</v>
      </c>
    </row>
    <row r="2698" s="1" customFormat="1" spans="1:15">
      <c r="A2698" s="1" t="s">
        <v>15</v>
      </c>
      <c r="B2698" s="1" t="s">
        <v>19966</v>
      </c>
      <c r="C2698" s="1" t="s">
        <v>45</v>
      </c>
      <c r="F2698" s="1" t="s">
        <v>19967</v>
      </c>
      <c r="G2698" s="1" t="e">
        <f>-tial</f>
        <v>#NAME?</v>
      </c>
      <c r="I2698" s="1" t="s">
        <v>19968</v>
      </c>
      <c r="J2698" s="1" t="s">
        <v>19969</v>
      </c>
      <c r="K2698" s="1" t="s">
        <v>19970</v>
      </c>
      <c r="L2698" s="1" t="s">
        <v>19971</v>
      </c>
      <c r="M2698" s="1" t="s">
        <v>19972</v>
      </c>
      <c r="N2698" s="1" t="s">
        <v>19973</v>
      </c>
      <c r="O2698" s="1" t="s">
        <v>19974</v>
      </c>
    </row>
    <row r="2699" s="1" customFormat="1" spans="1:15">
      <c r="A2699" s="1" t="s">
        <v>15</v>
      </c>
      <c r="B2699" s="1" t="s">
        <v>19966</v>
      </c>
      <c r="C2699" s="1" t="s">
        <v>27</v>
      </c>
      <c r="F2699" s="1" t="s">
        <v>19967</v>
      </c>
      <c r="G2699" s="1" t="e">
        <f>-tial</f>
        <v>#NAME?</v>
      </c>
      <c r="I2699" s="1" t="s">
        <v>19975</v>
      </c>
      <c r="J2699" s="1" t="s">
        <v>19976</v>
      </c>
      <c r="K2699" s="1" t="s">
        <v>19970</v>
      </c>
      <c r="L2699" s="1" t="s">
        <v>19977</v>
      </c>
      <c r="M2699" s="1" t="s">
        <v>19978</v>
      </c>
      <c r="N2699" s="1" t="s">
        <v>19979</v>
      </c>
      <c r="O2699" s="1" t="s">
        <v>19980</v>
      </c>
    </row>
    <row r="2700" s="1" customFormat="1" spans="1:15">
      <c r="A2700" s="1" t="s">
        <v>15</v>
      </c>
      <c r="B2700" s="1" t="s">
        <v>19981</v>
      </c>
      <c r="C2700" s="1" t="s">
        <v>27</v>
      </c>
      <c r="J2700" s="1" t="s">
        <v>19982</v>
      </c>
      <c r="K2700" s="1" t="s">
        <v>19983</v>
      </c>
      <c r="L2700" s="1" t="s">
        <v>19984</v>
      </c>
      <c r="M2700" s="1" t="s">
        <v>19985</v>
      </c>
      <c r="N2700" s="1" t="s">
        <v>19986</v>
      </c>
      <c r="O2700" s="1" t="s">
        <v>19987</v>
      </c>
    </row>
    <row r="2701" s="1" customFormat="1" spans="1:15">
      <c r="A2701" s="1" t="s">
        <v>15</v>
      </c>
      <c r="B2701" s="1" t="s">
        <v>19981</v>
      </c>
      <c r="C2701" s="1" t="s">
        <v>17</v>
      </c>
      <c r="J2701" s="1" t="s">
        <v>19988</v>
      </c>
      <c r="K2701" s="1" t="s">
        <v>19983</v>
      </c>
      <c r="L2701" s="1" t="s">
        <v>19989</v>
      </c>
      <c r="M2701" s="1" t="s">
        <v>19990</v>
      </c>
      <c r="N2701" s="1" t="s">
        <v>19991</v>
      </c>
      <c r="O2701" s="1" t="s">
        <v>19992</v>
      </c>
    </row>
    <row r="2702" s="1" customFormat="1" spans="1:15">
      <c r="A2702" s="1" t="s">
        <v>15</v>
      </c>
      <c r="B2702" s="1" t="s">
        <v>19993</v>
      </c>
      <c r="C2702" s="1" t="s">
        <v>17</v>
      </c>
      <c r="J2702" s="1" t="s">
        <v>19994</v>
      </c>
      <c r="K2702" s="1" t="s">
        <v>19756</v>
      </c>
      <c r="L2702" s="1" t="s">
        <v>19995</v>
      </c>
      <c r="M2702" s="1" t="s">
        <v>19996</v>
      </c>
      <c r="N2702" s="1" t="s">
        <v>19997</v>
      </c>
      <c r="O2702" s="1" t="s">
        <v>19998</v>
      </c>
    </row>
    <row r="2703" s="1" customFormat="1" spans="1:15">
      <c r="A2703" s="1" t="s">
        <v>15</v>
      </c>
      <c r="B2703" s="1" t="s">
        <v>19999</v>
      </c>
      <c r="C2703" s="1" t="s">
        <v>27</v>
      </c>
      <c r="J2703" s="1" t="s">
        <v>20000</v>
      </c>
      <c r="K2703" s="1" t="s">
        <v>20001</v>
      </c>
      <c r="L2703" s="1" t="s">
        <v>20002</v>
      </c>
      <c r="M2703" s="1" t="s">
        <v>20003</v>
      </c>
      <c r="N2703" s="1" t="s">
        <v>20004</v>
      </c>
      <c r="O2703" s="1" t="s">
        <v>20005</v>
      </c>
    </row>
    <row r="2704" s="1" customFormat="1" spans="1:15">
      <c r="A2704" s="1" t="s">
        <v>15</v>
      </c>
      <c r="B2704" s="1" t="s">
        <v>20006</v>
      </c>
      <c r="C2704" s="1" t="s">
        <v>27</v>
      </c>
      <c r="J2704" s="1" t="s">
        <v>20007</v>
      </c>
      <c r="K2704" s="1" t="s">
        <v>20008</v>
      </c>
      <c r="L2704" s="1" t="s">
        <v>20009</v>
      </c>
      <c r="M2704" s="1" t="s">
        <v>20010</v>
      </c>
      <c r="N2704" s="1" t="s">
        <v>20011</v>
      </c>
      <c r="O2704" s="1" t="s">
        <v>20012</v>
      </c>
    </row>
    <row r="2705" s="1" customFormat="1" spans="1:18">
      <c r="A2705" s="1" t="s">
        <v>15</v>
      </c>
      <c r="B2705" s="1" t="s">
        <v>20013</v>
      </c>
      <c r="C2705" s="1" t="s">
        <v>45</v>
      </c>
      <c r="F2705" s="1" t="s">
        <v>20006</v>
      </c>
      <c r="G2705" s="1" t="e">
        <f>-ful</f>
        <v>#NAME?</v>
      </c>
      <c r="I2705" s="1" t="s">
        <v>20014</v>
      </c>
      <c r="J2705" s="1" t="s">
        <v>20015</v>
      </c>
      <c r="K2705" s="1" t="s">
        <v>20016</v>
      </c>
      <c r="L2705" s="1" t="s">
        <v>20017</v>
      </c>
      <c r="M2705" s="1" t="s">
        <v>20018</v>
      </c>
      <c r="N2705" s="1" t="s">
        <v>20019</v>
      </c>
      <c r="O2705" s="1" t="s">
        <v>20020</v>
      </c>
    </row>
    <row r="2706" s="1" customFormat="1" spans="1:18">
      <c r="A2706" s="1" t="s">
        <v>15</v>
      </c>
      <c r="B2706" s="1" t="s">
        <v>20021</v>
      </c>
      <c r="C2706" s="1" t="s">
        <v>45</v>
      </c>
      <c r="F2706" s="1" t="s">
        <v>20022</v>
      </c>
      <c r="G2706" s="1" t="e">
        <f>-ical</f>
        <v>#NAME?</v>
      </c>
      <c r="I2706" s="1" t="s">
        <v>20023</v>
      </c>
      <c r="J2706" s="1" t="s">
        <v>20024</v>
      </c>
      <c r="K2706" s="1" t="s">
        <v>20025</v>
      </c>
      <c r="L2706" s="1" t="s">
        <v>20026</v>
      </c>
      <c r="M2706" s="1" t="s">
        <v>20027</v>
      </c>
      <c r="N2706" s="1" t="s">
        <v>20028</v>
      </c>
      <c r="O2706" s="1" t="s">
        <v>20029</v>
      </c>
    </row>
    <row r="2707" s="1" customFormat="1" spans="1:18">
      <c r="A2707" s="1" t="s">
        <v>15</v>
      </c>
      <c r="B2707" s="1" t="s">
        <v>20030</v>
      </c>
      <c r="C2707" s="1" t="s">
        <v>27</v>
      </c>
      <c r="J2707" s="1" t="s">
        <v>20031</v>
      </c>
      <c r="K2707" s="1" t="s">
        <v>20032</v>
      </c>
      <c r="L2707" s="1" t="s">
        <v>20033</v>
      </c>
      <c r="M2707" s="1" t="s">
        <v>20034</v>
      </c>
      <c r="N2707" s="1" t="s">
        <v>20035</v>
      </c>
      <c r="O2707" s="1" t="s">
        <v>20036</v>
      </c>
    </row>
    <row r="2708" s="1" customFormat="1" spans="1:18">
      <c r="A2708" s="1" t="s">
        <v>15</v>
      </c>
      <c r="B2708" s="1" t="s">
        <v>20037</v>
      </c>
      <c r="C2708" s="1" t="s">
        <v>17</v>
      </c>
      <c r="J2708" s="1" t="s">
        <v>20031</v>
      </c>
      <c r="K2708" s="1" t="s">
        <v>20032</v>
      </c>
      <c r="L2708" s="1" t="s">
        <v>20038</v>
      </c>
      <c r="M2708" s="1" t="s">
        <v>20039</v>
      </c>
      <c r="N2708" s="1" t="s">
        <v>20040</v>
      </c>
      <c r="O2708" s="1" t="s">
        <v>20041</v>
      </c>
    </row>
    <row r="2709" s="1" customFormat="1" spans="1:18">
      <c r="A2709" s="1" t="s">
        <v>15</v>
      </c>
      <c r="B2709" s="1" t="s">
        <v>20042</v>
      </c>
      <c r="C2709" s="1" t="s">
        <v>17</v>
      </c>
      <c r="J2709" s="1" t="s">
        <v>20043</v>
      </c>
      <c r="K2709" s="1" t="s">
        <v>20044</v>
      </c>
      <c r="L2709" s="1" t="s">
        <v>20045</v>
      </c>
      <c r="M2709" s="1" t="s">
        <v>20046</v>
      </c>
      <c r="N2709" s="1" t="s">
        <v>20047</v>
      </c>
      <c r="O2709" s="1" t="s">
        <v>20048</v>
      </c>
    </row>
    <row r="2710" s="1" customFormat="1" spans="1:18">
      <c r="A2710" s="1" t="s">
        <v>15</v>
      </c>
      <c r="B2710" s="1" t="s">
        <v>20049</v>
      </c>
      <c r="C2710" s="1" t="s">
        <v>17</v>
      </c>
      <c r="J2710" s="1" t="s">
        <v>20050</v>
      </c>
      <c r="K2710" s="1" t="s">
        <v>20051</v>
      </c>
      <c r="L2710" s="1" t="s">
        <v>20052</v>
      </c>
      <c r="M2710" s="1" t="s">
        <v>20053</v>
      </c>
      <c r="N2710" s="1" t="s">
        <v>20054</v>
      </c>
      <c r="O2710" s="1" t="s">
        <v>20055</v>
      </c>
    </row>
    <row r="2711" s="1" customFormat="1" spans="1:18">
      <c r="A2711" s="1" t="s">
        <v>15</v>
      </c>
      <c r="B2711" s="1" t="s">
        <v>20056</v>
      </c>
      <c r="C2711" s="1" t="s">
        <v>27</v>
      </c>
      <c r="F2711" s="1" t="s">
        <v>20049</v>
      </c>
      <c r="I2711" s="1" t="s">
        <v>20057</v>
      </c>
      <c r="J2711" s="1" t="s">
        <v>20058</v>
      </c>
      <c r="K2711" s="1" t="s">
        <v>20059</v>
      </c>
      <c r="L2711" s="1" t="s">
        <v>20060</v>
      </c>
      <c r="M2711" s="1" t="s">
        <v>20061</v>
      </c>
      <c r="N2711" s="1" t="s">
        <v>20062</v>
      </c>
      <c r="O2711" s="1" t="s">
        <v>20063</v>
      </c>
      <c r="R2711" s="1" t="e">
        <f>-er</f>
        <v>#NAME?</v>
      </c>
    </row>
    <row r="2712" s="1" customFormat="1" spans="1:18">
      <c r="A2712" s="1" t="s">
        <v>15</v>
      </c>
      <c r="B2712" s="1" t="s">
        <v>20064</v>
      </c>
      <c r="C2712" s="1" t="s">
        <v>45</v>
      </c>
      <c r="F2712" s="1" t="s">
        <v>1931</v>
      </c>
      <c r="G2712" s="1" t="s">
        <v>2648</v>
      </c>
      <c r="I2712" s="1" t="s">
        <v>20065</v>
      </c>
      <c r="J2712" s="1" t="s">
        <v>20066</v>
      </c>
      <c r="K2712" s="1" t="s">
        <v>20067</v>
      </c>
      <c r="L2712" s="1" t="s">
        <v>20068</v>
      </c>
      <c r="M2712" s="1" t="s">
        <v>20069</v>
      </c>
      <c r="N2712" s="1" t="s">
        <v>20070</v>
      </c>
      <c r="O2712" s="1" t="s">
        <v>20071</v>
      </c>
    </row>
    <row r="2713" s="1" customFormat="1" spans="1:18">
      <c r="A2713" s="1" t="s">
        <v>15</v>
      </c>
      <c r="B2713" s="1" t="s">
        <v>20072</v>
      </c>
      <c r="C2713" s="1" t="s">
        <v>45</v>
      </c>
      <c r="D2713" s="1" t="s">
        <v>6415</v>
      </c>
      <c r="F2713" s="1" t="s">
        <v>20073</v>
      </c>
      <c r="I2713" s="1" t="s">
        <v>20074</v>
      </c>
      <c r="J2713" s="1" t="s">
        <v>10076</v>
      </c>
      <c r="K2713" s="1" t="s">
        <v>20075</v>
      </c>
      <c r="L2713" s="1" t="s">
        <v>20076</v>
      </c>
      <c r="M2713" s="1" t="s">
        <v>20077</v>
      </c>
      <c r="N2713" s="1" t="s">
        <v>20078</v>
      </c>
      <c r="O2713" s="1" t="s">
        <v>20079</v>
      </c>
    </row>
    <row r="2714" s="1" customFormat="1" spans="1:18">
      <c r="A2714" s="1" t="s">
        <v>15</v>
      </c>
      <c r="B2714" s="1" t="s">
        <v>20080</v>
      </c>
      <c r="C2714" s="1" t="s">
        <v>17</v>
      </c>
      <c r="D2714" s="1" t="s">
        <v>6415</v>
      </c>
      <c r="F2714" s="1" t="s">
        <v>601</v>
      </c>
      <c r="I2714" s="1" t="s">
        <v>20081</v>
      </c>
      <c r="J2714" s="1" t="s">
        <v>20082</v>
      </c>
      <c r="K2714" s="1" t="s">
        <v>20083</v>
      </c>
      <c r="L2714" s="1" t="s">
        <v>20084</v>
      </c>
      <c r="M2714" s="1" t="s">
        <v>20085</v>
      </c>
      <c r="N2714" s="1" t="s">
        <v>20086</v>
      </c>
      <c r="O2714" s="1" t="s">
        <v>20087</v>
      </c>
    </row>
    <row r="2715" s="1" customFormat="1" spans="1:18">
      <c r="A2715" s="1" t="s">
        <v>15</v>
      </c>
      <c r="B2715" s="1" t="s">
        <v>20088</v>
      </c>
      <c r="C2715" s="1" t="s">
        <v>17</v>
      </c>
      <c r="D2715" s="1" t="s">
        <v>6415</v>
      </c>
      <c r="F2715" s="1" t="s">
        <v>6566</v>
      </c>
      <c r="I2715" s="1" t="s">
        <v>20089</v>
      </c>
      <c r="J2715" s="1" t="s">
        <v>20090</v>
      </c>
      <c r="K2715" s="1" t="s">
        <v>20091</v>
      </c>
      <c r="L2715" s="1" t="s">
        <v>20092</v>
      </c>
      <c r="M2715" s="1" t="s">
        <v>20093</v>
      </c>
      <c r="N2715" s="1" t="s">
        <v>20094</v>
      </c>
      <c r="O2715" s="1" t="s">
        <v>20095</v>
      </c>
    </row>
    <row r="2716" s="1" customFormat="1" spans="1:18">
      <c r="A2716" s="1" t="s">
        <v>15</v>
      </c>
      <c r="B2716" s="1" t="s">
        <v>20096</v>
      </c>
      <c r="C2716" s="1" t="s">
        <v>27</v>
      </c>
      <c r="D2716" s="1" t="s">
        <v>6415</v>
      </c>
      <c r="F2716" s="1" t="s">
        <v>6566</v>
      </c>
      <c r="G2716" s="1" t="s">
        <v>707</v>
      </c>
      <c r="I2716" s="1" t="s">
        <v>20097</v>
      </c>
      <c r="J2716" s="1" t="s">
        <v>20098</v>
      </c>
      <c r="K2716" s="1" t="s">
        <v>20099</v>
      </c>
      <c r="L2716" s="1" t="s">
        <v>20100</v>
      </c>
      <c r="M2716" s="1" t="s">
        <v>20101</v>
      </c>
      <c r="N2716" s="1" t="s">
        <v>20102</v>
      </c>
      <c r="O2716" s="1" t="s">
        <v>20103</v>
      </c>
    </row>
    <row r="2717" s="1" customFormat="1" spans="1:18">
      <c r="A2717" s="1" t="s">
        <v>15</v>
      </c>
      <c r="B2717" s="1" t="s">
        <v>20104</v>
      </c>
      <c r="C2717" s="1" t="s">
        <v>45</v>
      </c>
      <c r="D2717" s="1" t="s">
        <v>6415</v>
      </c>
      <c r="F2717" s="1" t="s">
        <v>20105</v>
      </c>
      <c r="G2717" s="1" t="e">
        <f>-ant</f>
        <v>#NAME?</v>
      </c>
      <c r="I2717" s="1" t="s">
        <v>20106</v>
      </c>
      <c r="J2717" s="1" t="s">
        <v>20107</v>
      </c>
      <c r="K2717" s="1" t="s">
        <v>20108</v>
      </c>
      <c r="L2717" s="1" t="s">
        <v>20109</v>
      </c>
      <c r="M2717" s="1" t="s">
        <v>20110</v>
      </c>
      <c r="N2717" s="1" t="s">
        <v>20111</v>
      </c>
      <c r="O2717" s="1" t="s">
        <v>20112</v>
      </c>
    </row>
    <row r="2718" s="1" customFormat="1" spans="1:18">
      <c r="A2718" s="1" t="s">
        <v>15</v>
      </c>
      <c r="B2718" s="1" t="s">
        <v>20113</v>
      </c>
      <c r="C2718" s="1" t="s">
        <v>27</v>
      </c>
      <c r="D2718" s="1" t="s">
        <v>6415</v>
      </c>
      <c r="F2718" s="1" t="s">
        <v>20114</v>
      </c>
      <c r="G2718" s="1" t="e">
        <f>-ice</f>
        <v>#NAME?</v>
      </c>
      <c r="I2718" s="1" t="s">
        <v>20115</v>
      </c>
      <c r="J2718" s="1" t="s">
        <v>20116</v>
      </c>
      <c r="K2718" s="1" t="s">
        <v>20117</v>
      </c>
      <c r="L2718" s="1" t="s">
        <v>20118</v>
      </c>
      <c r="M2718" s="1" t="s">
        <v>20119</v>
      </c>
      <c r="N2718" s="1" t="s">
        <v>20120</v>
      </c>
      <c r="O2718" s="1" t="s">
        <v>20121</v>
      </c>
    </row>
    <row r="2719" s="1" customFormat="1" spans="1:18">
      <c r="A2719" s="1" t="s">
        <v>15</v>
      </c>
      <c r="B2719" s="1" t="s">
        <v>20113</v>
      </c>
      <c r="C2719" s="1" t="s">
        <v>17</v>
      </c>
      <c r="D2719" s="1" t="s">
        <v>6415</v>
      </c>
      <c r="F2719" s="1" t="s">
        <v>20114</v>
      </c>
      <c r="G2719" s="1" t="e">
        <f>-ice</f>
        <v>#NAME?</v>
      </c>
      <c r="I2719" s="1" t="s">
        <v>20122</v>
      </c>
      <c r="J2719" s="1" t="s">
        <v>20123</v>
      </c>
      <c r="K2719" s="1" t="s">
        <v>20117</v>
      </c>
      <c r="L2719" s="1" t="s">
        <v>20124</v>
      </c>
      <c r="M2719" s="1" t="s">
        <v>20125</v>
      </c>
      <c r="N2719" s="1" t="s">
        <v>20126</v>
      </c>
      <c r="O2719" s="1" t="s">
        <v>20127</v>
      </c>
    </row>
    <row r="2720" s="1" customFormat="1" spans="1:18">
      <c r="A2720" s="1" t="s">
        <v>15</v>
      </c>
      <c r="B2720" s="1" t="s">
        <v>20128</v>
      </c>
      <c r="C2720" s="1" t="s">
        <v>27</v>
      </c>
      <c r="D2720" s="1" t="s">
        <v>6415</v>
      </c>
      <c r="F2720" s="1" t="s">
        <v>20129</v>
      </c>
      <c r="I2720" s="1" t="s">
        <v>20130</v>
      </c>
      <c r="J2720" s="1" t="s">
        <v>20131</v>
      </c>
      <c r="K2720" s="1" t="s">
        <v>20132</v>
      </c>
      <c r="L2720" s="1" t="s">
        <v>20133</v>
      </c>
      <c r="M2720" s="1" t="s">
        <v>20134</v>
      </c>
      <c r="N2720" s="1" t="s">
        <v>20135</v>
      </c>
      <c r="O2720" s="1" t="s">
        <v>20136</v>
      </c>
    </row>
    <row r="2721" s="1" customFormat="1" spans="1:15">
      <c r="A2721" s="1" t="s">
        <v>15</v>
      </c>
      <c r="B2721" s="1" t="s">
        <v>20128</v>
      </c>
      <c r="C2721" s="1" t="s">
        <v>45</v>
      </c>
      <c r="D2721" s="1" t="s">
        <v>6415</v>
      </c>
      <c r="F2721" s="1" t="s">
        <v>20129</v>
      </c>
      <c r="I2721" s="1" t="s">
        <v>20137</v>
      </c>
      <c r="J2721" s="1" t="s">
        <v>20138</v>
      </c>
      <c r="K2721" s="1" t="s">
        <v>20132</v>
      </c>
      <c r="L2721" s="1" t="s">
        <v>20139</v>
      </c>
      <c r="M2721" s="1" t="s">
        <v>20140</v>
      </c>
      <c r="N2721" s="1" t="s">
        <v>20141</v>
      </c>
      <c r="O2721" s="1" t="s">
        <v>20142</v>
      </c>
    </row>
    <row r="2722" s="1" customFormat="1" spans="1:15">
      <c r="A2722" s="1" t="s">
        <v>15</v>
      </c>
      <c r="B2722" s="1" t="s">
        <v>20143</v>
      </c>
      <c r="C2722" s="1" t="s">
        <v>27</v>
      </c>
      <c r="D2722" s="1" t="s">
        <v>6415</v>
      </c>
      <c r="F2722" s="1" t="s">
        <v>1804</v>
      </c>
      <c r="G2722" s="1" t="e">
        <f>-ation</f>
        <v>#NAME?</v>
      </c>
      <c r="I2722" s="1" t="s">
        <v>20144</v>
      </c>
      <c r="J2722" s="1" t="s">
        <v>20145</v>
      </c>
      <c r="K2722" s="1" t="s">
        <v>20146</v>
      </c>
      <c r="L2722" s="1" t="s">
        <v>20147</v>
      </c>
      <c r="M2722" s="1" t="s">
        <v>20148</v>
      </c>
      <c r="N2722" s="1" t="s">
        <v>20149</v>
      </c>
      <c r="O2722" s="1" t="s">
        <v>20150</v>
      </c>
    </row>
    <row r="2723" s="1" customFormat="1" spans="1:15">
      <c r="A2723" s="1" t="s">
        <v>15</v>
      </c>
      <c r="B2723" s="1" t="s">
        <v>20151</v>
      </c>
      <c r="C2723" s="1" t="s">
        <v>17</v>
      </c>
      <c r="D2723" s="1" t="s">
        <v>6415</v>
      </c>
      <c r="F2723" s="1" t="s">
        <v>1804</v>
      </c>
      <c r="I2723" s="1" t="s">
        <v>20152</v>
      </c>
      <c r="J2723" s="1" t="s">
        <v>20145</v>
      </c>
      <c r="K2723" s="1" t="s">
        <v>20153</v>
      </c>
      <c r="L2723" s="1" t="s">
        <v>20154</v>
      </c>
      <c r="M2723" s="1" t="s">
        <v>20155</v>
      </c>
      <c r="N2723" s="1" t="s">
        <v>20156</v>
      </c>
      <c r="O2723" s="1" t="s">
        <v>20157</v>
      </c>
    </row>
    <row r="2724" s="1" customFormat="1" spans="1:15">
      <c r="A2724" s="1" t="s">
        <v>15</v>
      </c>
      <c r="B2724" s="1" t="s">
        <v>20158</v>
      </c>
      <c r="C2724" s="1" t="s">
        <v>27</v>
      </c>
      <c r="D2724" s="1" t="s">
        <v>6415</v>
      </c>
      <c r="F2724" s="1" t="s">
        <v>20159</v>
      </c>
      <c r="G2724" s="1" t="s">
        <v>611</v>
      </c>
      <c r="I2724" s="1" t="s">
        <v>20160</v>
      </c>
      <c r="J2724" s="1" t="s">
        <v>20161</v>
      </c>
      <c r="K2724" s="1" t="s">
        <v>20162</v>
      </c>
      <c r="L2724" s="1" t="s">
        <v>20163</v>
      </c>
      <c r="M2724" s="1" t="s">
        <v>20164</v>
      </c>
      <c r="N2724" s="1" t="s">
        <v>20165</v>
      </c>
      <c r="O2724" s="1" t="s">
        <v>20166</v>
      </c>
    </row>
    <row r="2725" s="1" customFormat="1" spans="1:15">
      <c r="A2725" s="1" t="s">
        <v>15</v>
      </c>
      <c r="B2725" s="1" t="s">
        <v>20167</v>
      </c>
      <c r="C2725" s="1" t="s">
        <v>45</v>
      </c>
      <c r="D2725" s="1" t="s">
        <v>6415</v>
      </c>
      <c r="F2725" s="1" t="s">
        <v>161</v>
      </c>
      <c r="I2725" s="1" t="s">
        <v>20168</v>
      </c>
      <c r="J2725" s="1" t="s">
        <v>20169</v>
      </c>
      <c r="K2725" s="1" t="s">
        <v>20170</v>
      </c>
      <c r="L2725" s="1" t="s">
        <v>20171</v>
      </c>
      <c r="M2725" s="1" t="s">
        <v>20172</v>
      </c>
      <c r="N2725" s="1" t="s">
        <v>20173</v>
      </c>
      <c r="O2725" s="1" t="s">
        <v>20174</v>
      </c>
    </row>
    <row r="2726" s="1" customFormat="1" spans="1:15">
      <c r="A2726" s="1" t="s">
        <v>15</v>
      </c>
      <c r="B2726" s="1" t="s">
        <v>20167</v>
      </c>
      <c r="C2726" s="1" t="s">
        <v>27</v>
      </c>
      <c r="D2726" s="1" t="s">
        <v>6415</v>
      </c>
      <c r="F2726" s="1" t="s">
        <v>161</v>
      </c>
      <c r="I2726" s="1" t="s">
        <v>20175</v>
      </c>
      <c r="J2726" s="1" t="s">
        <v>20176</v>
      </c>
      <c r="K2726" s="1" t="s">
        <v>20170</v>
      </c>
      <c r="L2726" s="1" t="s">
        <v>20177</v>
      </c>
      <c r="M2726" s="1" t="s">
        <v>20178</v>
      </c>
      <c r="N2726" s="1" t="s">
        <v>20179</v>
      </c>
      <c r="O2726" s="1" t="s">
        <v>20180</v>
      </c>
    </row>
    <row r="2727" s="1" customFormat="1" spans="1:15">
      <c r="A2727" s="1" t="s">
        <v>15</v>
      </c>
      <c r="B2727" s="1" t="s">
        <v>20167</v>
      </c>
      <c r="C2727" s="1" t="s">
        <v>17</v>
      </c>
      <c r="D2727" s="1" t="s">
        <v>6415</v>
      </c>
      <c r="F2727" s="1" t="s">
        <v>161</v>
      </c>
      <c r="I2727" s="1" t="s">
        <v>20181</v>
      </c>
      <c r="J2727" s="1" t="s">
        <v>20182</v>
      </c>
      <c r="K2727" s="1" t="s">
        <v>20183</v>
      </c>
      <c r="L2727" s="1" t="s">
        <v>20184</v>
      </c>
      <c r="M2727" s="1" t="s">
        <v>20185</v>
      </c>
      <c r="N2727" s="1" t="s">
        <v>20186</v>
      </c>
      <c r="O2727" s="1" t="s">
        <v>20187</v>
      </c>
    </row>
    <row r="2728" s="1" customFormat="1" spans="1:15">
      <c r="A2728" s="1" t="s">
        <v>15</v>
      </c>
      <c r="B2728" s="1" t="s">
        <v>20188</v>
      </c>
      <c r="C2728" s="1" t="s">
        <v>27</v>
      </c>
      <c r="D2728" s="1" t="s">
        <v>6415</v>
      </c>
      <c r="F2728" s="1" t="s">
        <v>161</v>
      </c>
      <c r="G2728" s="1" t="s">
        <v>304</v>
      </c>
      <c r="I2728" s="1" t="s">
        <v>20189</v>
      </c>
      <c r="J2728" s="1" t="s">
        <v>20190</v>
      </c>
      <c r="K2728" s="1" t="s">
        <v>20191</v>
      </c>
      <c r="L2728" s="1" t="s">
        <v>20192</v>
      </c>
      <c r="M2728" s="1" t="s">
        <v>20193</v>
      </c>
      <c r="N2728" s="1" t="s">
        <v>20194</v>
      </c>
      <c r="O2728" s="1" t="s">
        <v>20195</v>
      </c>
    </row>
    <row r="2729" s="1" customFormat="1" spans="1:15">
      <c r="A2729" s="1" t="s">
        <v>15</v>
      </c>
      <c r="B2729" s="1" t="s">
        <v>20196</v>
      </c>
      <c r="C2729" s="1" t="s">
        <v>17</v>
      </c>
      <c r="D2729" s="1" t="s">
        <v>6415</v>
      </c>
      <c r="F2729" s="1" t="s">
        <v>8152</v>
      </c>
      <c r="I2729" s="1" t="s">
        <v>20197</v>
      </c>
      <c r="J2729" s="1" t="s">
        <v>20198</v>
      </c>
      <c r="K2729" s="1" t="s">
        <v>20199</v>
      </c>
      <c r="L2729" s="1" t="s">
        <v>20200</v>
      </c>
      <c r="M2729" s="1" t="s">
        <v>20201</v>
      </c>
      <c r="N2729" s="1" t="s">
        <v>20202</v>
      </c>
      <c r="O2729" s="1" t="s">
        <v>20203</v>
      </c>
    </row>
    <row r="2730" s="1" customFormat="1" spans="1:15">
      <c r="A2730" s="1" t="s">
        <v>15</v>
      </c>
      <c r="B2730" s="1" t="s">
        <v>20204</v>
      </c>
      <c r="C2730" s="1" t="s">
        <v>27</v>
      </c>
      <c r="D2730" s="1" t="s">
        <v>6415</v>
      </c>
      <c r="F2730" s="1" t="s">
        <v>20205</v>
      </c>
      <c r="G2730" s="1" t="s">
        <v>294</v>
      </c>
      <c r="I2730" s="1" t="s">
        <v>20206</v>
      </c>
      <c r="J2730" s="1" t="s">
        <v>20207</v>
      </c>
      <c r="K2730" s="1" t="s">
        <v>20208</v>
      </c>
      <c r="L2730" s="1" t="s">
        <v>20209</v>
      </c>
      <c r="M2730" s="1" t="s">
        <v>20210</v>
      </c>
      <c r="N2730" s="1" t="s">
        <v>20211</v>
      </c>
      <c r="O2730" s="1" t="s">
        <v>20212</v>
      </c>
    </row>
    <row r="2731" s="1" customFormat="1" spans="1:15">
      <c r="A2731" s="1" t="s">
        <v>15</v>
      </c>
      <c r="B2731" s="1" t="s">
        <v>10371</v>
      </c>
      <c r="C2731" s="1" t="s">
        <v>17</v>
      </c>
      <c r="J2731" s="1" t="s">
        <v>20213</v>
      </c>
      <c r="K2731" s="1" t="s">
        <v>20214</v>
      </c>
      <c r="L2731" s="1" t="s">
        <v>20215</v>
      </c>
      <c r="M2731" s="1" t="s">
        <v>20216</v>
      </c>
      <c r="N2731" s="1" t="s">
        <v>20217</v>
      </c>
      <c r="O2731" s="1" t="s">
        <v>20218</v>
      </c>
    </row>
    <row r="2732" s="1" customFormat="1" spans="1:15">
      <c r="A2732" s="1" t="s">
        <v>15</v>
      </c>
      <c r="B2732" s="1" t="s">
        <v>10371</v>
      </c>
      <c r="C2732" s="1" t="s">
        <v>27</v>
      </c>
      <c r="J2732" s="1" t="s">
        <v>20219</v>
      </c>
      <c r="K2732" s="1" t="s">
        <v>20214</v>
      </c>
      <c r="L2732" s="1" t="s">
        <v>20220</v>
      </c>
      <c r="M2732" s="1" t="s">
        <v>20221</v>
      </c>
      <c r="N2732" s="1" t="s">
        <v>20222</v>
      </c>
      <c r="O2732" s="1" t="s">
        <v>20223</v>
      </c>
    </row>
    <row r="2733" s="1" customFormat="1" spans="1:15">
      <c r="A2733" s="1" t="s">
        <v>15</v>
      </c>
      <c r="B2733" s="1" t="s">
        <v>20224</v>
      </c>
      <c r="C2733" s="1" t="s">
        <v>27</v>
      </c>
      <c r="F2733" s="1" t="s">
        <v>10371</v>
      </c>
      <c r="G2733" s="1" t="e">
        <f>-ure</f>
        <v>#NAME?</v>
      </c>
      <c r="I2733" s="1" t="s">
        <v>20225</v>
      </c>
      <c r="J2733" s="1" t="s">
        <v>20226</v>
      </c>
      <c r="K2733" s="1" t="s">
        <v>20227</v>
      </c>
      <c r="L2733" s="1" t="s">
        <v>20228</v>
      </c>
      <c r="M2733" s="1" t="s">
        <v>20229</v>
      </c>
      <c r="N2733" s="1" t="s">
        <v>20230</v>
      </c>
      <c r="O2733" s="1" t="s">
        <v>20231</v>
      </c>
    </row>
    <row r="2734" s="1" customFormat="1" spans="1:15">
      <c r="A2734" s="1" t="s">
        <v>15</v>
      </c>
      <c r="B2734" s="1" t="s">
        <v>20232</v>
      </c>
      <c r="C2734" s="1" t="s">
        <v>17</v>
      </c>
      <c r="D2734" s="1" t="s">
        <v>6415</v>
      </c>
      <c r="F2734" s="1" t="s">
        <v>2537</v>
      </c>
      <c r="I2734" s="1" t="s">
        <v>20233</v>
      </c>
      <c r="J2734" s="1" t="s">
        <v>20234</v>
      </c>
      <c r="K2734" s="1" t="s">
        <v>20235</v>
      </c>
      <c r="L2734" s="1" t="s">
        <v>20236</v>
      </c>
      <c r="M2734" s="1" t="s">
        <v>20237</v>
      </c>
      <c r="N2734" s="1" t="s">
        <v>20238</v>
      </c>
      <c r="O2734" s="1" t="s">
        <v>20239</v>
      </c>
    </row>
    <row r="2735" s="1" customFormat="1" spans="1:15">
      <c r="A2735" s="1" t="s">
        <v>15</v>
      </c>
      <c r="B2735" s="1" t="s">
        <v>20240</v>
      </c>
      <c r="C2735" s="1" t="s">
        <v>45</v>
      </c>
      <c r="J2735" s="1" t="s">
        <v>20241</v>
      </c>
      <c r="K2735" s="1" t="s">
        <v>20242</v>
      </c>
      <c r="L2735" s="1" t="s">
        <v>20243</v>
      </c>
      <c r="M2735" s="1" t="s">
        <v>20244</v>
      </c>
      <c r="N2735" s="1" t="s">
        <v>20245</v>
      </c>
      <c r="O2735" s="1" t="s">
        <v>20246</v>
      </c>
    </row>
    <row r="2736" s="1" customFormat="1" spans="1:15">
      <c r="A2736" s="1" t="s">
        <v>15</v>
      </c>
      <c r="B2736" s="1" t="s">
        <v>20247</v>
      </c>
      <c r="C2736" s="1" t="s">
        <v>17</v>
      </c>
      <c r="D2736" s="1" t="s">
        <v>6415</v>
      </c>
      <c r="F2736" s="1" t="s">
        <v>789</v>
      </c>
      <c r="I2736" s="1" t="s">
        <v>20248</v>
      </c>
      <c r="J2736" s="1" t="s">
        <v>20249</v>
      </c>
      <c r="K2736" s="1" t="s">
        <v>20250</v>
      </c>
      <c r="L2736" s="1" t="s">
        <v>20251</v>
      </c>
      <c r="M2736" s="1" t="s">
        <v>20252</v>
      </c>
      <c r="N2736" s="1" t="s">
        <v>20253</v>
      </c>
      <c r="O2736" s="1" t="s">
        <v>20254</v>
      </c>
    </row>
    <row r="2737" s="1" customFormat="1" spans="1:18">
      <c r="A2737" s="1" t="s">
        <v>15</v>
      </c>
      <c r="B2737" s="1" t="s">
        <v>20255</v>
      </c>
      <c r="C2737" s="1" t="s">
        <v>17</v>
      </c>
      <c r="D2737" s="1" t="s">
        <v>6415</v>
      </c>
      <c r="F2737" s="1" t="s">
        <v>14280</v>
      </c>
      <c r="I2737" s="1" t="s">
        <v>20256</v>
      </c>
      <c r="J2737" s="1" t="s">
        <v>20257</v>
      </c>
      <c r="K2737" s="1" t="s">
        <v>20258</v>
      </c>
      <c r="L2737" s="1" t="s">
        <v>20259</v>
      </c>
      <c r="M2737" s="1" t="s">
        <v>20260</v>
      </c>
      <c r="N2737" s="1" t="s">
        <v>20261</v>
      </c>
      <c r="O2737" s="1" t="s">
        <v>20262</v>
      </c>
    </row>
    <row r="2738" s="1" customFormat="1" spans="1:18">
      <c r="A2738" s="1" t="s">
        <v>15</v>
      </c>
      <c r="B2738" s="1" t="s">
        <v>20255</v>
      </c>
      <c r="C2738" s="1" t="s">
        <v>27</v>
      </c>
      <c r="D2738" s="1" t="s">
        <v>6415</v>
      </c>
      <c r="F2738" s="1" t="s">
        <v>14280</v>
      </c>
      <c r="I2738" s="1" t="s">
        <v>20263</v>
      </c>
      <c r="J2738" s="1" t="s">
        <v>20264</v>
      </c>
      <c r="K2738" s="1" t="s">
        <v>20265</v>
      </c>
      <c r="L2738" s="1" t="s">
        <v>20266</v>
      </c>
      <c r="M2738" s="1" t="s">
        <v>20267</v>
      </c>
      <c r="N2738" s="1" t="s">
        <v>20268</v>
      </c>
      <c r="O2738" s="1" t="s">
        <v>20269</v>
      </c>
    </row>
    <row r="2739" s="1" customFormat="1" spans="1:18">
      <c r="A2739" s="1" t="s">
        <v>15</v>
      </c>
      <c r="B2739" s="1" t="s">
        <v>20270</v>
      </c>
      <c r="C2739" s="1" t="s">
        <v>45</v>
      </c>
      <c r="D2739" s="1" t="s">
        <v>6415</v>
      </c>
      <c r="F2739" s="1" t="s">
        <v>17658</v>
      </c>
      <c r="G2739" s="1" t="s">
        <v>2648</v>
      </c>
      <c r="I2739" s="1" t="s">
        <v>20271</v>
      </c>
      <c r="J2739" s="1" t="s">
        <v>20272</v>
      </c>
      <c r="K2739" s="1" t="s">
        <v>20273</v>
      </c>
      <c r="L2739" s="1" t="s">
        <v>20274</v>
      </c>
      <c r="M2739" s="1" t="s">
        <v>20275</v>
      </c>
      <c r="N2739" s="1" t="s">
        <v>20276</v>
      </c>
      <c r="O2739" s="1" t="s">
        <v>20277</v>
      </c>
    </row>
    <row r="2740" s="1" customFormat="1" spans="1:18">
      <c r="A2740" s="1" t="s">
        <v>15</v>
      </c>
      <c r="B2740" s="1" t="s">
        <v>20278</v>
      </c>
      <c r="C2740" s="1" t="s">
        <v>27</v>
      </c>
      <c r="J2740" s="1" t="s">
        <v>20279</v>
      </c>
      <c r="K2740" s="1" t="s">
        <v>20280</v>
      </c>
      <c r="L2740" s="1" t="s">
        <v>20281</v>
      </c>
      <c r="M2740" s="1" t="s">
        <v>20282</v>
      </c>
      <c r="N2740" s="1" t="s">
        <v>20283</v>
      </c>
      <c r="O2740" s="1" t="s">
        <v>20284</v>
      </c>
    </row>
    <row r="2741" s="1" customFormat="1" spans="1:18">
      <c r="A2741" s="1" t="s">
        <v>15</v>
      </c>
      <c r="B2741" s="1" t="s">
        <v>20278</v>
      </c>
      <c r="C2741" s="1" t="s">
        <v>17</v>
      </c>
      <c r="J2741" s="1" t="s">
        <v>20285</v>
      </c>
      <c r="K2741" s="1" t="s">
        <v>20280</v>
      </c>
      <c r="L2741" s="1" t="s">
        <v>20286</v>
      </c>
      <c r="M2741" s="1" t="s">
        <v>20287</v>
      </c>
      <c r="N2741" s="1" t="s">
        <v>20288</v>
      </c>
      <c r="O2741" s="1" t="s">
        <v>20289</v>
      </c>
    </row>
    <row r="2742" s="1" customFormat="1" spans="1:18">
      <c r="A2742" s="1" t="s">
        <v>15</v>
      </c>
      <c r="B2742" s="1" t="s">
        <v>20290</v>
      </c>
      <c r="C2742" s="1" t="s">
        <v>27</v>
      </c>
      <c r="J2742" s="1" t="s">
        <v>20291</v>
      </c>
      <c r="K2742" s="1" t="s">
        <v>20292</v>
      </c>
      <c r="L2742" s="1" t="s">
        <v>20293</v>
      </c>
      <c r="M2742" s="1" t="s">
        <v>20294</v>
      </c>
      <c r="N2742" s="1" t="s">
        <v>20295</v>
      </c>
      <c r="O2742" s="1" t="s">
        <v>20296</v>
      </c>
    </row>
    <row r="2743" s="1" customFormat="1" spans="1:18">
      <c r="A2743" s="1" t="s">
        <v>15</v>
      </c>
      <c r="B2743" s="1" t="s">
        <v>20297</v>
      </c>
      <c r="C2743" s="1" t="s">
        <v>27</v>
      </c>
      <c r="J2743" s="1" t="s">
        <v>20298</v>
      </c>
      <c r="K2743" s="1" t="s">
        <v>20299</v>
      </c>
      <c r="L2743" s="1" t="s">
        <v>20300</v>
      </c>
      <c r="M2743" s="1" t="s">
        <v>20301</v>
      </c>
      <c r="N2743" s="1" t="s">
        <v>20302</v>
      </c>
      <c r="O2743" s="1" t="s">
        <v>20303</v>
      </c>
    </row>
    <row r="2744" s="1" customFormat="1" spans="1:18">
      <c r="A2744" s="1" t="s">
        <v>15</v>
      </c>
      <c r="B2744" s="1" t="s">
        <v>20304</v>
      </c>
      <c r="C2744" s="1" t="s">
        <v>45</v>
      </c>
      <c r="I2744" s="1" t="s">
        <v>20305</v>
      </c>
      <c r="J2744" s="1" t="s">
        <v>20306</v>
      </c>
      <c r="K2744" s="1" t="s">
        <v>20307</v>
      </c>
      <c r="L2744" s="1" t="s">
        <v>20308</v>
      </c>
      <c r="M2744" s="1" t="s">
        <v>20309</v>
      </c>
      <c r="N2744" s="1" t="s">
        <v>20310</v>
      </c>
      <c r="O2744" s="1" t="s">
        <v>20311</v>
      </c>
      <c r="P2744" s="1" t="s">
        <v>20312</v>
      </c>
      <c r="R2744" s="1" t="e">
        <f>-itive</f>
        <v>#NAME?</v>
      </c>
    </row>
    <row r="2745" s="1" customFormat="1" spans="1:18">
      <c r="A2745" s="1" t="s">
        <v>15</v>
      </c>
      <c r="B2745" s="1" t="s">
        <v>20313</v>
      </c>
      <c r="C2745" s="1" t="s">
        <v>27</v>
      </c>
      <c r="F2745" s="1" t="s">
        <v>18636</v>
      </c>
      <c r="I2745" s="1" t="s">
        <v>20314</v>
      </c>
      <c r="J2745" s="1" t="s">
        <v>20315</v>
      </c>
      <c r="K2745" s="1" t="s">
        <v>20316</v>
      </c>
      <c r="L2745" s="1" t="s">
        <v>20317</v>
      </c>
      <c r="M2745" s="1" t="s">
        <v>20318</v>
      </c>
      <c r="N2745" s="1" t="s">
        <v>20319</v>
      </c>
      <c r="O2745" s="1" t="s">
        <v>20320</v>
      </c>
      <c r="P2745" s="1" t="s">
        <v>20312</v>
      </c>
      <c r="R2745" s="1" t="e">
        <f>-le</f>
        <v>#NAME?</v>
      </c>
    </row>
    <row r="2746" s="1" customFormat="1" spans="1:18">
      <c r="A2746" s="1" t="s">
        <v>15</v>
      </c>
      <c r="B2746" s="1" t="s">
        <v>20321</v>
      </c>
      <c r="C2746" s="1" t="s">
        <v>17</v>
      </c>
      <c r="J2746" s="1" t="s">
        <v>20322</v>
      </c>
      <c r="K2746" s="1" t="s">
        <v>20323</v>
      </c>
      <c r="L2746" s="1" t="s">
        <v>20324</v>
      </c>
      <c r="M2746" s="1" t="s">
        <v>20325</v>
      </c>
      <c r="N2746" s="1" t="s">
        <v>20326</v>
      </c>
      <c r="O2746" s="1" t="s">
        <v>20327</v>
      </c>
    </row>
    <row r="2747" s="1" customFormat="1" spans="1:18">
      <c r="A2747" s="1" t="s">
        <v>15</v>
      </c>
      <c r="B2747" s="1" t="s">
        <v>20321</v>
      </c>
      <c r="C2747" s="1" t="s">
        <v>27</v>
      </c>
      <c r="J2747" s="1" t="s">
        <v>20328</v>
      </c>
      <c r="K2747" s="1" t="s">
        <v>20323</v>
      </c>
      <c r="L2747" s="1" t="s">
        <v>20329</v>
      </c>
      <c r="M2747" s="1" t="s">
        <v>20330</v>
      </c>
      <c r="N2747" s="1" t="s">
        <v>20331</v>
      </c>
      <c r="O2747" s="1" t="s">
        <v>20332</v>
      </c>
    </row>
    <row r="2748" s="1" customFormat="1" spans="1:18">
      <c r="A2748" s="1" t="s">
        <v>15</v>
      </c>
      <c r="B2748" s="1" t="s">
        <v>20333</v>
      </c>
      <c r="C2748" s="1" t="s">
        <v>27</v>
      </c>
      <c r="I2748" s="1" t="s">
        <v>20334</v>
      </c>
      <c r="J2748" s="1" t="s">
        <v>20335</v>
      </c>
      <c r="K2748" s="1" t="s">
        <v>20336</v>
      </c>
      <c r="L2748" s="1" t="s">
        <v>20337</v>
      </c>
      <c r="M2748" s="1" t="s">
        <v>20338</v>
      </c>
      <c r="N2748" s="1" t="s">
        <v>20339</v>
      </c>
      <c r="O2748" s="1" t="s">
        <v>20340</v>
      </c>
      <c r="P2748" s="1" t="s">
        <v>20341</v>
      </c>
      <c r="R2748" s="1" t="e">
        <f>-on</f>
        <v>#NAME?</v>
      </c>
    </row>
    <row r="2749" s="1" customFormat="1" spans="1:18">
      <c r="A2749" s="1" t="s">
        <v>15</v>
      </c>
      <c r="B2749" s="1" t="s">
        <v>20342</v>
      </c>
      <c r="C2749" s="1" t="s">
        <v>27</v>
      </c>
      <c r="F2749" s="1" t="s">
        <v>20333</v>
      </c>
      <c r="G2749" s="1" t="s">
        <v>2419</v>
      </c>
      <c r="I2749" s="1" t="s">
        <v>20343</v>
      </c>
      <c r="J2749" s="1" t="s">
        <v>20344</v>
      </c>
      <c r="K2749" s="1" t="s">
        <v>20345</v>
      </c>
      <c r="L2749" s="1" t="s">
        <v>20346</v>
      </c>
      <c r="M2749" s="1" t="s">
        <v>20347</v>
      </c>
      <c r="N2749" s="1" t="s">
        <v>20348</v>
      </c>
      <c r="O2749" s="1" t="s">
        <v>20349</v>
      </c>
    </row>
    <row r="2750" s="1" customFormat="1" spans="1:18">
      <c r="A2750" s="1" t="s">
        <v>15</v>
      </c>
      <c r="B2750" s="1" t="s">
        <v>20350</v>
      </c>
      <c r="C2750" s="1" t="s">
        <v>45</v>
      </c>
      <c r="F2750" s="1" t="s">
        <v>20351</v>
      </c>
      <c r="G2750" s="1" t="s">
        <v>356</v>
      </c>
      <c r="I2750" s="1" t="s">
        <v>20352</v>
      </c>
      <c r="J2750" s="1" t="s">
        <v>20353</v>
      </c>
      <c r="K2750" s="1" t="s">
        <v>20354</v>
      </c>
      <c r="L2750" s="1" t="s">
        <v>20355</v>
      </c>
      <c r="M2750" s="1" t="s">
        <v>20356</v>
      </c>
      <c r="N2750" s="1" t="s">
        <v>20357</v>
      </c>
      <c r="O2750" s="1" t="s">
        <v>20358</v>
      </c>
    </row>
    <row r="2751" s="1" customFormat="1" spans="1:18">
      <c r="A2751" s="1" t="s">
        <v>15</v>
      </c>
      <c r="B2751" s="1" t="s">
        <v>20350</v>
      </c>
      <c r="C2751" s="1" t="s">
        <v>27</v>
      </c>
      <c r="F2751" s="1" t="s">
        <v>20351</v>
      </c>
      <c r="G2751" s="1" t="s">
        <v>356</v>
      </c>
      <c r="I2751" s="1" t="s">
        <v>20359</v>
      </c>
      <c r="J2751" s="1" t="s">
        <v>20360</v>
      </c>
      <c r="K2751" s="1" t="s">
        <v>20354</v>
      </c>
      <c r="L2751" s="1" t="s">
        <v>20361</v>
      </c>
      <c r="M2751" s="1" t="s">
        <v>20362</v>
      </c>
      <c r="N2751" s="1" t="s">
        <v>20363</v>
      </c>
      <c r="O2751" s="1" t="s">
        <v>20364</v>
      </c>
    </row>
    <row r="2752" s="1" customFormat="1" spans="1:18">
      <c r="A2752" s="1" t="s">
        <v>15</v>
      </c>
      <c r="B2752" s="1" t="s">
        <v>20365</v>
      </c>
      <c r="C2752" s="1" t="s">
        <v>27</v>
      </c>
      <c r="F2752" s="1" t="s">
        <v>20366</v>
      </c>
      <c r="G2752" s="1" t="s">
        <v>171</v>
      </c>
      <c r="I2752" s="1" t="s">
        <v>20367</v>
      </c>
      <c r="J2752" s="1" t="s">
        <v>20368</v>
      </c>
      <c r="K2752" s="1" t="s">
        <v>20369</v>
      </c>
      <c r="L2752" s="1" t="s">
        <v>20370</v>
      </c>
      <c r="M2752" s="1" t="s">
        <v>20371</v>
      </c>
      <c r="N2752" s="1" t="s">
        <v>20372</v>
      </c>
      <c r="O2752" s="1" t="s">
        <v>20373</v>
      </c>
    </row>
    <row r="2753" s="1" customFormat="1" spans="1:15">
      <c r="A2753" s="1" t="s">
        <v>15</v>
      </c>
      <c r="B2753" s="1" t="s">
        <v>20374</v>
      </c>
      <c r="C2753" s="1" t="s">
        <v>27</v>
      </c>
      <c r="F2753" s="1" t="s">
        <v>20375</v>
      </c>
      <c r="G2753" s="1" t="s">
        <v>171</v>
      </c>
      <c r="I2753" s="1" t="s">
        <v>20376</v>
      </c>
      <c r="J2753" s="1" t="s">
        <v>2717</v>
      </c>
      <c r="K2753" s="1" t="s">
        <v>20377</v>
      </c>
      <c r="L2753" s="1" t="s">
        <v>20378</v>
      </c>
      <c r="M2753" s="1" t="s">
        <v>20379</v>
      </c>
      <c r="N2753" s="1" t="s">
        <v>20380</v>
      </c>
      <c r="O2753" s="1" t="s">
        <v>20381</v>
      </c>
    </row>
    <row r="2754" s="1" customFormat="1" spans="1:15">
      <c r="A2754" s="1" t="s">
        <v>15</v>
      </c>
      <c r="B2754" s="1" t="s">
        <v>20374</v>
      </c>
      <c r="C2754" s="1" t="s">
        <v>17</v>
      </c>
      <c r="F2754" s="1" t="s">
        <v>20375</v>
      </c>
      <c r="G2754" s="1" t="s">
        <v>171</v>
      </c>
      <c r="I2754" s="1" t="s">
        <v>20382</v>
      </c>
      <c r="J2754" s="1" t="s">
        <v>20383</v>
      </c>
      <c r="K2754" s="1" t="s">
        <v>20377</v>
      </c>
      <c r="L2754" s="1" t="s">
        <v>20384</v>
      </c>
      <c r="M2754" s="1" t="s">
        <v>20385</v>
      </c>
      <c r="N2754" s="1" t="s">
        <v>20386</v>
      </c>
      <c r="O2754" s="1" t="s">
        <v>20387</v>
      </c>
    </row>
    <row r="2755" s="1" customFormat="1" spans="1:15">
      <c r="A2755" s="1" t="s">
        <v>15</v>
      </c>
      <c r="B2755" s="1" t="s">
        <v>20388</v>
      </c>
      <c r="C2755" s="1" t="s">
        <v>75</v>
      </c>
      <c r="F2755" s="1" t="s">
        <v>20389</v>
      </c>
      <c r="G2755" s="1" t="s">
        <v>44</v>
      </c>
      <c r="H2755" s="1" t="s">
        <v>1990</v>
      </c>
      <c r="I2755" s="1" t="s">
        <v>20390</v>
      </c>
      <c r="J2755" s="1" t="s">
        <v>20391</v>
      </c>
      <c r="K2755" s="1" t="s">
        <v>20392</v>
      </c>
      <c r="L2755" s="1" t="s">
        <v>20393</v>
      </c>
      <c r="M2755" s="1" t="s">
        <v>20394</v>
      </c>
      <c r="N2755" s="1" t="s">
        <v>20395</v>
      </c>
      <c r="O2755" s="1" t="s">
        <v>20396</v>
      </c>
    </row>
    <row r="2756" s="1" customFormat="1" spans="1:15">
      <c r="A2756" s="1" t="s">
        <v>15</v>
      </c>
      <c r="B2756" s="1" t="s">
        <v>20397</v>
      </c>
      <c r="C2756" s="1" t="s">
        <v>27</v>
      </c>
      <c r="J2756" s="1" t="s">
        <v>20398</v>
      </c>
      <c r="K2756" s="1" t="s">
        <v>20399</v>
      </c>
      <c r="L2756" s="1" t="s">
        <v>20400</v>
      </c>
      <c r="M2756" s="1" t="s">
        <v>20401</v>
      </c>
      <c r="N2756" s="1" t="s">
        <v>20402</v>
      </c>
      <c r="O2756" s="1" t="s">
        <v>20403</v>
      </c>
    </row>
    <row r="2757" s="1" customFormat="1" spans="1:15">
      <c r="A2757" s="1" t="s">
        <v>15</v>
      </c>
      <c r="B2757" s="1" t="s">
        <v>20404</v>
      </c>
      <c r="C2757" s="1" t="s">
        <v>27</v>
      </c>
      <c r="D2757" s="1" t="s">
        <v>20405</v>
      </c>
      <c r="F2757" s="1" t="s">
        <v>20406</v>
      </c>
      <c r="G2757" s="1" t="s">
        <v>790</v>
      </c>
      <c r="I2757" s="1" t="s">
        <v>20407</v>
      </c>
      <c r="J2757" s="1" t="s">
        <v>20408</v>
      </c>
      <c r="K2757" s="1" t="s">
        <v>20409</v>
      </c>
      <c r="L2757" s="1" t="s">
        <v>20410</v>
      </c>
      <c r="M2757" s="1" t="s">
        <v>20411</v>
      </c>
      <c r="N2757" s="1" t="s">
        <v>20412</v>
      </c>
      <c r="O2757" s="1" t="s">
        <v>20413</v>
      </c>
    </row>
    <row r="2758" s="1" customFormat="1" spans="1:15">
      <c r="A2758" s="1" t="s">
        <v>15</v>
      </c>
      <c r="B2758" s="1" t="s">
        <v>20414</v>
      </c>
      <c r="C2758" s="1" t="s">
        <v>27</v>
      </c>
      <c r="D2758" s="1" t="s">
        <v>20405</v>
      </c>
      <c r="F2758" s="1" t="s">
        <v>284</v>
      </c>
      <c r="I2758" s="1" t="s">
        <v>20415</v>
      </c>
      <c r="J2758" s="1" t="s">
        <v>20416</v>
      </c>
      <c r="K2758" s="1" t="s">
        <v>20417</v>
      </c>
      <c r="L2758" s="1" t="s">
        <v>20418</v>
      </c>
      <c r="M2758" s="1" t="s">
        <v>20419</v>
      </c>
      <c r="N2758" s="1" t="s">
        <v>20420</v>
      </c>
      <c r="O2758" s="1" t="s">
        <v>20421</v>
      </c>
    </row>
    <row r="2759" s="1" customFormat="1" spans="1:15">
      <c r="A2759" s="1" t="s">
        <v>15</v>
      </c>
      <c r="B2759" s="1" t="s">
        <v>20414</v>
      </c>
      <c r="C2759" s="1" t="s">
        <v>17</v>
      </c>
      <c r="D2759" s="1" t="s">
        <v>20405</v>
      </c>
      <c r="F2759" s="1" t="s">
        <v>284</v>
      </c>
      <c r="I2759" s="1" t="s">
        <v>20422</v>
      </c>
      <c r="J2759" s="1" t="s">
        <v>20423</v>
      </c>
      <c r="K2759" s="1" t="s">
        <v>20424</v>
      </c>
      <c r="L2759" s="1" t="s">
        <v>20425</v>
      </c>
      <c r="M2759" s="1" t="s">
        <v>20426</v>
      </c>
      <c r="N2759" s="1" t="s">
        <v>20427</v>
      </c>
      <c r="O2759" s="1" t="s">
        <v>20428</v>
      </c>
    </row>
    <row r="2760" s="1" customFormat="1" spans="1:15">
      <c r="A2760" s="1" t="s">
        <v>15</v>
      </c>
      <c r="B2760" s="1" t="s">
        <v>20429</v>
      </c>
      <c r="C2760" s="1" t="s">
        <v>17</v>
      </c>
      <c r="D2760" s="1" t="s">
        <v>20405</v>
      </c>
      <c r="F2760" s="1" t="s">
        <v>20430</v>
      </c>
      <c r="I2760" s="1" t="s">
        <v>20431</v>
      </c>
      <c r="J2760" s="1" t="s">
        <v>20432</v>
      </c>
      <c r="K2760" s="1" t="s">
        <v>20433</v>
      </c>
      <c r="L2760" s="1" t="s">
        <v>20434</v>
      </c>
      <c r="M2760" s="1" t="s">
        <v>20435</v>
      </c>
      <c r="N2760" s="1" t="s">
        <v>20436</v>
      </c>
      <c r="O2760" s="1" t="s">
        <v>20437</v>
      </c>
    </row>
    <row r="2761" s="1" customFormat="1" spans="1:15">
      <c r="A2761" s="1" t="s">
        <v>15</v>
      </c>
      <c r="B2761" s="1" t="s">
        <v>20438</v>
      </c>
      <c r="C2761" s="1" t="s">
        <v>27</v>
      </c>
      <c r="D2761" s="1" t="s">
        <v>20405</v>
      </c>
      <c r="F2761" s="1" t="s">
        <v>6549</v>
      </c>
      <c r="I2761" s="1" t="s">
        <v>20439</v>
      </c>
      <c r="J2761" s="1" t="s">
        <v>20440</v>
      </c>
      <c r="K2761" s="1" t="s">
        <v>20441</v>
      </c>
      <c r="L2761" s="1" t="s">
        <v>20442</v>
      </c>
      <c r="M2761" s="1" t="s">
        <v>20443</v>
      </c>
      <c r="N2761" s="1" t="s">
        <v>20444</v>
      </c>
      <c r="O2761" s="1" t="s">
        <v>20445</v>
      </c>
    </row>
    <row r="2762" s="1" customFormat="1" spans="1:15">
      <c r="A2762" s="1" t="s">
        <v>15</v>
      </c>
      <c r="B2762" s="1" t="s">
        <v>20446</v>
      </c>
      <c r="C2762" s="1" t="s">
        <v>27</v>
      </c>
      <c r="D2762" s="1" t="s">
        <v>20405</v>
      </c>
      <c r="F2762" s="1" t="s">
        <v>9428</v>
      </c>
      <c r="G2762" s="1" t="s">
        <v>6316</v>
      </c>
      <c r="I2762" s="1" t="s">
        <v>20447</v>
      </c>
      <c r="J2762" s="1" t="s">
        <v>20448</v>
      </c>
      <c r="K2762" s="1" t="s">
        <v>20449</v>
      </c>
      <c r="L2762" s="1" t="s">
        <v>20450</v>
      </c>
      <c r="M2762" s="1" t="s">
        <v>20451</v>
      </c>
      <c r="N2762" s="1" t="s">
        <v>20452</v>
      </c>
      <c r="O2762" s="1" t="s">
        <v>20453</v>
      </c>
    </row>
    <row r="2763" s="1" customFormat="1" spans="1:15">
      <c r="A2763" s="1" t="s">
        <v>15</v>
      </c>
      <c r="B2763" s="1" t="s">
        <v>20454</v>
      </c>
      <c r="C2763" s="1" t="s">
        <v>27</v>
      </c>
      <c r="D2763" s="1" t="s">
        <v>20405</v>
      </c>
      <c r="F2763" s="1" t="s">
        <v>20455</v>
      </c>
      <c r="G2763" s="1" t="s">
        <v>8835</v>
      </c>
      <c r="I2763" s="1" t="s">
        <v>20456</v>
      </c>
      <c r="J2763" s="1" t="s">
        <v>20457</v>
      </c>
      <c r="K2763" s="1" t="s">
        <v>20458</v>
      </c>
      <c r="L2763" s="1" t="s">
        <v>20459</v>
      </c>
      <c r="M2763" s="1" t="s">
        <v>20460</v>
      </c>
      <c r="N2763" s="1" t="s">
        <v>20461</v>
      </c>
      <c r="O2763" s="1" t="s">
        <v>20462</v>
      </c>
    </row>
    <row r="2764" s="1" customFormat="1" spans="1:15">
      <c r="A2764" s="1" t="s">
        <v>15</v>
      </c>
      <c r="B2764" s="1" t="s">
        <v>20463</v>
      </c>
      <c r="C2764" s="1" t="s">
        <v>27</v>
      </c>
      <c r="D2764" s="1" t="s">
        <v>20405</v>
      </c>
      <c r="F2764" s="1" t="s">
        <v>20455</v>
      </c>
      <c r="G2764" s="1" t="s">
        <v>532</v>
      </c>
      <c r="I2764" s="1" t="s">
        <v>20464</v>
      </c>
      <c r="J2764" s="1" t="s">
        <v>20465</v>
      </c>
      <c r="K2764" s="1" t="s">
        <v>20466</v>
      </c>
      <c r="L2764" s="1" t="s">
        <v>20467</v>
      </c>
      <c r="M2764" s="1" t="s">
        <v>20468</v>
      </c>
      <c r="N2764" s="1" t="s">
        <v>20469</v>
      </c>
      <c r="O2764" s="1" t="s">
        <v>20470</v>
      </c>
    </row>
    <row r="2765" s="1" customFormat="1" spans="1:15">
      <c r="A2765" s="1" t="s">
        <v>15</v>
      </c>
      <c r="B2765" s="1" t="s">
        <v>20471</v>
      </c>
      <c r="C2765" s="1" t="s">
        <v>27</v>
      </c>
      <c r="D2765" s="1" t="s">
        <v>20405</v>
      </c>
      <c r="F2765" s="1" t="s">
        <v>11100</v>
      </c>
      <c r="I2765" s="1" t="s">
        <v>20472</v>
      </c>
      <c r="J2765" s="1" t="s">
        <v>20473</v>
      </c>
      <c r="K2765" s="1" t="s">
        <v>20474</v>
      </c>
      <c r="L2765" s="1" t="s">
        <v>20475</v>
      </c>
      <c r="M2765" s="1" t="s">
        <v>20476</v>
      </c>
      <c r="N2765" s="1" t="s">
        <v>20477</v>
      </c>
      <c r="O2765" s="1" t="s">
        <v>20478</v>
      </c>
    </row>
    <row r="2766" s="1" customFormat="1" spans="1:15">
      <c r="A2766" s="1" t="s">
        <v>15</v>
      </c>
      <c r="B2766" s="1" t="s">
        <v>20471</v>
      </c>
      <c r="C2766" s="1" t="s">
        <v>17</v>
      </c>
      <c r="D2766" s="1" t="s">
        <v>20405</v>
      </c>
      <c r="F2766" s="1" t="s">
        <v>11100</v>
      </c>
      <c r="I2766" s="1" t="s">
        <v>20479</v>
      </c>
      <c r="J2766" s="1" t="s">
        <v>20480</v>
      </c>
      <c r="K2766" s="1" t="s">
        <v>20474</v>
      </c>
      <c r="L2766" s="1" t="s">
        <v>20481</v>
      </c>
      <c r="M2766" s="1" t="s">
        <v>20482</v>
      </c>
      <c r="N2766" s="1" t="s">
        <v>20483</v>
      </c>
      <c r="O2766" s="1" t="s">
        <v>20484</v>
      </c>
    </row>
    <row r="2767" s="1" customFormat="1" spans="1:15">
      <c r="A2767" s="1" t="s">
        <v>15</v>
      </c>
      <c r="B2767" s="1" t="s">
        <v>20485</v>
      </c>
      <c r="C2767" s="1" t="s">
        <v>27</v>
      </c>
      <c r="D2767" s="1" t="s">
        <v>20405</v>
      </c>
      <c r="F2767" s="1" t="s">
        <v>8284</v>
      </c>
      <c r="G2767" s="1" t="s">
        <v>15997</v>
      </c>
      <c r="I2767" s="1" t="s">
        <v>20486</v>
      </c>
      <c r="J2767" s="1" t="s">
        <v>20487</v>
      </c>
      <c r="K2767" s="1" t="s">
        <v>20488</v>
      </c>
      <c r="L2767" s="1" t="s">
        <v>20489</v>
      </c>
      <c r="M2767" s="1" t="s">
        <v>20490</v>
      </c>
      <c r="N2767" s="1" t="s">
        <v>20491</v>
      </c>
      <c r="O2767" s="1" t="s">
        <v>20492</v>
      </c>
    </row>
    <row r="2768" s="1" customFormat="1" spans="1:15">
      <c r="A2768" s="1" t="s">
        <v>15</v>
      </c>
      <c r="B2768" s="1" t="s">
        <v>20493</v>
      </c>
      <c r="C2768" s="1" t="s">
        <v>27</v>
      </c>
      <c r="D2768" s="1" t="s">
        <v>20405</v>
      </c>
      <c r="F2768" s="1" t="s">
        <v>976</v>
      </c>
      <c r="I2768" s="1" t="s">
        <v>20494</v>
      </c>
      <c r="J2768" s="1" t="s">
        <v>20495</v>
      </c>
      <c r="K2768" s="1" t="s">
        <v>20496</v>
      </c>
      <c r="L2768" s="1" t="s">
        <v>20497</v>
      </c>
      <c r="M2768" s="1" t="s">
        <v>20498</v>
      </c>
      <c r="N2768" s="1" t="s">
        <v>20499</v>
      </c>
      <c r="O2768" s="1" t="s">
        <v>20500</v>
      </c>
    </row>
    <row r="2769" s="1" customFormat="1" spans="1:15">
      <c r="A2769" s="1" t="s">
        <v>15</v>
      </c>
      <c r="B2769" s="1" t="s">
        <v>20493</v>
      </c>
      <c r="C2769" s="1" t="s">
        <v>17</v>
      </c>
      <c r="D2769" s="1" t="s">
        <v>20405</v>
      </c>
      <c r="F2769" s="1" t="s">
        <v>976</v>
      </c>
      <c r="I2769" s="1" t="s">
        <v>20501</v>
      </c>
      <c r="J2769" s="1" t="s">
        <v>20502</v>
      </c>
      <c r="K2769" s="1" t="s">
        <v>20503</v>
      </c>
      <c r="L2769" s="1" t="s">
        <v>20504</v>
      </c>
      <c r="M2769" s="1" t="s">
        <v>20505</v>
      </c>
      <c r="N2769" s="1" t="s">
        <v>20506</v>
      </c>
      <c r="O2769" s="1" t="s">
        <v>20500</v>
      </c>
    </row>
    <row r="2770" s="1" customFormat="1" spans="1:15">
      <c r="A2770" s="1" t="s">
        <v>15</v>
      </c>
      <c r="B2770" s="1" t="s">
        <v>20507</v>
      </c>
      <c r="C2770" s="1" t="s">
        <v>17</v>
      </c>
      <c r="D2770" s="1" t="s">
        <v>20405</v>
      </c>
      <c r="F2770" s="1" t="s">
        <v>10188</v>
      </c>
      <c r="I2770" s="1" t="s">
        <v>20508</v>
      </c>
      <c r="J2770" s="1" t="s">
        <v>20509</v>
      </c>
      <c r="K2770" s="1" t="s">
        <v>20510</v>
      </c>
      <c r="L2770" s="1" t="s">
        <v>20511</v>
      </c>
      <c r="M2770" s="1" t="s">
        <v>20512</v>
      </c>
      <c r="N2770" s="1" t="s">
        <v>20513</v>
      </c>
      <c r="O2770" s="1" t="s">
        <v>20514</v>
      </c>
    </row>
    <row r="2771" s="1" customFormat="1" spans="1:15">
      <c r="A2771" s="1" t="s">
        <v>15</v>
      </c>
      <c r="B2771" s="1" t="s">
        <v>20515</v>
      </c>
      <c r="C2771" s="1" t="s">
        <v>27</v>
      </c>
      <c r="D2771" s="1" t="s">
        <v>20405</v>
      </c>
      <c r="F2771" s="1" t="s">
        <v>17627</v>
      </c>
      <c r="I2771" s="1" t="s">
        <v>20516</v>
      </c>
      <c r="J2771" s="1" t="s">
        <v>20517</v>
      </c>
      <c r="K2771" s="1" t="s">
        <v>20518</v>
      </c>
      <c r="L2771" s="1" t="s">
        <v>20519</v>
      </c>
      <c r="M2771" s="1" t="s">
        <v>20520</v>
      </c>
      <c r="N2771" s="1" t="s">
        <v>20521</v>
      </c>
      <c r="O2771" s="1" t="s">
        <v>20522</v>
      </c>
    </row>
    <row r="2772" s="1" customFormat="1" spans="1:15">
      <c r="A2772" s="1" t="s">
        <v>15</v>
      </c>
      <c r="B2772" s="1" t="s">
        <v>20515</v>
      </c>
      <c r="C2772" s="1" t="s">
        <v>17</v>
      </c>
      <c r="D2772" s="1" t="s">
        <v>20405</v>
      </c>
      <c r="F2772" s="1" t="s">
        <v>17627</v>
      </c>
      <c r="I2772" s="1" t="s">
        <v>20523</v>
      </c>
      <c r="J2772" s="1" t="s">
        <v>20524</v>
      </c>
      <c r="K2772" s="1" t="s">
        <v>20525</v>
      </c>
      <c r="L2772" s="1" t="s">
        <v>20526</v>
      </c>
      <c r="M2772" s="1" t="s">
        <v>20527</v>
      </c>
      <c r="N2772" s="1" t="s">
        <v>20528</v>
      </c>
      <c r="O2772" s="1" t="s">
        <v>20529</v>
      </c>
    </row>
    <row r="2773" s="1" customFormat="1" spans="1:15">
      <c r="A2773" s="1" t="s">
        <v>15</v>
      </c>
      <c r="B2773" s="1" t="s">
        <v>6425</v>
      </c>
      <c r="C2773" s="1" t="s">
        <v>17</v>
      </c>
      <c r="D2773" s="1" t="s">
        <v>20405</v>
      </c>
      <c r="F2773" s="1" t="s">
        <v>20530</v>
      </c>
      <c r="I2773" s="1" t="s">
        <v>20531</v>
      </c>
      <c r="J2773" s="1" t="s">
        <v>20532</v>
      </c>
      <c r="K2773" s="1" t="s">
        <v>20533</v>
      </c>
      <c r="L2773" s="1" t="s">
        <v>20534</v>
      </c>
      <c r="M2773" s="1" t="s">
        <v>20535</v>
      </c>
      <c r="N2773" s="1" t="s">
        <v>20536</v>
      </c>
      <c r="O2773" s="1" t="s">
        <v>20537</v>
      </c>
    </row>
    <row r="2774" s="1" customFormat="1" spans="1:15">
      <c r="A2774" s="1" t="s">
        <v>15</v>
      </c>
      <c r="B2774" s="1" t="s">
        <v>6425</v>
      </c>
      <c r="C2774" s="1" t="s">
        <v>27</v>
      </c>
      <c r="D2774" s="1" t="s">
        <v>20405</v>
      </c>
      <c r="F2774" s="1" t="s">
        <v>20530</v>
      </c>
      <c r="I2774" s="1" t="s">
        <v>20538</v>
      </c>
      <c r="J2774" s="1" t="s">
        <v>20539</v>
      </c>
      <c r="K2774" s="1" t="s">
        <v>20533</v>
      </c>
      <c r="L2774" s="1" t="s">
        <v>20540</v>
      </c>
      <c r="M2774" s="1" t="s">
        <v>20541</v>
      </c>
      <c r="N2774" s="1" t="s">
        <v>20542</v>
      </c>
      <c r="O2774" s="1" t="s">
        <v>20543</v>
      </c>
    </row>
    <row r="2775" s="1" customFormat="1" spans="1:15">
      <c r="A2775" s="1" t="s">
        <v>15</v>
      </c>
      <c r="B2775" s="1" t="s">
        <v>20544</v>
      </c>
      <c r="C2775" s="1" t="s">
        <v>17</v>
      </c>
      <c r="D2775" s="1" t="s">
        <v>20405</v>
      </c>
      <c r="F2775" s="1" t="s">
        <v>16791</v>
      </c>
      <c r="G2775" s="1" t="s">
        <v>171</v>
      </c>
      <c r="I2775" s="1" t="s">
        <v>20545</v>
      </c>
      <c r="J2775" s="1" t="s">
        <v>20546</v>
      </c>
      <c r="K2775" s="1" t="s">
        <v>20547</v>
      </c>
      <c r="L2775" s="1" t="s">
        <v>20548</v>
      </c>
      <c r="M2775" s="1" t="s">
        <v>20549</v>
      </c>
      <c r="N2775" s="1" t="s">
        <v>20550</v>
      </c>
      <c r="O2775" s="1" t="s">
        <v>20551</v>
      </c>
    </row>
    <row r="2776" s="1" customFormat="1" spans="1:15">
      <c r="A2776" s="1" t="s">
        <v>15</v>
      </c>
      <c r="B2776" s="1" t="s">
        <v>20552</v>
      </c>
      <c r="C2776" s="1" t="s">
        <v>17</v>
      </c>
      <c r="D2776" s="1" t="s">
        <v>20405</v>
      </c>
      <c r="F2776" s="1" t="s">
        <v>1624</v>
      </c>
      <c r="I2776" s="1" t="s">
        <v>20553</v>
      </c>
      <c r="J2776" s="1" t="s">
        <v>20554</v>
      </c>
      <c r="K2776" s="1" t="s">
        <v>20555</v>
      </c>
      <c r="L2776" s="1" t="s">
        <v>20556</v>
      </c>
      <c r="M2776" s="1" t="s">
        <v>20557</v>
      </c>
      <c r="N2776" s="1" t="s">
        <v>20558</v>
      </c>
      <c r="O2776" s="1" t="s">
        <v>20559</v>
      </c>
    </row>
    <row r="2777" s="1" customFormat="1" spans="1:15">
      <c r="A2777" s="1" t="s">
        <v>15</v>
      </c>
      <c r="B2777" s="1" t="s">
        <v>20560</v>
      </c>
      <c r="C2777" s="1" t="s">
        <v>27</v>
      </c>
      <c r="D2777" s="1" t="s">
        <v>20405</v>
      </c>
      <c r="F2777" s="1" t="s">
        <v>1624</v>
      </c>
      <c r="G2777" s="1" t="e">
        <f>-ation</f>
        <v>#NAME?</v>
      </c>
      <c r="I2777" s="1" t="s">
        <v>20561</v>
      </c>
      <c r="J2777" s="1" t="s">
        <v>20562</v>
      </c>
      <c r="K2777" s="1" t="s">
        <v>20563</v>
      </c>
      <c r="L2777" s="1" t="s">
        <v>20564</v>
      </c>
      <c r="M2777" s="1" t="s">
        <v>20565</v>
      </c>
      <c r="N2777" s="1" t="s">
        <v>20566</v>
      </c>
      <c r="O2777" s="1" t="s">
        <v>20567</v>
      </c>
    </row>
    <row r="2778" s="1" customFormat="1" spans="1:15">
      <c r="A2778" s="1" t="s">
        <v>15</v>
      </c>
      <c r="B2778" s="1" t="s">
        <v>20568</v>
      </c>
      <c r="C2778" s="1" t="s">
        <v>45</v>
      </c>
      <c r="J2778" s="1" t="s">
        <v>20569</v>
      </c>
      <c r="K2778" s="1" t="s">
        <v>20570</v>
      </c>
      <c r="L2778" s="1" t="s">
        <v>20571</v>
      </c>
      <c r="M2778" s="1" t="s">
        <v>20572</v>
      </c>
      <c r="N2778" s="1" t="s">
        <v>20573</v>
      </c>
      <c r="O2778" s="1" t="s">
        <v>20574</v>
      </c>
    </row>
    <row r="2779" s="1" customFormat="1" spans="1:15">
      <c r="A2779" s="1" t="s">
        <v>15</v>
      </c>
      <c r="B2779" s="1" t="s">
        <v>20575</v>
      </c>
      <c r="C2779" s="1" t="s">
        <v>75</v>
      </c>
      <c r="F2779" s="1" t="s">
        <v>20568</v>
      </c>
      <c r="G2779" s="1" t="e">
        <f>-ly</f>
        <v>#NAME?</v>
      </c>
      <c r="I2779" s="1" t="s">
        <v>20576</v>
      </c>
      <c r="J2779" s="1" t="s">
        <v>20577</v>
      </c>
      <c r="K2779" s="1" t="s">
        <v>20578</v>
      </c>
      <c r="L2779" s="1" t="s">
        <v>20579</v>
      </c>
      <c r="M2779" s="1" t="s">
        <v>20580</v>
      </c>
      <c r="N2779" s="1" t="s">
        <v>20581</v>
      </c>
      <c r="O2779" s="1" t="s">
        <v>20582</v>
      </c>
    </row>
    <row r="2780" s="1" customFormat="1" spans="1:15">
      <c r="A2780" s="1" t="s">
        <v>15</v>
      </c>
      <c r="B2780" s="1" t="s">
        <v>20583</v>
      </c>
      <c r="C2780" s="1" t="s">
        <v>17</v>
      </c>
      <c r="D2780" s="1" t="s">
        <v>20405</v>
      </c>
      <c r="F2780" s="1" t="s">
        <v>2030</v>
      </c>
      <c r="I2780" s="1" t="s">
        <v>20584</v>
      </c>
      <c r="J2780" s="1" t="s">
        <v>20585</v>
      </c>
      <c r="K2780" s="1" t="s">
        <v>20586</v>
      </c>
      <c r="L2780" s="1" t="s">
        <v>9826</v>
      </c>
      <c r="M2780" s="1" t="s">
        <v>9827</v>
      </c>
      <c r="N2780" s="1" t="s">
        <v>20587</v>
      </c>
      <c r="O2780" s="1" t="s">
        <v>20588</v>
      </c>
    </row>
    <row r="2781" s="1" customFormat="1" spans="1:15">
      <c r="A2781" s="1" t="s">
        <v>15</v>
      </c>
      <c r="B2781" s="1" t="s">
        <v>20589</v>
      </c>
      <c r="C2781" s="1" t="s">
        <v>27</v>
      </c>
      <c r="D2781" s="1" t="s">
        <v>20405</v>
      </c>
      <c r="F2781" s="1" t="s">
        <v>2030</v>
      </c>
      <c r="G2781" s="1" t="s">
        <v>611</v>
      </c>
      <c r="I2781" s="1" t="s">
        <v>20590</v>
      </c>
      <c r="J2781" s="1" t="s">
        <v>20585</v>
      </c>
      <c r="K2781" s="1" t="s">
        <v>20591</v>
      </c>
      <c r="L2781" s="1" t="s">
        <v>20592</v>
      </c>
      <c r="M2781" s="1" t="s">
        <v>20593</v>
      </c>
      <c r="N2781" s="1" t="s">
        <v>20594</v>
      </c>
      <c r="O2781" s="1" t="s">
        <v>20595</v>
      </c>
    </row>
    <row r="2782" s="1" customFormat="1" spans="1:15">
      <c r="A2782" s="1" t="s">
        <v>15</v>
      </c>
      <c r="B2782" s="1" t="s">
        <v>20596</v>
      </c>
      <c r="C2782" s="1" t="s">
        <v>45</v>
      </c>
      <c r="J2782" s="1" t="s">
        <v>20597</v>
      </c>
      <c r="K2782" s="1" t="s">
        <v>20598</v>
      </c>
      <c r="L2782" s="1" t="s">
        <v>20599</v>
      </c>
      <c r="M2782" s="1" t="s">
        <v>20600</v>
      </c>
      <c r="N2782" s="1" t="s">
        <v>20601</v>
      </c>
      <c r="O2782" s="1" t="s">
        <v>20602</v>
      </c>
    </row>
    <row r="2783" s="1" customFormat="1" spans="1:15">
      <c r="A2783" s="1" t="s">
        <v>15</v>
      </c>
      <c r="B2783" s="1" t="s">
        <v>13853</v>
      </c>
      <c r="C2783" s="1" t="s">
        <v>17</v>
      </c>
      <c r="J2783" s="1" t="s">
        <v>20603</v>
      </c>
      <c r="K2783" s="1" t="s">
        <v>20604</v>
      </c>
      <c r="L2783" s="1" t="s">
        <v>20605</v>
      </c>
      <c r="M2783" s="1" t="s">
        <v>20606</v>
      </c>
      <c r="N2783" s="1" t="s">
        <v>20607</v>
      </c>
      <c r="O2783" s="1" t="s">
        <v>20608</v>
      </c>
    </row>
    <row r="2784" s="1" customFormat="1" spans="1:15">
      <c r="A2784" s="1" t="s">
        <v>15</v>
      </c>
      <c r="B2784" s="1" t="s">
        <v>20609</v>
      </c>
      <c r="C2784" s="1" t="s">
        <v>17</v>
      </c>
      <c r="D2784" s="1" t="s">
        <v>20405</v>
      </c>
      <c r="F2784" s="1" t="s">
        <v>8819</v>
      </c>
      <c r="I2784" s="1" t="s">
        <v>20610</v>
      </c>
      <c r="J2784" s="1" t="s">
        <v>20611</v>
      </c>
      <c r="K2784" s="1" t="s">
        <v>20612</v>
      </c>
      <c r="L2784" s="1" t="s">
        <v>20613</v>
      </c>
      <c r="M2784" s="1" t="s">
        <v>20614</v>
      </c>
      <c r="N2784" s="1" t="s">
        <v>20615</v>
      </c>
      <c r="O2784" s="1" t="s">
        <v>20616</v>
      </c>
    </row>
    <row r="2785" s="1" customFormat="1" spans="1:15">
      <c r="A2785" s="1" t="s">
        <v>15</v>
      </c>
      <c r="B2785" s="1" t="s">
        <v>20617</v>
      </c>
      <c r="C2785" s="1" t="s">
        <v>27</v>
      </c>
      <c r="D2785" s="1" t="s">
        <v>20405</v>
      </c>
      <c r="F2785" s="1" t="s">
        <v>6988</v>
      </c>
      <c r="G2785" s="1" t="s">
        <v>171</v>
      </c>
      <c r="I2785" s="1" t="s">
        <v>20618</v>
      </c>
      <c r="J2785" s="1" t="s">
        <v>20619</v>
      </c>
      <c r="K2785" s="1" t="s">
        <v>20620</v>
      </c>
      <c r="L2785" s="1" t="s">
        <v>20621</v>
      </c>
      <c r="M2785" s="1" t="s">
        <v>20622</v>
      </c>
      <c r="N2785" s="1" t="s">
        <v>20623</v>
      </c>
      <c r="O2785" s="1" t="s">
        <v>20624</v>
      </c>
    </row>
    <row r="2786" s="1" customFormat="1" spans="1:15">
      <c r="A2786" s="1" t="s">
        <v>15</v>
      </c>
      <c r="B2786" s="1" t="s">
        <v>20625</v>
      </c>
      <c r="C2786" s="1" t="s">
        <v>27</v>
      </c>
      <c r="F2786" s="1" t="s">
        <v>20626</v>
      </c>
      <c r="G2786" s="1" t="s">
        <v>20627</v>
      </c>
      <c r="I2786" s="1" t="s">
        <v>20628</v>
      </c>
      <c r="J2786" s="1" t="s">
        <v>20629</v>
      </c>
      <c r="K2786" s="1" t="s">
        <v>20630</v>
      </c>
      <c r="L2786" s="1" t="s">
        <v>20631</v>
      </c>
      <c r="M2786" s="1" t="s">
        <v>20632</v>
      </c>
      <c r="N2786" s="1" t="s">
        <v>20633</v>
      </c>
      <c r="O2786" s="1" t="s">
        <v>20634</v>
      </c>
    </row>
    <row r="2787" s="1" customFormat="1" spans="1:15">
      <c r="A2787" s="1" t="s">
        <v>15</v>
      </c>
      <c r="B2787" s="1" t="s">
        <v>20635</v>
      </c>
      <c r="C2787" s="1" t="s">
        <v>27</v>
      </c>
      <c r="J2787" s="1" t="s">
        <v>20636</v>
      </c>
      <c r="K2787" s="1" t="s">
        <v>20637</v>
      </c>
      <c r="L2787" s="1" t="s">
        <v>20638</v>
      </c>
      <c r="M2787" s="1" t="s">
        <v>20639</v>
      </c>
      <c r="N2787" s="1" t="s">
        <v>20640</v>
      </c>
      <c r="O2787" s="1" t="s">
        <v>20641</v>
      </c>
    </row>
    <row r="2788" s="1" customFormat="1" spans="1:15">
      <c r="A2788" s="1" t="s">
        <v>15</v>
      </c>
      <c r="B2788" s="1" t="s">
        <v>20642</v>
      </c>
      <c r="C2788" s="1" t="s">
        <v>45</v>
      </c>
      <c r="F2788" s="1" t="s">
        <v>20635</v>
      </c>
      <c r="G2788" s="1" t="s">
        <v>8005</v>
      </c>
      <c r="I2788" s="1" t="s">
        <v>20643</v>
      </c>
      <c r="J2788" s="1" t="s">
        <v>20644</v>
      </c>
      <c r="K2788" s="1" t="s">
        <v>20645</v>
      </c>
      <c r="L2788" s="1" t="s">
        <v>20646</v>
      </c>
      <c r="M2788" s="1" t="s">
        <v>20647</v>
      </c>
      <c r="N2788" s="1" t="s">
        <v>20648</v>
      </c>
      <c r="O2788" s="1" t="s">
        <v>20649</v>
      </c>
    </row>
    <row r="2789" s="1" customFormat="1" spans="1:15">
      <c r="A2789" s="1" t="s">
        <v>15</v>
      </c>
      <c r="B2789" s="1" t="s">
        <v>20642</v>
      </c>
      <c r="C2789" s="1" t="s">
        <v>27</v>
      </c>
      <c r="F2789" s="1" t="s">
        <v>20635</v>
      </c>
      <c r="G2789" s="1" t="s">
        <v>8005</v>
      </c>
      <c r="I2789" s="1" t="s">
        <v>20650</v>
      </c>
      <c r="J2789" s="1" t="s">
        <v>20651</v>
      </c>
      <c r="K2789" s="1" t="s">
        <v>20645</v>
      </c>
      <c r="L2789" s="1" t="s">
        <v>20652</v>
      </c>
      <c r="M2789" s="1" t="s">
        <v>20653</v>
      </c>
      <c r="N2789" s="1" t="s">
        <v>20654</v>
      </c>
      <c r="O2789" s="1" t="s">
        <v>20655</v>
      </c>
    </row>
    <row r="2790" s="1" customFormat="1" spans="1:15">
      <c r="A2790" s="1" t="s">
        <v>15</v>
      </c>
      <c r="B2790" s="1" t="s">
        <v>20656</v>
      </c>
      <c r="C2790" s="1" t="s">
        <v>17</v>
      </c>
      <c r="F2790" s="1" t="s">
        <v>20635</v>
      </c>
      <c r="G2790" s="1" t="s">
        <v>20657</v>
      </c>
      <c r="I2790" s="1" t="s">
        <v>20658</v>
      </c>
      <c r="J2790" s="1" t="s">
        <v>20659</v>
      </c>
      <c r="K2790" s="1" t="s">
        <v>20660</v>
      </c>
      <c r="L2790" s="1" t="s">
        <v>20661</v>
      </c>
      <c r="M2790" s="1" t="s">
        <v>20662</v>
      </c>
      <c r="N2790" s="1" t="s">
        <v>20663</v>
      </c>
      <c r="O2790" s="1" t="s">
        <v>20664</v>
      </c>
    </row>
    <row r="2791" s="1" customFormat="1" spans="1:15">
      <c r="A2791" s="1" t="s">
        <v>15</v>
      </c>
      <c r="B2791" s="1" t="s">
        <v>20665</v>
      </c>
      <c r="C2791" s="1" t="s">
        <v>17</v>
      </c>
      <c r="J2791" s="1" t="s">
        <v>20666</v>
      </c>
      <c r="K2791" s="1" t="s">
        <v>20667</v>
      </c>
      <c r="L2791" s="1" t="s">
        <v>20668</v>
      </c>
      <c r="M2791" s="1" t="s">
        <v>20669</v>
      </c>
      <c r="N2791" s="1" t="s">
        <v>20670</v>
      </c>
      <c r="O2791" s="1" t="s">
        <v>20671</v>
      </c>
    </row>
    <row r="2792" s="1" customFormat="1" spans="1:15">
      <c r="A2792" s="1" t="s">
        <v>15</v>
      </c>
      <c r="B2792" s="1" t="s">
        <v>20672</v>
      </c>
      <c r="C2792" s="1" t="s">
        <v>27</v>
      </c>
      <c r="J2792" s="1" t="s">
        <v>20673</v>
      </c>
      <c r="K2792" s="1" t="s">
        <v>20674</v>
      </c>
      <c r="L2792" s="1" t="s">
        <v>20675</v>
      </c>
      <c r="M2792" s="1" t="s">
        <v>20676</v>
      </c>
      <c r="N2792" s="1" t="s">
        <v>20677</v>
      </c>
      <c r="O2792" s="1" t="s">
        <v>20678</v>
      </c>
    </row>
    <row r="2793" s="1" customFormat="1" spans="1:15">
      <c r="A2793" s="1" t="s">
        <v>15</v>
      </c>
      <c r="B2793" s="1" t="s">
        <v>20672</v>
      </c>
      <c r="C2793" s="1" t="s">
        <v>17</v>
      </c>
      <c r="J2793" s="1" t="s">
        <v>20679</v>
      </c>
      <c r="K2793" s="1" t="s">
        <v>20674</v>
      </c>
      <c r="L2793" s="1" t="s">
        <v>20680</v>
      </c>
      <c r="M2793" s="1" t="s">
        <v>20681</v>
      </c>
      <c r="N2793" s="1" t="s">
        <v>20682</v>
      </c>
      <c r="O2793" s="1" t="s">
        <v>20683</v>
      </c>
    </row>
    <row r="2794" s="1" customFormat="1" spans="1:15">
      <c r="A2794" s="1" t="s">
        <v>15</v>
      </c>
      <c r="B2794" s="1" t="s">
        <v>20684</v>
      </c>
      <c r="C2794" s="1" t="s">
        <v>27</v>
      </c>
      <c r="J2794" s="1" t="s">
        <v>20685</v>
      </c>
      <c r="K2794" s="1" t="s">
        <v>20686</v>
      </c>
      <c r="L2794" s="1" t="s">
        <v>20687</v>
      </c>
      <c r="M2794" s="1" t="s">
        <v>20688</v>
      </c>
      <c r="N2794" s="1" t="s">
        <v>20689</v>
      </c>
      <c r="O2794" s="1" t="s">
        <v>20690</v>
      </c>
    </row>
    <row r="2795" s="1" customFormat="1" spans="1:15">
      <c r="A2795" s="1" t="s">
        <v>15</v>
      </c>
      <c r="B2795" s="1" t="s">
        <v>20684</v>
      </c>
      <c r="C2795" s="1" t="s">
        <v>17</v>
      </c>
      <c r="J2795" s="1" t="s">
        <v>20691</v>
      </c>
      <c r="K2795" s="1" t="s">
        <v>20686</v>
      </c>
      <c r="L2795" s="1" t="s">
        <v>20692</v>
      </c>
      <c r="M2795" s="1" t="s">
        <v>20693</v>
      </c>
      <c r="N2795" s="1" t="s">
        <v>20694</v>
      </c>
      <c r="O2795" s="1" t="s">
        <v>20695</v>
      </c>
    </row>
    <row r="2796" s="1" customFormat="1" spans="1:15">
      <c r="A2796" s="1" t="s">
        <v>15</v>
      </c>
      <c r="B2796" s="1" t="s">
        <v>20696</v>
      </c>
      <c r="C2796" s="1" t="s">
        <v>45</v>
      </c>
      <c r="F2796" s="1" t="s">
        <v>20697</v>
      </c>
      <c r="G2796" s="1" t="s">
        <v>550</v>
      </c>
      <c r="I2796" s="1" t="s">
        <v>20698</v>
      </c>
      <c r="J2796" s="1" t="s">
        <v>20699</v>
      </c>
      <c r="K2796" s="1" t="s">
        <v>20700</v>
      </c>
      <c r="L2796" s="1" t="s">
        <v>20701</v>
      </c>
      <c r="M2796" s="1" t="s">
        <v>20702</v>
      </c>
      <c r="N2796" s="1" t="s">
        <v>20703</v>
      </c>
      <c r="O2796" s="1" t="s">
        <v>20704</v>
      </c>
    </row>
    <row r="2797" s="1" customFormat="1" spans="1:15">
      <c r="A2797" s="1" t="s">
        <v>15</v>
      </c>
      <c r="B2797" s="1" t="s">
        <v>20705</v>
      </c>
      <c r="C2797" s="1" t="s">
        <v>27</v>
      </c>
      <c r="F2797" s="1" t="s">
        <v>20697</v>
      </c>
      <c r="G2797" s="1" t="s">
        <v>20706</v>
      </c>
      <c r="I2797" s="1" t="s">
        <v>20707</v>
      </c>
      <c r="J2797" s="1" t="s">
        <v>20708</v>
      </c>
      <c r="K2797" s="1" t="s">
        <v>20709</v>
      </c>
      <c r="L2797" s="1" t="s">
        <v>20710</v>
      </c>
      <c r="M2797" s="1" t="s">
        <v>20711</v>
      </c>
      <c r="N2797" s="1" t="s">
        <v>20712</v>
      </c>
      <c r="O2797" s="1" t="s">
        <v>20713</v>
      </c>
    </row>
    <row r="2798" s="1" customFormat="1" spans="1:15">
      <c r="A2798" s="1" t="s">
        <v>15</v>
      </c>
      <c r="B2798" s="1" t="s">
        <v>20714</v>
      </c>
      <c r="C2798" s="1" t="s">
        <v>17</v>
      </c>
      <c r="F2798" s="1" t="s">
        <v>20715</v>
      </c>
      <c r="G2798" s="1" t="s">
        <v>323</v>
      </c>
      <c r="I2798" s="1" t="s">
        <v>20716</v>
      </c>
      <c r="J2798" s="1" t="s">
        <v>20717</v>
      </c>
      <c r="K2798" s="1" t="s">
        <v>20718</v>
      </c>
      <c r="L2798" s="1" t="s">
        <v>20719</v>
      </c>
      <c r="M2798" s="1" t="s">
        <v>20720</v>
      </c>
      <c r="N2798" s="1" t="s">
        <v>20721</v>
      </c>
      <c r="O2798" s="1" t="s">
        <v>20722</v>
      </c>
    </row>
    <row r="2799" s="1" customFormat="1" spans="1:15">
      <c r="A2799" s="1" t="s">
        <v>15</v>
      </c>
      <c r="B2799" s="1" t="s">
        <v>20723</v>
      </c>
      <c r="C2799" s="1" t="s">
        <v>27</v>
      </c>
      <c r="F2799" s="1" t="s">
        <v>20714</v>
      </c>
      <c r="G2799" s="1" t="s">
        <v>422</v>
      </c>
      <c r="I2799" s="1" t="s">
        <v>20724</v>
      </c>
      <c r="J2799" s="1" t="s">
        <v>20725</v>
      </c>
      <c r="K2799" s="1" t="s">
        <v>20726</v>
      </c>
      <c r="L2799" s="1" t="s">
        <v>20727</v>
      </c>
      <c r="M2799" s="1" t="s">
        <v>20728</v>
      </c>
      <c r="N2799" s="1" t="s">
        <v>20729</v>
      </c>
      <c r="O2799" s="1" t="s">
        <v>20730</v>
      </c>
    </row>
    <row r="2800" s="1" customFormat="1" spans="1:15">
      <c r="A2800" s="1" t="s">
        <v>15</v>
      </c>
      <c r="B2800" s="1" t="s">
        <v>20731</v>
      </c>
      <c r="C2800" s="1" t="s">
        <v>27</v>
      </c>
      <c r="J2800" s="1" t="s">
        <v>20732</v>
      </c>
      <c r="K2800" s="1" t="s">
        <v>20733</v>
      </c>
      <c r="L2800" s="1" t="s">
        <v>20734</v>
      </c>
      <c r="M2800" s="1" t="s">
        <v>20735</v>
      </c>
      <c r="N2800" s="1" t="s">
        <v>20736</v>
      </c>
      <c r="O2800" s="1" t="s">
        <v>20737</v>
      </c>
    </row>
    <row r="2801" s="1" customFormat="1" spans="1:15">
      <c r="A2801" s="1" t="s">
        <v>15</v>
      </c>
      <c r="B2801" s="1" t="s">
        <v>20738</v>
      </c>
      <c r="C2801" s="1" t="s">
        <v>17</v>
      </c>
      <c r="D2801" s="1" t="s">
        <v>20739</v>
      </c>
      <c r="F2801" s="1" t="s">
        <v>20740</v>
      </c>
      <c r="I2801" s="1" t="s">
        <v>20741</v>
      </c>
      <c r="J2801" s="1" t="s">
        <v>20742</v>
      </c>
      <c r="K2801" s="1" t="s">
        <v>20743</v>
      </c>
      <c r="L2801" s="1" t="s">
        <v>20744</v>
      </c>
      <c r="M2801" s="1" t="s">
        <v>20745</v>
      </c>
      <c r="N2801" s="1" t="s">
        <v>20746</v>
      </c>
      <c r="O2801" s="1" t="s">
        <v>20747</v>
      </c>
    </row>
    <row r="2802" s="1" customFormat="1" spans="1:15">
      <c r="A2802" s="1" t="s">
        <v>15</v>
      </c>
      <c r="B2802" s="1" t="s">
        <v>20738</v>
      </c>
      <c r="C2802" s="1" t="s">
        <v>27</v>
      </c>
      <c r="D2802" s="1" t="s">
        <v>20739</v>
      </c>
      <c r="F2802" s="1" t="s">
        <v>20740</v>
      </c>
      <c r="I2802" s="1" t="s">
        <v>20748</v>
      </c>
      <c r="J2802" s="1" t="s">
        <v>20749</v>
      </c>
      <c r="K2802" s="1" t="s">
        <v>20743</v>
      </c>
      <c r="L2802" s="1" t="s">
        <v>20750</v>
      </c>
      <c r="M2802" s="1" t="s">
        <v>20751</v>
      </c>
      <c r="N2802" s="1" t="s">
        <v>20752</v>
      </c>
      <c r="O2802" s="1" t="s">
        <v>20753</v>
      </c>
    </row>
    <row r="2803" s="1" customFormat="1" spans="1:15">
      <c r="A2803" s="1" t="s">
        <v>15</v>
      </c>
      <c r="B2803" s="1" t="s">
        <v>20754</v>
      </c>
      <c r="C2803" s="1" t="s">
        <v>45</v>
      </c>
      <c r="J2803" s="1" t="s">
        <v>20755</v>
      </c>
      <c r="K2803" s="1" t="s">
        <v>20756</v>
      </c>
      <c r="L2803" s="1" t="s">
        <v>20757</v>
      </c>
      <c r="M2803" s="1" t="s">
        <v>20758</v>
      </c>
      <c r="N2803" s="1" t="s">
        <v>20759</v>
      </c>
      <c r="O2803" s="1" t="s">
        <v>20760</v>
      </c>
    </row>
    <row r="2804" s="1" customFormat="1" spans="1:15">
      <c r="A2804" s="1" t="s">
        <v>15</v>
      </c>
      <c r="B2804" s="1" t="s">
        <v>20761</v>
      </c>
      <c r="C2804" s="1" t="s">
        <v>45</v>
      </c>
      <c r="J2804" s="1" t="s">
        <v>20762</v>
      </c>
      <c r="K2804" s="1" t="s">
        <v>20763</v>
      </c>
      <c r="L2804" s="1" t="s">
        <v>20764</v>
      </c>
      <c r="M2804" s="1" t="s">
        <v>20765</v>
      </c>
      <c r="N2804" s="1" t="s">
        <v>20766</v>
      </c>
      <c r="O2804" s="1" t="s">
        <v>20767</v>
      </c>
    </row>
    <row r="2805" s="1" customFormat="1" spans="1:15">
      <c r="A2805" s="1" t="s">
        <v>15</v>
      </c>
      <c r="B2805" s="1" t="s">
        <v>20761</v>
      </c>
      <c r="C2805" s="1" t="s">
        <v>27</v>
      </c>
      <c r="J2805" s="1" t="s">
        <v>20768</v>
      </c>
      <c r="K2805" s="1" t="s">
        <v>20763</v>
      </c>
      <c r="L2805" s="1" t="s">
        <v>20769</v>
      </c>
      <c r="M2805" s="1" t="s">
        <v>20770</v>
      </c>
      <c r="N2805" s="1" t="s">
        <v>20771</v>
      </c>
      <c r="O2805" s="1" t="s">
        <v>20772</v>
      </c>
    </row>
    <row r="2806" s="1" customFormat="1" spans="1:15">
      <c r="A2806" s="1" t="s">
        <v>15</v>
      </c>
      <c r="B2806" s="1" t="s">
        <v>20773</v>
      </c>
      <c r="C2806" s="1" t="s">
        <v>27</v>
      </c>
      <c r="D2806" s="1" t="s">
        <v>20739</v>
      </c>
      <c r="F2806" s="1" t="s">
        <v>20774</v>
      </c>
      <c r="I2806" s="1" t="s">
        <v>20775</v>
      </c>
      <c r="J2806" s="1" t="s">
        <v>20776</v>
      </c>
      <c r="K2806" s="1" t="s">
        <v>20777</v>
      </c>
      <c r="L2806" s="1" t="s">
        <v>20778</v>
      </c>
      <c r="M2806" s="1" t="s">
        <v>20779</v>
      </c>
      <c r="N2806" s="1" t="s">
        <v>20780</v>
      </c>
      <c r="O2806" s="1" t="s">
        <v>20781</v>
      </c>
    </row>
    <row r="2807" s="1" customFormat="1" spans="1:15">
      <c r="A2807" s="1" t="s">
        <v>15</v>
      </c>
      <c r="B2807" s="1" t="s">
        <v>20773</v>
      </c>
      <c r="C2807" s="1" t="s">
        <v>17</v>
      </c>
      <c r="D2807" s="1" t="s">
        <v>20739</v>
      </c>
      <c r="F2807" s="1" t="s">
        <v>20774</v>
      </c>
      <c r="I2807" s="1" t="s">
        <v>20782</v>
      </c>
      <c r="J2807" s="1" t="s">
        <v>20783</v>
      </c>
      <c r="K2807" s="1" t="s">
        <v>20784</v>
      </c>
      <c r="L2807" s="1" t="s">
        <v>20785</v>
      </c>
      <c r="M2807" s="1" t="s">
        <v>20786</v>
      </c>
      <c r="N2807" s="1" t="s">
        <v>20787</v>
      </c>
      <c r="O2807" s="1" t="s">
        <v>20788</v>
      </c>
    </row>
    <row r="2808" s="1" customFormat="1" spans="1:15">
      <c r="A2808" s="1" t="s">
        <v>15</v>
      </c>
      <c r="B2808" s="1" t="s">
        <v>20789</v>
      </c>
      <c r="C2808" s="1" t="s">
        <v>27</v>
      </c>
      <c r="J2808" s="1" t="s">
        <v>20790</v>
      </c>
      <c r="K2808" s="1" t="s">
        <v>20791</v>
      </c>
      <c r="L2808" s="1" t="s">
        <v>20792</v>
      </c>
      <c r="M2808" s="1" t="s">
        <v>20793</v>
      </c>
      <c r="N2808" s="1" t="s">
        <v>20794</v>
      </c>
      <c r="O2808" s="1" t="s">
        <v>20795</v>
      </c>
    </row>
    <row r="2809" s="1" customFormat="1" spans="1:15">
      <c r="A2809" s="1" t="s">
        <v>15</v>
      </c>
      <c r="B2809" s="1" t="s">
        <v>20789</v>
      </c>
      <c r="C2809" s="1" t="s">
        <v>17</v>
      </c>
      <c r="J2809" s="1" t="s">
        <v>20796</v>
      </c>
      <c r="K2809" s="1" t="s">
        <v>20791</v>
      </c>
      <c r="L2809" s="1" t="s">
        <v>20797</v>
      </c>
      <c r="M2809" s="1" t="s">
        <v>20798</v>
      </c>
      <c r="N2809" s="1" t="s">
        <v>20799</v>
      </c>
      <c r="O2809" s="1" t="s">
        <v>20800</v>
      </c>
    </row>
    <row r="2810" s="1" customFormat="1" spans="1:15">
      <c r="A2810" s="1" t="s">
        <v>15</v>
      </c>
      <c r="B2810" s="1" t="s">
        <v>20801</v>
      </c>
      <c r="C2810" s="1" t="s">
        <v>17</v>
      </c>
      <c r="J2810" s="1" t="s">
        <v>20802</v>
      </c>
      <c r="K2810" s="1" t="s">
        <v>20803</v>
      </c>
      <c r="L2810" s="1" t="s">
        <v>20804</v>
      </c>
      <c r="M2810" s="1" t="s">
        <v>20805</v>
      </c>
      <c r="N2810" s="1" t="s">
        <v>20806</v>
      </c>
      <c r="O2810" s="1" t="s">
        <v>20807</v>
      </c>
    </row>
    <row r="2811" s="1" customFormat="1" spans="1:15">
      <c r="A2811" s="1" t="s">
        <v>15</v>
      </c>
      <c r="B2811" s="1" t="s">
        <v>20801</v>
      </c>
      <c r="C2811" s="1" t="s">
        <v>27</v>
      </c>
      <c r="J2811" s="1" t="s">
        <v>20808</v>
      </c>
      <c r="K2811" s="1" t="s">
        <v>20803</v>
      </c>
      <c r="L2811" s="1" t="s">
        <v>20809</v>
      </c>
      <c r="M2811" s="1" t="s">
        <v>20810</v>
      </c>
      <c r="N2811" s="1" t="s">
        <v>20811</v>
      </c>
      <c r="O2811" s="1" t="s">
        <v>20812</v>
      </c>
    </row>
    <row r="2812" s="1" customFormat="1" spans="1:15">
      <c r="A2812" s="1" t="s">
        <v>15</v>
      </c>
      <c r="B2812" s="1" t="s">
        <v>6449</v>
      </c>
      <c r="C2812" s="1" t="s">
        <v>17</v>
      </c>
      <c r="J2812" s="1" t="s">
        <v>20813</v>
      </c>
      <c r="K2812" s="1" t="s">
        <v>20814</v>
      </c>
      <c r="L2812" s="1" t="s">
        <v>20815</v>
      </c>
      <c r="M2812" s="1" t="s">
        <v>20816</v>
      </c>
      <c r="N2812" s="1" t="s">
        <v>20817</v>
      </c>
      <c r="O2812" s="1" t="s">
        <v>20818</v>
      </c>
    </row>
    <row r="2813" s="1" customFormat="1" spans="1:15">
      <c r="A2813" s="1" t="s">
        <v>15</v>
      </c>
      <c r="B2813" s="1" t="s">
        <v>20819</v>
      </c>
      <c r="C2813" s="1" t="s">
        <v>27</v>
      </c>
      <c r="F2813" s="1" t="s">
        <v>20820</v>
      </c>
      <c r="G2813" s="1" t="s">
        <v>5704</v>
      </c>
      <c r="I2813" s="1" t="s">
        <v>20821</v>
      </c>
      <c r="J2813" s="1" t="s">
        <v>20822</v>
      </c>
      <c r="K2813" s="1" t="s">
        <v>20823</v>
      </c>
      <c r="L2813" s="1" t="s">
        <v>20824</v>
      </c>
      <c r="M2813" s="1" t="s">
        <v>20825</v>
      </c>
      <c r="N2813" s="1" t="s">
        <v>20826</v>
      </c>
      <c r="O2813" s="1" t="s">
        <v>20827</v>
      </c>
    </row>
    <row r="2814" s="1" customFormat="1" spans="1:15">
      <c r="A2814" s="1" t="s">
        <v>15</v>
      </c>
      <c r="B2814" s="1" t="s">
        <v>20819</v>
      </c>
      <c r="C2814" s="1" t="s">
        <v>17</v>
      </c>
      <c r="F2814" s="1" t="s">
        <v>20820</v>
      </c>
      <c r="G2814" s="1" t="s">
        <v>5704</v>
      </c>
      <c r="I2814" s="1" t="s">
        <v>20828</v>
      </c>
      <c r="J2814" s="1" t="s">
        <v>20829</v>
      </c>
      <c r="K2814" s="1" t="s">
        <v>20823</v>
      </c>
      <c r="L2814" s="1" t="s">
        <v>20830</v>
      </c>
      <c r="M2814" s="1" t="s">
        <v>20831</v>
      </c>
      <c r="N2814" s="1" t="s">
        <v>20832</v>
      </c>
      <c r="O2814" s="1" t="s">
        <v>20833</v>
      </c>
    </row>
    <row r="2815" s="1" customFormat="1" spans="1:15">
      <c r="A2815" s="1" t="s">
        <v>15</v>
      </c>
      <c r="B2815" s="1" t="s">
        <v>20834</v>
      </c>
      <c r="C2815" s="1" t="s">
        <v>27</v>
      </c>
      <c r="J2815" s="1" t="s">
        <v>20835</v>
      </c>
      <c r="K2815" s="1" t="s">
        <v>20836</v>
      </c>
      <c r="L2815" s="1" t="s">
        <v>20837</v>
      </c>
      <c r="M2815" s="1" t="s">
        <v>20838</v>
      </c>
      <c r="N2815" s="1" t="s">
        <v>20839</v>
      </c>
      <c r="O2815" s="1" t="s">
        <v>20840</v>
      </c>
    </row>
    <row r="2816" s="1" customFormat="1" spans="1:15">
      <c r="A2816" s="1" t="s">
        <v>15</v>
      </c>
      <c r="B2816" s="1" t="s">
        <v>20841</v>
      </c>
      <c r="C2816" s="1" t="s">
        <v>27</v>
      </c>
      <c r="J2816" s="1" t="s">
        <v>20842</v>
      </c>
      <c r="K2816" s="1" t="s">
        <v>20843</v>
      </c>
      <c r="L2816" s="1" t="s">
        <v>20844</v>
      </c>
      <c r="M2816" s="1" t="s">
        <v>20845</v>
      </c>
      <c r="N2816" s="1" t="s">
        <v>20846</v>
      </c>
      <c r="O2816" s="1" t="s">
        <v>20847</v>
      </c>
    </row>
    <row r="2817" s="1" customFormat="1" spans="1:15">
      <c r="A2817" s="1" t="s">
        <v>15</v>
      </c>
      <c r="B2817" s="1" t="s">
        <v>20848</v>
      </c>
      <c r="C2817" s="1" t="s">
        <v>27</v>
      </c>
      <c r="F2817" s="1" t="s">
        <v>20849</v>
      </c>
      <c r="G2817" s="1" t="s">
        <v>2237</v>
      </c>
      <c r="H2817" s="1" t="s">
        <v>304</v>
      </c>
      <c r="I2817" s="1" t="s">
        <v>20850</v>
      </c>
      <c r="J2817" s="1" t="s">
        <v>20851</v>
      </c>
      <c r="K2817" s="1" t="s">
        <v>20852</v>
      </c>
      <c r="L2817" s="1" t="s">
        <v>20853</v>
      </c>
      <c r="M2817" s="1" t="s">
        <v>20854</v>
      </c>
      <c r="N2817" s="1" t="s">
        <v>20855</v>
      </c>
      <c r="O2817" s="1" t="s">
        <v>20856</v>
      </c>
    </row>
    <row r="2818" s="1" customFormat="1" spans="1:15">
      <c r="A2818" s="1" t="s">
        <v>15</v>
      </c>
      <c r="B2818" s="1" t="s">
        <v>20857</v>
      </c>
      <c r="C2818" s="1" t="s">
        <v>27</v>
      </c>
      <c r="F2818" s="1" t="s">
        <v>20849</v>
      </c>
      <c r="G2818" s="1" t="s">
        <v>8436</v>
      </c>
      <c r="I2818" s="1" t="s">
        <v>20858</v>
      </c>
      <c r="J2818" s="1" t="s">
        <v>20859</v>
      </c>
      <c r="K2818" s="1" t="s">
        <v>20860</v>
      </c>
      <c r="L2818" s="1" t="s">
        <v>20861</v>
      </c>
      <c r="M2818" s="1" t="s">
        <v>20862</v>
      </c>
      <c r="N2818" s="1" t="s">
        <v>20863</v>
      </c>
      <c r="O2818" s="1" t="s">
        <v>20864</v>
      </c>
    </row>
    <row r="2819" s="1" customFormat="1" spans="1:15">
      <c r="A2819" s="1" t="s">
        <v>15</v>
      </c>
      <c r="B2819" s="1" t="s">
        <v>20865</v>
      </c>
      <c r="C2819" s="1" t="s">
        <v>27</v>
      </c>
      <c r="F2819" s="1" t="s">
        <v>20866</v>
      </c>
      <c r="G2819" s="1" t="s">
        <v>8436</v>
      </c>
      <c r="I2819" s="1" t="s">
        <v>20867</v>
      </c>
      <c r="J2819" s="1" t="s">
        <v>20868</v>
      </c>
      <c r="K2819" s="1" t="s">
        <v>20869</v>
      </c>
      <c r="L2819" s="1" t="s">
        <v>20870</v>
      </c>
      <c r="M2819" s="1" t="s">
        <v>20871</v>
      </c>
      <c r="N2819" s="1" t="s">
        <v>20872</v>
      </c>
      <c r="O2819" s="1" t="s">
        <v>20873</v>
      </c>
    </row>
    <row r="2820" s="1" customFormat="1" spans="1:15">
      <c r="A2820" s="1" t="s">
        <v>15</v>
      </c>
      <c r="B2820" s="1" t="s">
        <v>20874</v>
      </c>
      <c r="C2820" s="1" t="s">
        <v>17</v>
      </c>
      <c r="J2820" s="1" t="s">
        <v>20875</v>
      </c>
      <c r="K2820" s="1" t="s">
        <v>20876</v>
      </c>
      <c r="L2820" s="1" t="s">
        <v>20877</v>
      </c>
      <c r="M2820" s="1" t="s">
        <v>20878</v>
      </c>
      <c r="N2820" s="1" t="s">
        <v>20879</v>
      </c>
      <c r="O2820" s="1" t="s">
        <v>20880</v>
      </c>
    </row>
    <row r="2821" s="1" customFormat="1" spans="1:15">
      <c r="A2821" s="1" t="s">
        <v>15</v>
      </c>
      <c r="B2821" s="1" t="s">
        <v>20874</v>
      </c>
      <c r="C2821" s="1" t="s">
        <v>27</v>
      </c>
      <c r="J2821" s="1" t="s">
        <v>20875</v>
      </c>
      <c r="K2821" s="1" t="s">
        <v>20876</v>
      </c>
      <c r="L2821" s="1" t="s">
        <v>20881</v>
      </c>
      <c r="M2821" s="1" t="s">
        <v>20882</v>
      </c>
      <c r="N2821" s="1" t="s">
        <v>20883</v>
      </c>
      <c r="O2821" s="1" t="s">
        <v>20884</v>
      </c>
    </row>
    <row r="2822" s="1" customFormat="1" spans="1:15">
      <c r="A2822" s="1" t="s">
        <v>15</v>
      </c>
      <c r="B2822" s="1" t="s">
        <v>20885</v>
      </c>
      <c r="C2822" s="1" t="s">
        <v>27</v>
      </c>
      <c r="F2822" s="1" t="s">
        <v>20886</v>
      </c>
      <c r="G2822" s="1" t="s">
        <v>2419</v>
      </c>
      <c r="I2822" s="1" t="s">
        <v>20887</v>
      </c>
      <c r="J2822" s="1" t="s">
        <v>20888</v>
      </c>
      <c r="K2822" s="1" t="s">
        <v>20889</v>
      </c>
      <c r="L2822" s="1" t="s">
        <v>20890</v>
      </c>
      <c r="M2822" s="1" t="s">
        <v>20891</v>
      </c>
      <c r="N2822" s="1" t="s">
        <v>20892</v>
      </c>
      <c r="O2822" s="1" t="s">
        <v>20893</v>
      </c>
    </row>
    <row r="2823" s="1" customFormat="1" spans="1:15">
      <c r="A2823" s="1" t="s">
        <v>15</v>
      </c>
      <c r="B2823" s="1" t="s">
        <v>20894</v>
      </c>
      <c r="C2823" s="1" t="s">
        <v>27</v>
      </c>
      <c r="J2823" s="1" t="s">
        <v>20895</v>
      </c>
      <c r="K2823" s="1" t="s">
        <v>20896</v>
      </c>
      <c r="L2823" s="1" t="s">
        <v>20897</v>
      </c>
      <c r="M2823" s="1" t="s">
        <v>20898</v>
      </c>
      <c r="N2823" s="1" t="s">
        <v>20899</v>
      </c>
      <c r="O2823" s="1" t="s">
        <v>20900</v>
      </c>
    </row>
    <row r="2824" s="1" customFormat="1" spans="1:15">
      <c r="A2824" s="1" t="s">
        <v>15</v>
      </c>
      <c r="B2824" s="1" t="s">
        <v>20901</v>
      </c>
      <c r="C2824" s="1" t="s">
        <v>17</v>
      </c>
      <c r="F2824" s="1" t="s">
        <v>20902</v>
      </c>
      <c r="G2824" s="1" t="s">
        <v>611</v>
      </c>
      <c r="I2824" s="1" t="s">
        <v>20903</v>
      </c>
      <c r="J2824" s="1" t="s">
        <v>20904</v>
      </c>
      <c r="K2824" s="1" t="s">
        <v>20905</v>
      </c>
      <c r="L2824" s="1" t="s">
        <v>20906</v>
      </c>
      <c r="M2824" s="1" t="s">
        <v>20907</v>
      </c>
      <c r="N2824" s="1" t="s">
        <v>20908</v>
      </c>
      <c r="O2824" s="1" t="s">
        <v>20909</v>
      </c>
    </row>
    <row r="2825" s="1" customFormat="1" spans="1:15">
      <c r="A2825" s="1" t="s">
        <v>15</v>
      </c>
      <c r="B2825" s="1" t="s">
        <v>20901</v>
      </c>
      <c r="C2825" s="1" t="s">
        <v>27</v>
      </c>
      <c r="F2825" s="1" t="s">
        <v>20902</v>
      </c>
      <c r="G2825" s="1" t="s">
        <v>611</v>
      </c>
      <c r="I2825" s="1" t="s">
        <v>20910</v>
      </c>
      <c r="J2825" s="1" t="s">
        <v>20911</v>
      </c>
      <c r="K2825" s="1" t="s">
        <v>20905</v>
      </c>
      <c r="L2825" s="1" t="s">
        <v>20912</v>
      </c>
      <c r="M2825" s="1" t="s">
        <v>20913</v>
      </c>
      <c r="N2825" s="1" t="s">
        <v>20914</v>
      </c>
      <c r="O2825" s="1" t="s">
        <v>20915</v>
      </c>
    </row>
    <row r="2826" s="1" customFormat="1" spans="1:15">
      <c r="A2826" s="1" t="s">
        <v>15</v>
      </c>
      <c r="B2826" s="1" t="s">
        <v>20916</v>
      </c>
      <c r="C2826" s="1" t="s">
        <v>27</v>
      </c>
      <c r="F2826" s="1" t="s">
        <v>20901</v>
      </c>
      <c r="G2826" s="1" t="s">
        <v>16388</v>
      </c>
      <c r="I2826" s="1" t="s">
        <v>20917</v>
      </c>
      <c r="J2826" s="1" t="s">
        <v>20918</v>
      </c>
      <c r="K2826" s="1" t="s">
        <v>20919</v>
      </c>
      <c r="L2826" s="1" t="s">
        <v>20920</v>
      </c>
      <c r="M2826" s="1" t="s">
        <v>20921</v>
      </c>
      <c r="N2826" s="1" t="s">
        <v>20922</v>
      </c>
      <c r="O2826" s="1" t="s">
        <v>20923</v>
      </c>
    </row>
    <row r="2827" s="1" customFormat="1" spans="1:15">
      <c r="A2827" s="1" t="s">
        <v>15</v>
      </c>
      <c r="B2827" s="1" t="s">
        <v>20924</v>
      </c>
      <c r="C2827" s="1" t="s">
        <v>27</v>
      </c>
      <c r="J2827" s="1" t="s">
        <v>20925</v>
      </c>
      <c r="K2827" s="1" t="s">
        <v>20926</v>
      </c>
      <c r="L2827" s="1" t="s">
        <v>20927</v>
      </c>
      <c r="M2827" s="1" t="s">
        <v>20928</v>
      </c>
      <c r="N2827" s="1" t="s">
        <v>20929</v>
      </c>
      <c r="O2827" s="1" t="s">
        <v>20930</v>
      </c>
    </row>
    <row r="2828" s="1" customFormat="1" spans="1:15">
      <c r="A2828" s="1" t="s">
        <v>15</v>
      </c>
      <c r="B2828" s="1" t="s">
        <v>20924</v>
      </c>
      <c r="C2828" s="1" t="s">
        <v>17</v>
      </c>
      <c r="J2828" s="1" t="s">
        <v>20931</v>
      </c>
      <c r="K2828" s="1" t="s">
        <v>20926</v>
      </c>
      <c r="L2828" s="1" t="s">
        <v>20932</v>
      </c>
      <c r="M2828" s="1" t="s">
        <v>20933</v>
      </c>
      <c r="N2828" s="1" t="s">
        <v>20934</v>
      </c>
      <c r="O2828" s="1" t="s">
        <v>20935</v>
      </c>
    </row>
    <row r="2829" s="1" customFormat="1" spans="1:15">
      <c r="A2829" s="1" t="s">
        <v>15</v>
      </c>
      <c r="B2829" s="1" t="s">
        <v>20936</v>
      </c>
      <c r="C2829" s="1" t="s">
        <v>45</v>
      </c>
      <c r="J2829" s="1" t="s">
        <v>10647</v>
      </c>
      <c r="K2829" s="1" t="s">
        <v>20937</v>
      </c>
      <c r="L2829" s="1" t="s">
        <v>20938</v>
      </c>
      <c r="M2829" s="1" t="s">
        <v>20939</v>
      </c>
      <c r="N2829" s="1" t="s">
        <v>20940</v>
      </c>
      <c r="O2829" s="1" t="s">
        <v>20941</v>
      </c>
    </row>
    <row r="2830" s="1" customFormat="1" spans="1:15">
      <c r="A2830" s="1" t="s">
        <v>15</v>
      </c>
      <c r="B2830" s="1" t="s">
        <v>20942</v>
      </c>
      <c r="C2830" s="1" t="s">
        <v>45</v>
      </c>
      <c r="J2830" s="1" t="s">
        <v>20943</v>
      </c>
      <c r="K2830" s="1" t="s">
        <v>20944</v>
      </c>
      <c r="L2830" s="1" t="s">
        <v>20945</v>
      </c>
      <c r="M2830" s="1" t="s">
        <v>20946</v>
      </c>
      <c r="N2830" s="1" t="s">
        <v>20947</v>
      </c>
      <c r="O2830" s="1" t="s">
        <v>20948</v>
      </c>
    </row>
    <row r="2831" s="1" customFormat="1" spans="1:15">
      <c r="A2831" s="1" t="s">
        <v>15</v>
      </c>
      <c r="B2831" s="1" t="s">
        <v>20942</v>
      </c>
      <c r="C2831" s="1" t="s">
        <v>27</v>
      </c>
      <c r="J2831" s="1" t="s">
        <v>20949</v>
      </c>
      <c r="K2831" s="1" t="s">
        <v>20944</v>
      </c>
      <c r="L2831" s="1" t="s">
        <v>20950</v>
      </c>
      <c r="M2831" s="1" t="s">
        <v>20951</v>
      </c>
      <c r="N2831" s="1" t="s">
        <v>20952</v>
      </c>
      <c r="O2831" s="1" t="s">
        <v>20953</v>
      </c>
    </row>
    <row r="2832" s="1" customFormat="1" spans="1:15">
      <c r="A2832" s="1" t="s">
        <v>15</v>
      </c>
      <c r="B2832" s="1" t="s">
        <v>20954</v>
      </c>
      <c r="C2832" s="1" t="s">
        <v>27</v>
      </c>
      <c r="J2832" s="1" t="s">
        <v>20955</v>
      </c>
      <c r="K2832" s="1" t="s">
        <v>20956</v>
      </c>
      <c r="L2832" s="1" t="s">
        <v>20957</v>
      </c>
      <c r="M2832" s="1" t="s">
        <v>20958</v>
      </c>
      <c r="N2832" s="1" t="s">
        <v>20959</v>
      </c>
      <c r="O2832" s="1" t="s">
        <v>20960</v>
      </c>
    </row>
    <row r="2833" s="1" customFormat="1" spans="1:15">
      <c r="A2833" s="1" t="s">
        <v>15</v>
      </c>
      <c r="B2833" s="1" t="s">
        <v>20961</v>
      </c>
      <c r="C2833" s="1" t="s">
        <v>17</v>
      </c>
      <c r="J2833" s="1" t="s">
        <v>20962</v>
      </c>
      <c r="K2833" s="1" t="s">
        <v>20963</v>
      </c>
      <c r="L2833" s="1" t="s">
        <v>20964</v>
      </c>
      <c r="M2833" s="1" t="s">
        <v>20965</v>
      </c>
      <c r="N2833" s="1" t="s">
        <v>20966</v>
      </c>
      <c r="O2833" s="1" t="s">
        <v>20967</v>
      </c>
    </row>
    <row r="2834" s="1" customFormat="1" spans="1:15">
      <c r="A2834" s="1" t="s">
        <v>15</v>
      </c>
      <c r="B2834" s="1" t="s">
        <v>20968</v>
      </c>
      <c r="C2834" s="1" t="s">
        <v>75</v>
      </c>
      <c r="J2834" s="1" t="s">
        <v>20969</v>
      </c>
      <c r="K2834" s="1" t="s">
        <v>20970</v>
      </c>
      <c r="L2834" s="1" t="s">
        <v>20971</v>
      </c>
      <c r="M2834" s="1" t="s">
        <v>20972</v>
      </c>
      <c r="N2834" s="1" t="s">
        <v>20973</v>
      </c>
      <c r="O2834" s="1" t="s">
        <v>20974</v>
      </c>
    </row>
    <row r="2835" s="1" customFormat="1" spans="1:15">
      <c r="A2835" s="1" t="s">
        <v>15</v>
      </c>
      <c r="B2835" s="1" t="s">
        <v>20975</v>
      </c>
      <c r="C2835" s="1" t="s">
        <v>27</v>
      </c>
      <c r="J2835" s="1" t="s">
        <v>20976</v>
      </c>
      <c r="K2835" s="1" t="s">
        <v>20977</v>
      </c>
      <c r="L2835" s="1" t="s">
        <v>20978</v>
      </c>
      <c r="M2835" s="1" t="s">
        <v>20979</v>
      </c>
      <c r="N2835" s="1" t="s">
        <v>20980</v>
      </c>
      <c r="O2835" s="1" t="s">
        <v>20981</v>
      </c>
    </row>
    <row r="2836" s="1" customFormat="1" spans="1:15">
      <c r="A2836" s="1" t="s">
        <v>15</v>
      </c>
      <c r="B2836" s="1" t="s">
        <v>20982</v>
      </c>
      <c r="C2836" s="1" t="s">
        <v>27</v>
      </c>
      <c r="J2836" s="1" t="s">
        <v>20983</v>
      </c>
      <c r="K2836" s="1" t="s">
        <v>20984</v>
      </c>
      <c r="L2836" s="1" t="s">
        <v>20985</v>
      </c>
      <c r="M2836" s="1" t="s">
        <v>20986</v>
      </c>
      <c r="N2836" s="1" t="s">
        <v>20987</v>
      </c>
      <c r="O2836" s="1" t="s">
        <v>20988</v>
      </c>
    </row>
    <row r="2837" s="1" customFormat="1" spans="1:15">
      <c r="A2837" s="1" t="s">
        <v>15</v>
      </c>
      <c r="B2837" s="1" t="s">
        <v>20989</v>
      </c>
      <c r="C2837" s="1" t="s">
        <v>27</v>
      </c>
      <c r="J2837" s="1" t="s">
        <v>20990</v>
      </c>
      <c r="K2837" s="1" t="s">
        <v>20991</v>
      </c>
      <c r="L2837" s="1" t="s">
        <v>20992</v>
      </c>
      <c r="M2837" s="1" t="s">
        <v>20993</v>
      </c>
      <c r="N2837" s="1" t="s">
        <v>20994</v>
      </c>
      <c r="O2837" s="1" t="s">
        <v>20995</v>
      </c>
    </row>
    <row r="2838" s="1" customFormat="1" spans="1:15">
      <c r="A2838" s="1" t="s">
        <v>15</v>
      </c>
      <c r="B2838" s="1" t="s">
        <v>20989</v>
      </c>
      <c r="C2838" s="1" t="s">
        <v>17</v>
      </c>
      <c r="J2838" s="1" t="s">
        <v>20996</v>
      </c>
      <c r="K2838" s="1" t="s">
        <v>20991</v>
      </c>
      <c r="L2838" s="1" t="s">
        <v>20997</v>
      </c>
      <c r="M2838" s="1" t="s">
        <v>20998</v>
      </c>
      <c r="N2838" s="1" t="s">
        <v>20999</v>
      </c>
      <c r="O2838" s="1" t="s">
        <v>21000</v>
      </c>
    </row>
    <row r="2839" s="1" customFormat="1" spans="1:15">
      <c r="A2839" s="1" t="s">
        <v>15</v>
      </c>
      <c r="B2839" s="1" t="s">
        <v>21001</v>
      </c>
      <c r="C2839" s="1" t="s">
        <v>45</v>
      </c>
      <c r="F2839" s="1" t="s">
        <v>20989</v>
      </c>
      <c r="G2839" s="1" t="e">
        <f>-ial</f>
        <v>#NAME?</v>
      </c>
      <c r="I2839" s="1" t="s">
        <v>21002</v>
      </c>
      <c r="J2839" s="1" t="s">
        <v>21003</v>
      </c>
      <c r="K2839" s="1" t="s">
        <v>21004</v>
      </c>
      <c r="L2839" s="1" t="s">
        <v>8667</v>
      </c>
      <c r="M2839" s="1" t="s">
        <v>8668</v>
      </c>
      <c r="N2839" s="1" t="s">
        <v>21005</v>
      </c>
      <c r="O2839" s="1" t="s">
        <v>21006</v>
      </c>
    </row>
    <row r="2840" s="1" customFormat="1" spans="1:15">
      <c r="A2840" s="1" t="s">
        <v>15</v>
      </c>
      <c r="B2840" s="1" t="s">
        <v>21007</v>
      </c>
      <c r="C2840" s="1" t="s">
        <v>27</v>
      </c>
      <c r="F2840" s="1" t="s">
        <v>21008</v>
      </c>
      <c r="G2840" s="1" t="s">
        <v>304</v>
      </c>
      <c r="I2840" s="1" t="s">
        <v>21009</v>
      </c>
      <c r="J2840" s="1" t="s">
        <v>21010</v>
      </c>
      <c r="K2840" s="1" t="s">
        <v>21011</v>
      </c>
      <c r="L2840" s="1" t="s">
        <v>21012</v>
      </c>
      <c r="M2840" s="1" t="s">
        <v>21013</v>
      </c>
      <c r="N2840" s="1" t="s">
        <v>21014</v>
      </c>
      <c r="O2840" s="1" t="s">
        <v>21015</v>
      </c>
    </row>
    <row r="2841" s="1" customFormat="1" spans="1:15">
      <c r="A2841" s="1" t="s">
        <v>15</v>
      </c>
      <c r="B2841" s="1" t="s">
        <v>21016</v>
      </c>
      <c r="C2841" s="1" t="s">
        <v>27</v>
      </c>
      <c r="F2841" s="1" t="s">
        <v>21008</v>
      </c>
      <c r="G2841" s="1" t="s">
        <v>21017</v>
      </c>
      <c r="I2841" s="1" t="s">
        <v>21018</v>
      </c>
      <c r="J2841" s="1" t="s">
        <v>21019</v>
      </c>
      <c r="K2841" s="1" t="s">
        <v>21020</v>
      </c>
      <c r="L2841" s="1" t="s">
        <v>21021</v>
      </c>
      <c r="M2841" s="1" t="s">
        <v>21022</v>
      </c>
      <c r="N2841" s="1" t="s">
        <v>21023</v>
      </c>
      <c r="O2841" s="1" t="s">
        <v>21024</v>
      </c>
    </row>
    <row r="2842" s="1" customFormat="1" spans="1:15">
      <c r="A2842" s="1" t="s">
        <v>15</v>
      </c>
      <c r="B2842" s="1" t="s">
        <v>21025</v>
      </c>
      <c r="C2842" s="1" t="s">
        <v>45</v>
      </c>
      <c r="F2842" s="1" t="s">
        <v>21026</v>
      </c>
      <c r="I2842" s="1" t="s">
        <v>21027</v>
      </c>
      <c r="J2842" s="1" t="s">
        <v>21028</v>
      </c>
      <c r="K2842" s="1" t="s">
        <v>21029</v>
      </c>
      <c r="L2842" s="1" t="s">
        <v>21030</v>
      </c>
      <c r="M2842" s="1" t="s">
        <v>21031</v>
      </c>
      <c r="N2842" s="1" t="s">
        <v>21032</v>
      </c>
      <c r="O2842" s="1" t="s">
        <v>21033</v>
      </c>
    </row>
    <row r="2843" s="1" customFormat="1" spans="1:15">
      <c r="A2843" s="1" t="s">
        <v>15</v>
      </c>
      <c r="B2843" s="1" t="s">
        <v>21034</v>
      </c>
      <c r="C2843" s="1" t="s">
        <v>27</v>
      </c>
      <c r="F2843" s="1" t="s">
        <v>21008</v>
      </c>
      <c r="G2843" s="1" t="s">
        <v>21035</v>
      </c>
      <c r="I2843" s="1" t="s">
        <v>21036</v>
      </c>
      <c r="J2843" s="1" t="s">
        <v>21037</v>
      </c>
      <c r="K2843" s="1" t="s">
        <v>21038</v>
      </c>
      <c r="L2843" s="1" t="s">
        <v>21039</v>
      </c>
      <c r="M2843" s="1" t="s">
        <v>21040</v>
      </c>
      <c r="N2843" s="1" t="s">
        <v>21041</v>
      </c>
      <c r="O2843" s="1" t="s">
        <v>21042</v>
      </c>
    </row>
    <row r="2844" s="1" customFormat="1" spans="1:15">
      <c r="A2844" s="1" t="s">
        <v>15</v>
      </c>
      <c r="B2844" s="1" t="s">
        <v>21043</v>
      </c>
      <c r="C2844" s="1" t="s">
        <v>27</v>
      </c>
      <c r="J2844" s="1" t="s">
        <v>21044</v>
      </c>
      <c r="K2844" s="1" t="s">
        <v>21045</v>
      </c>
      <c r="L2844" s="1" t="s">
        <v>21046</v>
      </c>
      <c r="M2844" s="1" t="s">
        <v>21047</v>
      </c>
      <c r="N2844" s="1" t="s">
        <v>21048</v>
      </c>
      <c r="O2844" s="1" t="s">
        <v>21049</v>
      </c>
    </row>
    <row r="2845" s="1" customFormat="1" spans="1:15">
      <c r="A2845" s="1" t="s">
        <v>15</v>
      </c>
      <c r="B2845" s="1" t="s">
        <v>21050</v>
      </c>
      <c r="C2845" s="1" t="s">
        <v>27</v>
      </c>
      <c r="J2845" s="1" t="s">
        <v>21051</v>
      </c>
      <c r="K2845" s="1" t="s">
        <v>21052</v>
      </c>
      <c r="L2845" s="1" t="s">
        <v>21053</v>
      </c>
      <c r="M2845" s="1" t="s">
        <v>21054</v>
      </c>
      <c r="N2845" s="1" t="s">
        <v>21055</v>
      </c>
      <c r="O2845" s="1" t="s">
        <v>21056</v>
      </c>
    </row>
    <row r="2846" s="1" customFormat="1" spans="1:15">
      <c r="A2846" s="1" t="s">
        <v>15</v>
      </c>
      <c r="B2846" s="1" t="s">
        <v>21057</v>
      </c>
      <c r="C2846" s="1" t="s">
        <v>27</v>
      </c>
      <c r="F2846" s="1" t="s">
        <v>21050</v>
      </c>
      <c r="G2846" s="1" t="s">
        <v>1751</v>
      </c>
      <c r="I2846" s="1" t="s">
        <v>21058</v>
      </c>
      <c r="J2846" s="1" t="s">
        <v>21059</v>
      </c>
      <c r="K2846" s="1" t="s">
        <v>21060</v>
      </c>
      <c r="L2846" s="1" t="s">
        <v>21061</v>
      </c>
      <c r="M2846" s="1" t="s">
        <v>21062</v>
      </c>
      <c r="N2846" s="1" t="s">
        <v>21063</v>
      </c>
      <c r="O2846" s="1" t="s">
        <v>21064</v>
      </c>
    </row>
    <row r="2847" s="1" customFormat="1" spans="1:15">
      <c r="A2847" s="1" t="s">
        <v>15</v>
      </c>
      <c r="B2847" s="1" t="s">
        <v>21065</v>
      </c>
      <c r="C2847" s="1" t="s">
        <v>27</v>
      </c>
      <c r="J2847" s="1" t="s">
        <v>21066</v>
      </c>
      <c r="K2847" s="1" t="s">
        <v>21067</v>
      </c>
      <c r="L2847" s="1" t="s">
        <v>21068</v>
      </c>
      <c r="M2847" s="1" t="s">
        <v>21069</v>
      </c>
      <c r="N2847" s="1" t="s">
        <v>21070</v>
      </c>
      <c r="O2847" s="1" t="s">
        <v>21071</v>
      </c>
    </row>
    <row r="2848" s="1" customFormat="1" spans="1:15">
      <c r="A2848" s="1" t="s">
        <v>15</v>
      </c>
      <c r="B2848" s="1" t="s">
        <v>21065</v>
      </c>
      <c r="C2848" s="1" t="s">
        <v>17</v>
      </c>
      <c r="J2848" s="1" t="s">
        <v>21072</v>
      </c>
      <c r="K2848" s="1" t="s">
        <v>21067</v>
      </c>
      <c r="L2848" s="1" t="s">
        <v>21073</v>
      </c>
      <c r="M2848" s="1" t="s">
        <v>21074</v>
      </c>
      <c r="N2848" s="1" t="s">
        <v>21075</v>
      </c>
      <c r="O2848" s="1" t="s">
        <v>21076</v>
      </c>
    </row>
    <row r="2849" s="1" customFormat="1" spans="1:15">
      <c r="A2849" s="1" t="s">
        <v>15</v>
      </c>
      <c r="B2849" s="1" t="s">
        <v>21077</v>
      </c>
      <c r="C2849" s="1" t="s">
        <v>27</v>
      </c>
      <c r="F2849" s="1" t="s">
        <v>21065</v>
      </c>
      <c r="G2849" s="1" t="s">
        <v>4088</v>
      </c>
      <c r="I2849" s="1" t="s">
        <v>21078</v>
      </c>
      <c r="J2849" s="1" t="s">
        <v>21079</v>
      </c>
      <c r="K2849" s="1" t="s">
        <v>21080</v>
      </c>
      <c r="L2849" s="1" t="s">
        <v>21081</v>
      </c>
      <c r="M2849" s="1" t="s">
        <v>21082</v>
      </c>
      <c r="N2849" s="1" t="s">
        <v>21083</v>
      </c>
      <c r="O2849" s="1" t="s">
        <v>21084</v>
      </c>
    </row>
    <row r="2850" s="1" customFormat="1" spans="1:15">
      <c r="A2850" s="1" t="s">
        <v>15</v>
      </c>
      <c r="B2850" s="1" t="s">
        <v>21085</v>
      </c>
      <c r="C2850" s="1" t="s">
        <v>27</v>
      </c>
      <c r="F2850" s="1" t="s">
        <v>21065</v>
      </c>
      <c r="G2850" s="1" t="s">
        <v>6050</v>
      </c>
      <c r="I2850" s="1" t="s">
        <v>21086</v>
      </c>
      <c r="J2850" s="1" t="s">
        <v>21087</v>
      </c>
      <c r="K2850" s="1" t="s">
        <v>21088</v>
      </c>
      <c r="L2850" s="1" t="s">
        <v>21089</v>
      </c>
      <c r="M2850" s="1" t="s">
        <v>21090</v>
      </c>
      <c r="N2850" s="1" t="s">
        <v>21091</v>
      </c>
      <c r="O2850" s="1" t="s">
        <v>21092</v>
      </c>
    </row>
    <row r="2851" s="1" customFormat="1" spans="1:15">
      <c r="A2851" s="1" t="s">
        <v>15</v>
      </c>
      <c r="B2851" s="1" t="s">
        <v>21093</v>
      </c>
      <c r="C2851" s="1" t="s">
        <v>27</v>
      </c>
      <c r="I2851" s="1" t="s">
        <v>21094</v>
      </c>
      <c r="J2851" s="1" t="s">
        <v>21095</v>
      </c>
      <c r="K2851" s="1" t="s">
        <v>21096</v>
      </c>
      <c r="L2851" s="1" t="s">
        <v>21097</v>
      </c>
      <c r="M2851" s="1" t="s">
        <v>21098</v>
      </c>
      <c r="N2851" s="1" t="s">
        <v>21099</v>
      </c>
      <c r="O2851" s="1" t="s">
        <v>21100</v>
      </c>
    </row>
    <row r="2852" s="1" customFormat="1" spans="1:15">
      <c r="A2852" s="1" t="s">
        <v>15</v>
      </c>
      <c r="B2852" s="1" t="s">
        <v>21101</v>
      </c>
      <c r="C2852" s="1" t="s">
        <v>45</v>
      </c>
      <c r="F2852" s="1" t="s">
        <v>21065</v>
      </c>
      <c r="G2852" s="1" t="e">
        <f>-y</f>
        <v>#NAME?</v>
      </c>
      <c r="I2852" s="1" t="s">
        <v>21102</v>
      </c>
      <c r="J2852" s="1" t="s">
        <v>21103</v>
      </c>
      <c r="K2852" s="1" t="s">
        <v>21104</v>
      </c>
      <c r="L2852" s="1" t="s">
        <v>21105</v>
      </c>
      <c r="M2852" s="1" t="s">
        <v>21106</v>
      </c>
      <c r="N2852" s="1" t="s">
        <v>21107</v>
      </c>
      <c r="O2852" s="1" t="s">
        <v>21108</v>
      </c>
    </row>
    <row r="2853" s="1" customFormat="1" spans="1:15">
      <c r="A2853" s="1" t="s">
        <v>15</v>
      </c>
      <c r="B2853" s="1" t="s">
        <v>21109</v>
      </c>
      <c r="C2853" s="1" t="s">
        <v>17</v>
      </c>
      <c r="J2853" s="1" t="s">
        <v>21110</v>
      </c>
      <c r="K2853" s="1" t="s">
        <v>21111</v>
      </c>
      <c r="L2853" s="1" t="s">
        <v>21112</v>
      </c>
      <c r="M2853" s="1" t="s">
        <v>21113</v>
      </c>
      <c r="N2853" s="1" t="s">
        <v>21114</v>
      </c>
      <c r="O2853" s="1" t="s">
        <v>21115</v>
      </c>
    </row>
    <row r="2854" s="1" customFormat="1" spans="1:15">
      <c r="A2854" s="1" t="s">
        <v>15</v>
      </c>
      <c r="B2854" s="1" t="s">
        <v>21116</v>
      </c>
      <c r="C2854" s="1" t="s">
        <v>45</v>
      </c>
      <c r="J2854" s="1" t="s">
        <v>21117</v>
      </c>
      <c r="K2854" s="1" t="s">
        <v>21118</v>
      </c>
      <c r="L2854" s="1" t="s">
        <v>21119</v>
      </c>
      <c r="M2854" s="1" t="s">
        <v>21120</v>
      </c>
      <c r="N2854" s="1" t="s">
        <v>21121</v>
      </c>
      <c r="O2854" s="1" t="s">
        <v>21122</v>
      </c>
    </row>
    <row r="2855" s="1" customFormat="1" spans="1:15">
      <c r="A2855" s="1" t="s">
        <v>15</v>
      </c>
      <c r="B2855" s="1" t="s">
        <v>2165</v>
      </c>
      <c r="C2855" s="1" t="s">
        <v>27</v>
      </c>
      <c r="J2855" s="1" t="s">
        <v>21123</v>
      </c>
      <c r="K2855" s="1" t="s">
        <v>21124</v>
      </c>
      <c r="L2855" s="1" t="s">
        <v>21125</v>
      </c>
      <c r="M2855" s="1" t="s">
        <v>21126</v>
      </c>
      <c r="N2855" s="1" t="s">
        <v>21127</v>
      </c>
      <c r="O2855" s="1" t="s">
        <v>21128</v>
      </c>
    </row>
    <row r="2856" s="1" customFormat="1" spans="1:15">
      <c r="A2856" s="1" t="s">
        <v>15</v>
      </c>
      <c r="B2856" s="1" t="s">
        <v>2165</v>
      </c>
      <c r="C2856" s="1" t="s">
        <v>17</v>
      </c>
      <c r="J2856" s="1" t="s">
        <v>21129</v>
      </c>
      <c r="K2856" s="1" t="s">
        <v>21124</v>
      </c>
      <c r="L2856" s="1" t="s">
        <v>21130</v>
      </c>
      <c r="M2856" s="1" t="s">
        <v>21131</v>
      </c>
      <c r="N2856" s="1" t="s">
        <v>21132</v>
      </c>
      <c r="O2856" s="1" t="s">
        <v>21133</v>
      </c>
    </row>
    <row r="2857" s="1" customFormat="1" spans="1:15">
      <c r="A2857" s="1" t="s">
        <v>15</v>
      </c>
      <c r="B2857" s="1" t="s">
        <v>21134</v>
      </c>
      <c r="C2857" s="1" t="s">
        <v>27</v>
      </c>
      <c r="J2857" s="1" t="s">
        <v>21135</v>
      </c>
      <c r="K2857" s="1" t="s">
        <v>21136</v>
      </c>
      <c r="L2857" s="1" t="s">
        <v>21137</v>
      </c>
      <c r="M2857" s="1" t="s">
        <v>21138</v>
      </c>
      <c r="N2857" s="1" t="s">
        <v>21139</v>
      </c>
      <c r="O2857" s="1" t="s">
        <v>21140</v>
      </c>
    </row>
    <row r="2858" s="1" customFormat="1" spans="1:15">
      <c r="A2858" s="1" t="s">
        <v>15</v>
      </c>
      <c r="B2858" s="1" t="s">
        <v>21134</v>
      </c>
      <c r="C2858" s="1" t="s">
        <v>17</v>
      </c>
      <c r="J2858" s="1" t="s">
        <v>21141</v>
      </c>
      <c r="K2858" s="1" t="s">
        <v>21136</v>
      </c>
      <c r="L2858" s="1" t="s">
        <v>21142</v>
      </c>
      <c r="M2858" s="1" t="s">
        <v>21143</v>
      </c>
      <c r="N2858" s="1" t="s">
        <v>21144</v>
      </c>
      <c r="O2858" s="1" t="s">
        <v>21145</v>
      </c>
    </row>
    <row r="2859" s="1" customFormat="1" spans="1:15">
      <c r="A2859" s="1" t="s">
        <v>15</v>
      </c>
      <c r="B2859" s="1" t="s">
        <v>21146</v>
      </c>
      <c r="C2859" s="1" t="s">
        <v>45</v>
      </c>
      <c r="J2859" s="1" t="s">
        <v>21147</v>
      </c>
      <c r="K2859" s="1" t="s">
        <v>21148</v>
      </c>
      <c r="L2859" s="1" t="s">
        <v>21149</v>
      </c>
      <c r="M2859" s="1" t="s">
        <v>21150</v>
      </c>
      <c r="N2859" s="1" t="s">
        <v>21151</v>
      </c>
      <c r="O2859" s="1" t="s">
        <v>21152</v>
      </c>
    </row>
    <row r="2860" s="1" customFormat="1" spans="1:15">
      <c r="A2860" s="1" t="s">
        <v>15</v>
      </c>
      <c r="B2860" s="1" t="s">
        <v>21153</v>
      </c>
      <c r="C2860" s="1" t="s">
        <v>45</v>
      </c>
      <c r="J2860" s="1" t="s">
        <v>21154</v>
      </c>
      <c r="K2860" s="1" t="s">
        <v>21155</v>
      </c>
      <c r="L2860" s="1" t="s">
        <v>21156</v>
      </c>
      <c r="M2860" s="1" t="s">
        <v>21157</v>
      </c>
      <c r="N2860" s="1" t="s">
        <v>21158</v>
      </c>
      <c r="O2860" s="1" t="s">
        <v>21159</v>
      </c>
    </row>
    <row r="2861" s="1" customFormat="1" spans="1:15">
      <c r="A2861" s="1" t="s">
        <v>15</v>
      </c>
      <c r="B2861" s="1" t="s">
        <v>21160</v>
      </c>
      <c r="C2861" s="1" t="s">
        <v>27</v>
      </c>
      <c r="J2861" s="1" t="s">
        <v>21161</v>
      </c>
      <c r="K2861" s="1" t="s">
        <v>21162</v>
      </c>
      <c r="L2861" s="1" t="s">
        <v>21163</v>
      </c>
      <c r="M2861" s="1" t="s">
        <v>21164</v>
      </c>
      <c r="N2861" s="1" t="s">
        <v>21165</v>
      </c>
      <c r="O2861" s="1" t="s">
        <v>21166</v>
      </c>
    </row>
    <row r="2862" s="1" customFormat="1" spans="1:15">
      <c r="A2862" s="1" t="s">
        <v>15</v>
      </c>
      <c r="B2862" s="1" t="s">
        <v>21167</v>
      </c>
      <c r="C2862" s="1" t="s">
        <v>75</v>
      </c>
      <c r="J2862" s="1" t="s">
        <v>21168</v>
      </c>
      <c r="K2862" s="1" t="s">
        <v>21169</v>
      </c>
      <c r="L2862" s="1" t="s">
        <v>21170</v>
      </c>
      <c r="M2862" s="1" t="s">
        <v>21171</v>
      </c>
      <c r="N2862" s="1" t="s">
        <v>21172</v>
      </c>
      <c r="O2862" s="1" t="s">
        <v>21173</v>
      </c>
    </row>
    <row r="2863" s="1" customFormat="1" spans="1:15">
      <c r="A2863" s="1" t="s">
        <v>15</v>
      </c>
      <c r="B2863" s="1" t="s">
        <v>21174</v>
      </c>
      <c r="C2863" s="1" t="s">
        <v>45</v>
      </c>
      <c r="J2863" s="1" t="s">
        <v>21175</v>
      </c>
      <c r="K2863" s="1" t="s">
        <v>21176</v>
      </c>
      <c r="L2863" s="1" t="s">
        <v>21177</v>
      </c>
      <c r="M2863" s="1" t="s">
        <v>21178</v>
      </c>
      <c r="N2863" s="1" t="s">
        <v>21179</v>
      </c>
      <c r="O2863" s="1" t="s">
        <v>21180</v>
      </c>
    </row>
    <row r="2864" s="1" customFormat="1" spans="1:15">
      <c r="A2864" s="1" t="s">
        <v>15</v>
      </c>
      <c r="B2864" s="1" t="s">
        <v>21181</v>
      </c>
      <c r="C2864" s="1" t="s">
        <v>27</v>
      </c>
      <c r="J2864" s="1" t="s">
        <v>21182</v>
      </c>
      <c r="K2864" s="1" t="s">
        <v>21183</v>
      </c>
      <c r="L2864" s="1" t="s">
        <v>21184</v>
      </c>
      <c r="M2864" s="1" t="s">
        <v>21185</v>
      </c>
      <c r="N2864" s="1" t="s">
        <v>21186</v>
      </c>
      <c r="O2864" s="1" t="s">
        <v>21187</v>
      </c>
    </row>
    <row r="2865" s="1" customFormat="1" spans="1:15">
      <c r="A2865" s="1" t="s">
        <v>15</v>
      </c>
      <c r="B2865" s="1" t="s">
        <v>21188</v>
      </c>
      <c r="C2865" s="1" t="s">
        <v>27</v>
      </c>
      <c r="F2865" s="1" t="s">
        <v>21189</v>
      </c>
      <c r="G2865" s="1" t="s">
        <v>532</v>
      </c>
      <c r="I2865" s="1" t="s">
        <v>21190</v>
      </c>
      <c r="J2865" s="1" t="s">
        <v>21191</v>
      </c>
      <c r="K2865" s="1" t="s">
        <v>21192</v>
      </c>
      <c r="L2865" s="1" t="s">
        <v>21193</v>
      </c>
      <c r="M2865" s="1" t="s">
        <v>21194</v>
      </c>
      <c r="N2865" s="1" t="s">
        <v>21195</v>
      </c>
      <c r="O2865" s="1" t="s">
        <v>21196</v>
      </c>
    </row>
    <row r="2866" s="1" customFormat="1" spans="1:15">
      <c r="A2866" s="1" t="s">
        <v>15</v>
      </c>
      <c r="B2866" s="1" t="s">
        <v>21197</v>
      </c>
      <c r="C2866" s="1" t="s">
        <v>17</v>
      </c>
      <c r="J2866" s="1" t="s">
        <v>21198</v>
      </c>
      <c r="K2866" s="1" t="s">
        <v>21199</v>
      </c>
      <c r="L2866" s="1" t="s">
        <v>21200</v>
      </c>
      <c r="M2866" s="1" t="s">
        <v>21201</v>
      </c>
      <c r="N2866" s="1" t="s">
        <v>21202</v>
      </c>
      <c r="O2866" s="1" t="s">
        <v>21203</v>
      </c>
    </row>
    <row r="2867" s="1" customFormat="1" spans="1:15">
      <c r="A2867" s="1" t="s">
        <v>15</v>
      </c>
      <c r="B2867" s="1" t="s">
        <v>21204</v>
      </c>
      <c r="C2867" s="1" t="s">
        <v>17</v>
      </c>
      <c r="D2867" s="1" t="s">
        <v>21205</v>
      </c>
      <c r="F2867" s="1" t="s">
        <v>494</v>
      </c>
      <c r="I2867" s="1" t="s">
        <v>21206</v>
      </c>
      <c r="J2867" s="1" t="s">
        <v>21207</v>
      </c>
      <c r="K2867" s="1" t="s">
        <v>21208</v>
      </c>
      <c r="L2867" s="1" t="s">
        <v>21209</v>
      </c>
      <c r="M2867" s="1" t="s">
        <v>21210</v>
      </c>
      <c r="N2867" s="1" t="s">
        <v>21211</v>
      </c>
      <c r="O2867" s="1" t="s">
        <v>21212</v>
      </c>
    </row>
    <row r="2868" s="1" customFormat="1" spans="1:15">
      <c r="A2868" s="1" t="s">
        <v>15</v>
      </c>
      <c r="B2868" s="1" t="s">
        <v>21213</v>
      </c>
      <c r="C2868" s="1" t="s">
        <v>17</v>
      </c>
      <c r="J2868" s="1" t="s">
        <v>21214</v>
      </c>
      <c r="K2868" s="1" t="s">
        <v>21215</v>
      </c>
      <c r="L2868" s="1" t="s">
        <v>21216</v>
      </c>
      <c r="M2868" s="1" t="s">
        <v>21217</v>
      </c>
      <c r="N2868" s="1" t="s">
        <v>21218</v>
      </c>
      <c r="O2868" s="1" t="s">
        <v>21219</v>
      </c>
    </row>
    <row r="2869" s="1" customFormat="1" spans="1:15">
      <c r="A2869" s="1" t="s">
        <v>15</v>
      </c>
      <c r="B2869" s="1" t="s">
        <v>21220</v>
      </c>
      <c r="C2869" s="1" t="s">
        <v>27</v>
      </c>
      <c r="F2869" s="1" t="s">
        <v>21213</v>
      </c>
      <c r="G2869" s="1" t="s">
        <v>3986</v>
      </c>
      <c r="I2869" s="1" t="s">
        <v>21221</v>
      </c>
      <c r="J2869" s="1" t="s">
        <v>21222</v>
      </c>
      <c r="K2869" s="1" t="s">
        <v>21223</v>
      </c>
      <c r="L2869" s="1" t="s">
        <v>21224</v>
      </c>
      <c r="M2869" s="1" t="s">
        <v>21225</v>
      </c>
      <c r="N2869" s="1" t="s">
        <v>21226</v>
      </c>
      <c r="O2869" s="1" t="s">
        <v>21227</v>
      </c>
    </row>
    <row r="2870" s="1" customFormat="1" spans="1:15">
      <c r="A2870" s="1" t="s">
        <v>15</v>
      </c>
      <c r="B2870" s="1" t="s">
        <v>21228</v>
      </c>
      <c r="C2870" s="1" t="s">
        <v>45</v>
      </c>
      <c r="J2870" s="1" t="s">
        <v>21229</v>
      </c>
      <c r="K2870" s="1" t="s">
        <v>21230</v>
      </c>
      <c r="L2870" s="1" t="s">
        <v>21231</v>
      </c>
      <c r="M2870" s="1" t="s">
        <v>21232</v>
      </c>
      <c r="N2870" s="1" t="s">
        <v>21233</v>
      </c>
      <c r="O2870" s="1" t="s">
        <v>21234</v>
      </c>
    </row>
    <row r="2871" s="1" customFormat="1" spans="1:15">
      <c r="A2871" s="1" t="s">
        <v>15</v>
      </c>
      <c r="B2871" s="1" t="s">
        <v>21235</v>
      </c>
      <c r="C2871" s="1" t="s">
        <v>45</v>
      </c>
      <c r="J2871" s="1" t="s">
        <v>21236</v>
      </c>
      <c r="K2871" s="1" t="s">
        <v>21237</v>
      </c>
      <c r="L2871" s="1" t="s">
        <v>21238</v>
      </c>
      <c r="M2871" s="1" t="s">
        <v>21239</v>
      </c>
      <c r="N2871" s="1" t="s">
        <v>21240</v>
      </c>
      <c r="O2871" s="1" t="s">
        <v>21241</v>
      </c>
    </row>
    <row r="2872" s="1" customFormat="1" spans="1:15">
      <c r="A2872" s="1" t="s">
        <v>15</v>
      </c>
      <c r="B2872" s="1" t="s">
        <v>21242</v>
      </c>
      <c r="C2872" s="1" t="s">
        <v>27</v>
      </c>
      <c r="F2872" s="1" t="s">
        <v>21235</v>
      </c>
      <c r="G2872" s="1" t="s">
        <v>8436</v>
      </c>
      <c r="I2872" s="1" t="s">
        <v>21243</v>
      </c>
      <c r="J2872" s="1" t="s">
        <v>21244</v>
      </c>
      <c r="K2872" s="1" t="s">
        <v>21245</v>
      </c>
      <c r="L2872" s="1" t="s">
        <v>21246</v>
      </c>
      <c r="M2872" s="1" t="s">
        <v>21247</v>
      </c>
      <c r="N2872" s="1" t="s">
        <v>21248</v>
      </c>
      <c r="O2872" s="1" t="s">
        <v>21249</v>
      </c>
    </row>
    <row r="2873" s="1" customFormat="1" spans="1:15">
      <c r="A2873" s="1" t="s">
        <v>15</v>
      </c>
      <c r="B2873" s="1" t="s">
        <v>21250</v>
      </c>
      <c r="C2873" s="1" t="s">
        <v>17</v>
      </c>
      <c r="F2873" s="1" t="s">
        <v>21235</v>
      </c>
      <c r="G2873" s="1" t="e">
        <f>-ise</f>
        <v>#NAME?</v>
      </c>
      <c r="I2873" s="1" t="s">
        <v>21251</v>
      </c>
      <c r="J2873" s="1" t="s">
        <v>21252</v>
      </c>
      <c r="K2873" s="1" t="s">
        <v>21253</v>
      </c>
      <c r="L2873" s="1" t="s">
        <v>21254</v>
      </c>
      <c r="M2873" s="1" t="s">
        <v>21255</v>
      </c>
      <c r="N2873" s="1" t="s">
        <v>21256</v>
      </c>
      <c r="O2873" s="1" t="s">
        <v>21257</v>
      </c>
    </row>
    <row r="2874" s="1" customFormat="1" spans="1:15">
      <c r="A2874" s="1" t="s">
        <v>15</v>
      </c>
      <c r="B2874" s="1" t="s">
        <v>21258</v>
      </c>
      <c r="C2874" s="1" t="s">
        <v>75</v>
      </c>
      <c r="F2874" s="1" t="s">
        <v>21235</v>
      </c>
      <c r="G2874" s="1" t="e">
        <f>-ly</f>
        <v>#NAME?</v>
      </c>
      <c r="I2874" s="1" t="s">
        <v>21259</v>
      </c>
      <c r="J2874" s="1" t="s">
        <v>21260</v>
      </c>
      <c r="K2874" s="1" t="s">
        <v>21261</v>
      </c>
      <c r="L2874" s="1" t="s">
        <v>21262</v>
      </c>
      <c r="M2874" s="1" t="s">
        <v>21263</v>
      </c>
      <c r="N2874" s="1" t="s">
        <v>21264</v>
      </c>
      <c r="O2874" s="1" t="s">
        <v>21265</v>
      </c>
    </row>
    <row r="2875" s="1" customFormat="1" spans="1:15">
      <c r="A2875" s="1" t="s">
        <v>15</v>
      </c>
      <c r="B2875" s="1" t="s">
        <v>21266</v>
      </c>
      <c r="C2875" s="1" t="s">
        <v>27</v>
      </c>
      <c r="J2875" s="1" t="s">
        <v>21267</v>
      </c>
      <c r="K2875" s="1" t="s">
        <v>21268</v>
      </c>
      <c r="L2875" s="1" t="s">
        <v>21269</v>
      </c>
      <c r="M2875" s="1" t="s">
        <v>21270</v>
      </c>
      <c r="N2875" s="1" t="s">
        <v>21271</v>
      </c>
      <c r="O2875" s="1" t="s">
        <v>21272</v>
      </c>
    </row>
    <row r="2876" s="1" customFormat="1" spans="1:15">
      <c r="A2876" s="1" t="s">
        <v>15</v>
      </c>
      <c r="B2876" s="1" t="s">
        <v>21266</v>
      </c>
      <c r="C2876" s="1" t="s">
        <v>17</v>
      </c>
      <c r="J2876" s="1" t="s">
        <v>21273</v>
      </c>
      <c r="K2876" s="1" t="s">
        <v>21268</v>
      </c>
      <c r="L2876" s="1" t="s">
        <v>21274</v>
      </c>
      <c r="M2876" s="1" t="s">
        <v>21275</v>
      </c>
      <c r="N2876" s="1" t="s">
        <v>21276</v>
      </c>
      <c r="O2876" s="1" t="s">
        <v>21277</v>
      </c>
    </row>
    <row r="2877" s="1" customFormat="1" spans="1:15">
      <c r="A2877" s="1" t="s">
        <v>15</v>
      </c>
      <c r="B2877" s="1" t="s">
        <v>21278</v>
      </c>
      <c r="C2877" s="1" t="s">
        <v>45</v>
      </c>
      <c r="F2877" s="1" t="s">
        <v>21266</v>
      </c>
      <c r="G2877" s="1" t="e">
        <f>-able</f>
        <v>#NAME?</v>
      </c>
      <c r="I2877" s="1" t="s">
        <v>21279</v>
      </c>
      <c r="J2877" s="1" t="s">
        <v>21280</v>
      </c>
      <c r="K2877" s="1" t="s">
        <v>21281</v>
      </c>
      <c r="L2877" s="1" t="s">
        <v>21282</v>
      </c>
      <c r="M2877" s="1" t="s">
        <v>21283</v>
      </c>
      <c r="N2877" s="1" t="s">
        <v>21284</v>
      </c>
      <c r="O2877" s="1" t="s">
        <v>21285</v>
      </c>
    </row>
    <row r="2878" s="1" customFormat="1" spans="1:15">
      <c r="A2878" s="1" t="s">
        <v>15</v>
      </c>
      <c r="B2878" s="1" t="s">
        <v>21286</v>
      </c>
      <c r="C2878" s="1" t="s">
        <v>17</v>
      </c>
      <c r="D2878" s="1" t="s">
        <v>21205</v>
      </c>
      <c r="F2878" s="1" t="s">
        <v>4438</v>
      </c>
      <c r="I2878" s="1" t="s">
        <v>21287</v>
      </c>
      <c r="J2878" s="1" t="s">
        <v>21288</v>
      </c>
      <c r="K2878" s="1" t="s">
        <v>21289</v>
      </c>
      <c r="L2878" s="1" t="s">
        <v>21290</v>
      </c>
      <c r="M2878" s="1" t="s">
        <v>21291</v>
      </c>
      <c r="N2878" s="1" t="s">
        <v>21292</v>
      </c>
      <c r="O2878" s="1" t="s">
        <v>21293</v>
      </c>
    </row>
    <row r="2879" s="1" customFormat="1" spans="1:15">
      <c r="A2879" s="1" t="s">
        <v>15</v>
      </c>
      <c r="B2879" s="1" t="s">
        <v>21294</v>
      </c>
      <c r="C2879" s="1" t="s">
        <v>27</v>
      </c>
      <c r="D2879" s="1" t="s">
        <v>21205</v>
      </c>
      <c r="F2879" s="1" t="s">
        <v>21295</v>
      </c>
      <c r="I2879" s="1" t="s">
        <v>21296</v>
      </c>
      <c r="J2879" s="1" t="s">
        <v>21297</v>
      </c>
      <c r="K2879" s="1" t="s">
        <v>21298</v>
      </c>
      <c r="L2879" s="1" t="s">
        <v>21299</v>
      </c>
      <c r="M2879" s="1" t="s">
        <v>21300</v>
      </c>
      <c r="N2879" s="1" t="s">
        <v>21301</v>
      </c>
      <c r="O2879" s="1" t="s">
        <v>21302</v>
      </c>
    </row>
    <row r="2880" s="1" customFormat="1" spans="1:15">
      <c r="A2880" s="1" t="s">
        <v>15</v>
      </c>
      <c r="B2880" s="1" t="s">
        <v>21303</v>
      </c>
      <c r="C2880" s="1" t="s">
        <v>17</v>
      </c>
      <c r="D2880" s="1" t="s">
        <v>21205</v>
      </c>
      <c r="F2880" s="1" t="s">
        <v>275</v>
      </c>
      <c r="I2880" s="1" t="s">
        <v>21304</v>
      </c>
      <c r="J2880" s="1" t="s">
        <v>21305</v>
      </c>
      <c r="K2880" s="1" t="s">
        <v>21306</v>
      </c>
      <c r="L2880" s="1" t="s">
        <v>21307</v>
      </c>
      <c r="M2880" s="1" t="s">
        <v>21308</v>
      </c>
      <c r="N2880" s="1" t="s">
        <v>21309</v>
      </c>
      <c r="O2880" s="1" t="s">
        <v>21310</v>
      </c>
    </row>
    <row r="2881" s="1" customFormat="1" spans="1:19">
      <c r="A2881" s="1" t="s">
        <v>15</v>
      </c>
      <c r="B2881" s="1" t="s">
        <v>21311</v>
      </c>
      <c r="C2881" s="1" t="s">
        <v>27</v>
      </c>
      <c r="D2881" s="1" t="s">
        <v>21205</v>
      </c>
      <c r="F2881" s="1" t="s">
        <v>275</v>
      </c>
      <c r="G2881" s="1" t="e">
        <f>-er</f>
        <v>#NAME?</v>
      </c>
      <c r="I2881" s="1" t="s">
        <v>21312</v>
      </c>
      <c r="J2881" s="1" t="s">
        <v>21313</v>
      </c>
      <c r="K2881" s="1" t="s">
        <v>21314</v>
      </c>
      <c r="L2881" s="1" t="s">
        <v>21315</v>
      </c>
      <c r="M2881" s="1" t="s">
        <v>21316</v>
      </c>
      <c r="N2881" s="1" t="s">
        <v>21317</v>
      </c>
      <c r="O2881" s="1" t="s">
        <v>21318</v>
      </c>
    </row>
    <row r="2882" s="1" customFormat="1" spans="1:19">
      <c r="A2882" s="1" t="s">
        <v>15</v>
      </c>
      <c r="B2882" s="1" t="s">
        <v>21319</v>
      </c>
      <c r="C2882" s="1" t="s">
        <v>45</v>
      </c>
      <c r="D2882" s="1" t="s">
        <v>21205</v>
      </c>
      <c r="F2882" s="1" t="s">
        <v>259</v>
      </c>
      <c r="I2882" s="1" t="s">
        <v>21320</v>
      </c>
      <c r="J2882" s="1" t="s">
        <v>21321</v>
      </c>
      <c r="K2882" s="1" t="s">
        <v>21322</v>
      </c>
      <c r="L2882" s="1" t="s">
        <v>21323</v>
      </c>
      <c r="M2882" s="1" t="s">
        <v>21324</v>
      </c>
      <c r="N2882" s="1" t="s">
        <v>21325</v>
      </c>
      <c r="O2882" s="1" t="s">
        <v>21326</v>
      </c>
    </row>
    <row r="2883" s="1" customFormat="1" spans="1:19">
      <c r="A2883" s="1" t="s">
        <v>15</v>
      </c>
      <c r="B2883" s="1" t="s">
        <v>21327</v>
      </c>
      <c r="C2883" s="1" t="s">
        <v>27</v>
      </c>
      <c r="D2883" s="1" t="s">
        <v>21205</v>
      </c>
      <c r="F2883" s="1" t="s">
        <v>275</v>
      </c>
      <c r="G2883" s="1" t="e">
        <f>-ion</f>
        <v>#NAME?</v>
      </c>
      <c r="I2883" s="1" t="s">
        <v>21328</v>
      </c>
      <c r="J2883" s="1" t="s">
        <v>21329</v>
      </c>
      <c r="K2883" s="1" t="s">
        <v>21330</v>
      </c>
      <c r="L2883" s="1" t="s">
        <v>21331</v>
      </c>
      <c r="M2883" s="1" t="s">
        <v>21332</v>
      </c>
      <c r="N2883" s="1" t="s">
        <v>21333</v>
      </c>
      <c r="O2883" s="1" t="s">
        <v>21334</v>
      </c>
    </row>
    <row r="2884" s="1" customFormat="1" spans="1:19">
      <c r="A2884" s="1" t="s">
        <v>15</v>
      </c>
      <c r="B2884" s="1" t="s">
        <v>21335</v>
      </c>
      <c r="C2884" s="1" t="s">
        <v>27</v>
      </c>
      <c r="F2884" s="1" t="s">
        <v>275</v>
      </c>
      <c r="I2884" s="1" t="s">
        <v>21336</v>
      </c>
      <c r="J2884" s="1" t="s">
        <v>21337</v>
      </c>
      <c r="K2884" s="1" t="s">
        <v>21338</v>
      </c>
      <c r="L2884" s="1" t="s">
        <v>21339</v>
      </c>
      <c r="M2884" s="1" t="s">
        <v>21340</v>
      </c>
      <c r="N2884" s="1" t="s">
        <v>21341</v>
      </c>
      <c r="O2884" s="1" t="s">
        <v>21342</v>
      </c>
      <c r="P2884" s="1" t="s">
        <v>21205</v>
      </c>
      <c r="R2884" s="1" t="s">
        <v>611</v>
      </c>
      <c r="S2884" s="1" t="s">
        <v>2246</v>
      </c>
    </row>
    <row r="2885" s="1" customFormat="1" spans="1:19">
      <c r="A2885" s="1" t="s">
        <v>15</v>
      </c>
      <c r="B2885" s="1" t="s">
        <v>21343</v>
      </c>
      <c r="C2885" s="1" t="s">
        <v>27</v>
      </c>
      <c r="F2885" s="1" t="s">
        <v>18636</v>
      </c>
      <c r="I2885" s="1" t="s">
        <v>21344</v>
      </c>
      <c r="J2885" s="1" t="s">
        <v>21345</v>
      </c>
      <c r="K2885" s="1" t="s">
        <v>21346</v>
      </c>
      <c r="L2885" s="1" t="s">
        <v>21347</v>
      </c>
      <c r="M2885" s="1" t="s">
        <v>21348</v>
      </c>
      <c r="N2885" s="1" t="s">
        <v>21349</v>
      </c>
      <c r="O2885" s="1" t="s">
        <v>21350</v>
      </c>
      <c r="P2885" s="1" t="s">
        <v>21205</v>
      </c>
      <c r="R2885" s="1" t="s">
        <v>171</v>
      </c>
    </row>
    <row r="2886" s="1" customFormat="1" spans="1:19">
      <c r="A2886" s="1" t="s">
        <v>15</v>
      </c>
      <c r="B2886" s="1" t="s">
        <v>21351</v>
      </c>
      <c r="C2886" s="1" t="s">
        <v>17</v>
      </c>
      <c r="F2886" s="1" t="s">
        <v>10151</v>
      </c>
      <c r="I2886" s="1" t="s">
        <v>21352</v>
      </c>
      <c r="J2886" s="1" t="s">
        <v>21353</v>
      </c>
      <c r="K2886" s="1" t="s">
        <v>21354</v>
      </c>
      <c r="L2886" s="1" t="s">
        <v>21355</v>
      </c>
      <c r="M2886" s="1" t="s">
        <v>21356</v>
      </c>
      <c r="N2886" s="1" t="s">
        <v>21357</v>
      </c>
      <c r="O2886" s="1" t="s">
        <v>21358</v>
      </c>
      <c r="P2886" s="1" t="s">
        <v>21205</v>
      </c>
    </row>
    <row r="2887" s="1" customFormat="1" spans="1:19">
      <c r="A2887" s="1" t="s">
        <v>15</v>
      </c>
      <c r="B2887" s="1" t="s">
        <v>21359</v>
      </c>
      <c r="C2887" s="1" t="s">
        <v>17</v>
      </c>
      <c r="F2887" s="1" t="s">
        <v>21360</v>
      </c>
      <c r="I2887" s="1" t="s">
        <v>21361</v>
      </c>
      <c r="J2887" s="1" t="s">
        <v>21362</v>
      </c>
      <c r="K2887" s="1" t="s">
        <v>21363</v>
      </c>
      <c r="L2887" s="1" t="s">
        <v>21364</v>
      </c>
      <c r="M2887" s="1" t="s">
        <v>21365</v>
      </c>
      <c r="N2887" s="1" t="s">
        <v>21366</v>
      </c>
      <c r="O2887" s="1" t="s">
        <v>21367</v>
      </c>
      <c r="P2887" s="1" t="s">
        <v>21205</v>
      </c>
      <c r="R2887" s="1" t="s">
        <v>800</v>
      </c>
    </row>
    <row r="2888" s="1" customFormat="1" spans="1:19">
      <c r="A2888" s="1" t="s">
        <v>15</v>
      </c>
      <c r="B2888" s="1" t="s">
        <v>21368</v>
      </c>
      <c r="C2888" s="1" t="s">
        <v>17</v>
      </c>
      <c r="F2888" s="1" t="s">
        <v>16177</v>
      </c>
      <c r="I2888" s="1" t="s">
        <v>21369</v>
      </c>
      <c r="J2888" s="1" t="s">
        <v>21370</v>
      </c>
      <c r="K2888" s="1" t="s">
        <v>21371</v>
      </c>
      <c r="L2888" s="1" t="s">
        <v>21372</v>
      </c>
      <c r="M2888" s="1" t="s">
        <v>21373</v>
      </c>
      <c r="N2888" s="1" t="s">
        <v>21374</v>
      </c>
      <c r="O2888" s="1" t="s">
        <v>21375</v>
      </c>
      <c r="P2888" s="1" t="s">
        <v>21205</v>
      </c>
      <c r="Q2888" s="1" t="s">
        <v>6193</v>
      </c>
    </row>
    <row r="2889" s="1" customFormat="1" spans="1:19">
      <c r="A2889" s="1" t="s">
        <v>15</v>
      </c>
      <c r="B2889" s="1" t="s">
        <v>21376</v>
      </c>
      <c r="C2889" s="1" t="s">
        <v>27</v>
      </c>
      <c r="I2889" s="1" t="s">
        <v>21377</v>
      </c>
      <c r="J2889" s="1" t="s">
        <v>21378</v>
      </c>
      <c r="K2889" s="1" t="s">
        <v>21379</v>
      </c>
      <c r="L2889" s="1" t="s">
        <v>21380</v>
      </c>
      <c r="M2889" s="1" t="s">
        <v>21381</v>
      </c>
      <c r="N2889" s="1" t="s">
        <v>21382</v>
      </c>
      <c r="O2889" s="1" t="s">
        <v>21383</v>
      </c>
    </row>
    <row r="2890" s="1" customFormat="1" spans="1:19">
      <c r="A2890" s="1" t="s">
        <v>15</v>
      </c>
      <c r="B2890" s="1" t="s">
        <v>21384</v>
      </c>
      <c r="C2890" s="1" t="s">
        <v>27</v>
      </c>
      <c r="D2890" s="1" t="s">
        <v>21205</v>
      </c>
      <c r="F2890" s="1" t="s">
        <v>21385</v>
      </c>
      <c r="G2890" s="1" t="s">
        <v>2419</v>
      </c>
      <c r="I2890" s="1" t="s">
        <v>21386</v>
      </c>
      <c r="J2890" s="1" t="s">
        <v>21387</v>
      </c>
      <c r="K2890" s="1" t="s">
        <v>21388</v>
      </c>
      <c r="L2890" s="1" t="s">
        <v>21389</v>
      </c>
      <c r="M2890" s="1" t="s">
        <v>21390</v>
      </c>
      <c r="N2890" s="1" t="s">
        <v>21391</v>
      </c>
      <c r="O2890" s="1" t="s">
        <v>21392</v>
      </c>
    </row>
    <row r="2891" s="1" customFormat="1" spans="1:19">
      <c r="A2891" s="1" t="s">
        <v>15</v>
      </c>
      <c r="B2891" s="1" t="s">
        <v>21384</v>
      </c>
      <c r="C2891" s="1" t="s">
        <v>27</v>
      </c>
      <c r="D2891" s="1" t="s">
        <v>21205</v>
      </c>
      <c r="F2891" s="1" t="s">
        <v>21385</v>
      </c>
      <c r="G2891" s="1" t="s">
        <v>2419</v>
      </c>
      <c r="I2891" s="1" t="s">
        <v>21393</v>
      </c>
      <c r="J2891" s="1" t="s">
        <v>21394</v>
      </c>
      <c r="K2891" s="1" t="s">
        <v>21388</v>
      </c>
      <c r="L2891" s="1" t="s">
        <v>21395</v>
      </c>
      <c r="M2891" s="1" t="s">
        <v>21396</v>
      </c>
      <c r="N2891" s="1" t="s">
        <v>21397</v>
      </c>
      <c r="O2891" s="1" t="s">
        <v>21398</v>
      </c>
    </row>
    <row r="2892" s="1" customFormat="1" spans="1:19">
      <c r="A2892" s="1" t="s">
        <v>15</v>
      </c>
      <c r="B2892" s="1" t="s">
        <v>21399</v>
      </c>
      <c r="C2892" s="1" t="s">
        <v>17</v>
      </c>
      <c r="D2892" s="1" t="s">
        <v>21205</v>
      </c>
      <c r="F2892" s="1" t="s">
        <v>7245</v>
      </c>
      <c r="I2892" s="1" t="s">
        <v>21400</v>
      </c>
      <c r="J2892" s="1" t="s">
        <v>21401</v>
      </c>
      <c r="K2892" s="1" t="s">
        <v>21402</v>
      </c>
      <c r="L2892" s="1" t="s">
        <v>21403</v>
      </c>
      <c r="M2892" s="1" t="s">
        <v>21404</v>
      </c>
      <c r="N2892" s="1" t="s">
        <v>21405</v>
      </c>
      <c r="O2892" s="1" t="s">
        <v>21406</v>
      </c>
    </row>
    <row r="2893" s="1" customFormat="1" spans="1:19">
      <c r="A2893" s="1" t="s">
        <v>15</v>
      </c>
      <c r="B2893" s="1" t="s">
        <v>21407</v>
      </c>
      <c r="C2893" s="1" t="s">
        <v>27</v>
      </c>
      <c r="D2893" s="1" t="s">
        <v>21205</v>
      </c>
      <c r="F2893" s="1" t="s">
        <v>13900</v>
      </c>
      <c r="G2893" s="1" t="s">
        <v>304</v>
      </c>
      <c r="I2893" s="1" t="s">
        <v>21408</v>
      </c>
      <c r="J2893" s="1" t="s">
        <v>1511</v>
      </c>
      <c r="K2893" s="1" t="s">
        <v>21409</v>
      </c>
      <c r="L2893" s="1" t="s">
        <v>21410</v>
      </c>
      <c r="M2893" s="1" t="s">
        <v>21411</v>
      </c>
      <c r="N2893" s="1" t="s">
        <v>21412</v>
      </c>
      <c r="O2893" s="1" t="s">
        <v>21413</v>
      </c>
    </row>
    <row r="2894" s="1" customFormat="1" spans="1:19">
      <c r="A2894" s="1" t="s">
        <v>15</v>
      </c>
      <c r="B2894" s="1" t="s">
        <v>21414</v>
      </c>
      <c r="C2894" s="1" t="s">
        <v>17</v>
      </c>
      <c r="D2894" s="1" t="s">
        <v>21205</v>
      </c>
      <c r="F2894" s="1" t="s">
        <v>3613</v>
      </c>
      <c r="I2894" s="1" t="s">
        <v>21415</v>
      </c>
      <c r="J2894" s="1" t="s">
        <v>21416</v>
      </c>
      <c r="K2894" s="1" t="s">
        <v>21417</v>
      </c>
      <c r="L2894" s="1" t="s">
        <v>21418</v>
      </c>
      <c r="M2894" s="1" t="s">
        <v>21419</v>
      </c>
      <c r="N2894" s="1" t="s">
        <v>21420</v>
      </c>
      <c r="O2894" s="1" t="s">
        <v>21421</v>
      </c>
    </row>
    <row r="2895" s="1" customFormat="1" spans="1:19">
      <c r="A2895" s="1" t="s">
        <v>15</v>
      </c>
      <c r="B2895" s="1" t="s">
        <v>21422</v>
      </c>
      <c r="C2895" s="1" t="s">
        <v>27</v>
      </c>
      <c r="F2895" s="1" t="s">
        <v>7072</v>
      </c>
      <c r="G2895" s="1" t="s">
        <v>1581</v>
      </c>
      <c r="I2895" s="1" t="s">
        <v>21423</v>
      </c>
      <c r="J2895" s="1" t="s">
        <v>21424</v>
      </c>
      <c r="K2895" s="1" t="s">
        <v>21425</v>
      </c>
      <c r="L2895" s="1" t="s">
        <v>21426</v>
      </c>
      <c r="M2895" s="1" t="s">
        <v>21427</v>
      </c>
      <c r="N2895" s="1" t="s">
        <v>21428</v>
      </c>
      <c r="O2895" s="1" t="s">
        <v>21429</v>
      </c>
    </row>
    <row r="2896" s="1" customFormat="1" spans="1:19">
      <c r="A2896" s="1" t="s">
        <v>15</v>
      </c>
      <c r="B2896" s="1" t="s">
        <v>21430</v>
      </c>
      <c r="C2896" s="1" t="s">
        <v>45</v>
      </c>
      <c r="J2896" s="1" t="s">
        <v>21431</v>
      </c>
      <c r="K2896" s="1" t="s">
        <v>21432</v>
      </c>
      <c r="L2896" s="1" t="s">
        <v>21433</v>
      </c>
      <c r="M2896" s="1" t="s">
        <v>21434</v>
      </c>
      <c r="N2896" s="1" t="s">
        <v>21435</v>
      </c>
      <c r="O2896" s="1" t="s">
        <v>21436</v>
      </c>
    </row>
    <row r="2897" s="1" customFormat="1" spans="1:15">
      <c r="A2897" s="1" t="s">
        <v>15</v>
      </c>
      <c r="B2897" s="1" t="s">
        <v>21437</v>
      </c>
      <c r="C2897" s="1" t="s">
        <v>17</v>
      </c>
      <c r="D2897" s="1" t="s">
        <v>21205</v>
      </c>
      <c r="F2897" s="1" t="s">
        <v>20430</v>
      </c>
      <c r="I2897" s="1" t="s">
        <v>21438</v>
      </c>
      <c r="J2897" s="1" t="s">
        <v>7900</v>
      </c>
      <c r="K2897" s="1" t="s">
        <v>21439</v>
      </c>
      <c r="L2897" s="1" t="s">
        <v>21440</v>
      </c>
      <c r="M2897" s="1" t="s">
        <v>21441</v>
      </c>
      <c r="N2897" s="1" t="s">
        <v>21442</v>
      </c>
      <c r="O2897" s="1" t="s">
        <v>21443</v>
      </c>
    </row>
    <row r="2898" s="1" customFormat="1" spans="1:15">
      <c r="A2898" s="1" t="s">
        <v>15</v>
      </c>
      <c r="B2898" s="1" t="s">
        <v>21444</v>
      </c>
      <c r="C2898" s="1" t="s">
        <v>17</v>
      </c>
      <c r="D2898" s="1" t="s">
        <v>21205</v>
      </c>
      <c r="F2898" s="1" t="s">
        <v>6566</v>
      </c>
      <c r="I2898" s="1" t="s">
        <v>21445</v>
      </c>
      <c r="J2898" s="1" t="s">
        <v>21446</v>
      </c>
      <c r="K2898" s="1" t="s">
        <v>21447</v>
      </c>
      <c r="L2898" s="1" t="s">
        <v>21448</v>
      </c>
      <c r="M2898" s="1" t="s">
        <v>21449</v>
      </c>
      <c r="N2898" s="1" t="s">
        <v>21450</v>
      </c>
      <c r="O2898" s="1" t="s">
        <v>21451</v>
      </c>
    </row>
    <row r="2899" s="1" customFormat="1" spans="1:15">
      <c r="A2899" s="1" t="s">
        <v>15</v>
      </c>
      <c r="B2899" s="1" t="s">
        <v>21452</v>
      </c>
      <c r="C2899" s="1" t="s">
        <v>27</v>
      </c>
      <c r="D2899" s="1" t="s">
        <v>21205</v>
      </c>
      <c r="F2899" s="1" t="s">
        <v>6566</v>
      </c>
      <c r="G2899" s="1" t="e">
        <f>-ee</f>
        <v>#NAME?</v>
      </c>
      <c r="I2899" s="1" t="s">
        <v>21453</v>
      </c>
      <c r="J2899" s="1" t="s">
        <v>21454</v>
      </c>
      <c r="K2899" s="1" t="s">
        <v>21455</v>
      </c>
      <c r="L2899" s="1" t="s">
        <v>21456</v>
      </c>
      <c r="M2899" s="1" t="s">
        <v>21457</v>
      </c>
      <c r="N2899" s="1" t="s">
        <v>21458</v>
      </c>
      <c r="O2899" s="1" t="s">
        <v>21459</v>
      </c>
    </row>
    <row r="2900" s="1" customFormat="1" spans="1:15">
      <c r="A2900" s="1" t="s">
        <v>15</v>
      </c>
      <c r="B2900" s="1" t="s">
        <v>21452</v>
      </c>
      <c r="C2900" s="1" t="s">
        <v>17</v>
      </c>
      <c r="D2900" s="1" t="s">
        <v>21205</v>
      </c>
      <c r="F2900" s="1" t="s">
        <v>6566</v>
      </c>
      <c r="G2900" s="1" t="e">
        <f>-ee</f>
        <v>#NAME?</v>
      </c>
      <c r="I2900" s="1" t="s">
        <v>21460</v>
      </c>
      <c r="J2900" s="1" t="s">
        <v>21461</v>
      </c>
      <c r="K2900" s="1" t="s">
        <v>21455</v>
      </c>
      <c r="L2900" s="1" t="s">
        <v>21462</v>
      </c>
      <c r="M2900" s="1" t="s">
        <v>21463</v>
      </c>
      <c r="N2900" s="1" t="s">
        <v>21464</v>
      </c>
      <c r="O2900" s="1" t="s">
        <v>21465</v>
      </c>
    </row>
    <row r="2901" s="1" customFormat="1" spans="1:15">
      <c r="A2901" s="1" t="s">
        <v>15</v>
      </c>
      <c r="B2901" s="1" t="s">
        <v>21466</v>
      </c>
      <c r="C2901" s="1" t="s">
        <v>27</v>
      </c>
      <c r="D2901" s="1" t="s">
        <v>21205</v>
      </c>
      <c r="F2901" s="1" t="s">
        <v>6566</v>
      </c>
      <c r="G2901" s="1" t="e">
        <f>-ence</f>
        <v>#NAME?</v>
      </c>
      <c r="I2901" s="1" t="s">
        <v>21467</v>
      </c>
      <c r="J2901" s="1" t="s">
        <v>21468</v>
      </c>
      <c r="K2901" s="1" t="s">
        <v>21469</v>
      </c>
      <c r="L2901" s="1" t="s">
        <v>21470</v>
      </c>
      <c r="M2901" s="1" t="s">
        <v>21471</v>
      </c>
      <c r="N2901" s="1" t="s">
        <v>21472</v>
      </c>
      <c r="O2901" s="1" t="s">
        <v>21473</v>
      </c>
    </row>
    <row r="2902" s="1" customFormat="1" spans="1:15">
      <c r="A2902" s="1" t="s">
        <v>15</v>
      </c>
      <c r="B2902" s="1" t="s">
        <v>21474</v>
      </c>
      <c r="C2902" s="1" t="s">
        <v>17</v>
      </c>
      <c r="D2902" s="1" t="s">
        <v>21205</v>
      </c>
      <c r="F2902" s="1" t="s">
        <v>21475</v>
      </c>
      <c r="I2902" s="1" t="s">
        <v>21476</v>
      </c>
      <c r="J2902" s="1" t="s">
        <v>21477</v>
      </c>
      <c r="K2902" s="1" t="s">
        <v>21478</v>
      </c>
      <c r="L2902" s="1" t="s">
        <v>21479</v>
      </c>
      <c r="M2902" s="1" t="s">
        <v>21480</v>
      </c>
      <c r="N2902" s="1" t="s">
        <v>21481</v>
      </c>
      <c r="O2902" s="1" t="s">
        <v>21482</v>
      </c>
    </row>
    <row r="2903" s="1" customFormat="1" spans="1:15">
      <c r="A2903" s="1" t="s">
        <v>15</v>
      </c>
      <c r="B2903" s="1" t="s">
        <v>21483</v>
      </c>
      <c r="C2903" s="1" t="s">
        <v>17</v>
      </c>
      <c r="D2903" s="1" t="s">
        <v>21205</v>
      </c>
      <c r="F2903" s="1" t="s">
        <v>11523</v>
      </c>
      <c r="I2903" s="1" t="s">
        <v>21484</v>
      </c>
      <c r="J2903" s="1" t="s">
        <v>21485</v>
      </c>
      <c r="K2903" s="1" t="s">
        <v>21486</v>
      </c>
      <c r="L2903" s="1" t="s">
        <v>21487</v>
      </c>
      <c r="M2903" s="1" t="s">
        <v>21488</v>
      </c>
      <c r="N2903" s="1" t="s">
        <v>21489</v>
      </c>
      <c r="O2903" s="1" t="s">
        <v>21490</v>
      </c>
    </row>
    <row r="2904" s="1" customFormat="1" spans="1:15">
      <c r="A2904" s="1" t="s">
        <v>15</v>
      </c>
      <c r="B2904" s="1" t="s">
        <v>21483</v>
      </c>
      <c r="C2904" s="1" t="s">
        <v>27</v>
      </c>
      <c r="D2904" s="1" t="s">
        <v>21205</v>
      </c>
      <c r="F2904" s="1" t="s">
        <v>11523</v>
      </c>
      <c r="I2904" s="1" t="s">
        <v>21491</v>
      </c>
      <c r="J2904" s="1" t="s">
        <v>21492</v>
      </c>
      <c r="K2904" s="1" t="s">
        <v>21493</v>
      </c>
      <c r="L2904" s="1" t="s">
        <v>21494</v>
      </c>
      <c r="M2904" s="1" t="s">
        <v>21495</v>
      </c>
      <c r="N2904" s="1" t="s">
        <v>21496</v>
      </c>
      <c r="O2904" s="1" t="s">
        <v>21497</v>
      </c>
    </row>
    <row r="2905" s="1" customFormat="1" spans="1:15">
      <c r="A2905" s="1" t="s">
        <v>15</v>
      </c>
      <c r="B2905" s="1" t="s">
        <v>21498</v>
      </c>
      <c r="C2905" s="1" t="s">
        <v>17</v>
      </c>
      <c r="D2905" s="1" t="s">
        <v>21205</v>
      </c>
      <c r="I2905" s="1" t="s">
        <v>21499</v>
      </c>
      <c r="J2905" s="1" t="s">
        <v>21500</v>
      </c>
      <c r="K2905" s="1" t="s">
        <v>21501</v>
      </c>
      <c r="L2905" s="1" t="s">
        <v>21502</v>
      </c>
      <c r="M2905" s="1" t="s">
        <v>21503</v>
      </c>
      <c r="N2905" s="1" t="s">
        <v>21504</v>
      </c>
      <c r="O2905" s="1" t="s">
        <v>21505</v>
      </c>
    </row>
    <row r="2906" s="1" customFormat="1" spans="1:15">
      <c r="A2906" s="1" t="s">
        <v>15</v>
      </c>
      <c r="B2906" s="1" t="s">
        <v>21506</v>
      </c>
      <c r="C2906" s="1" t="s">
        <v>27</v>
      </c>
      <c r="D2906" s="1" t="s">
        <v>21205</v>
      </c>
      <c r="F2906" s="1" t="s">
        <v>21507</v>
      </c>
      <c r="G2906" s="1" t="s">
        <v>21508</v>
      </c>
      <c r="I2906" s="1" t="s">
        <v>21509</v>
      </c>
      <c r="J2906" s="1" t="s">
        <v>11734</v>
      </c>
      <c r="K2906" s="1" t="s">
        <v>21510</v>
      </c>
      <c r="L2906" s="1" t="s">
        <v>21511</v>
      </c>
      <c r="M2906" s="1" t="s">
        <v>21512</v>
      </c>
      <c r="N2906" s="1" t="s">
        <v>21513</v>
      </c>
      <c r="O2906" s="1" t="s">
        <v>21514</v>
      </c>
    </row>
    <row r="2907" s="1" customFormat="1" spans="1:15">
      <c r="A2907" s="1" t="s">
        <v>15</v>
      </c>
      <c r="B2907" s="1" t="s">
        <v>21515</v>
      </c>
      <c r="C2907" s="1" t="s">
        <v>17</v>
      </c>
      <c r="D2907" s="1" t="s">
        <v>21205</v>
      </c>
      <c r="F2907" s="1" t="s">
        <v>6617</v>
      </c>
      <c r="G2907" s="1" t="s">
        <v>171</v>
      </c>
      <c r="I2907" s="1" t="s">
        <v>21516</v>
      </c>
      <c r="J2907" s="1" t="s">
        <v>21517</v>
      </c>
      <c r="K2907" s="1" t="s">
        <v>21518</v>
      </c>
      <c r="L2907" s="1" t="s">
        <v>21519</v>
      </c>
      <c r="M2907" s="1" t="s">
        <v>21520</v>
      </c>
      <c r="N2907" s="1" t="s">
        <v>21521</v>
      </c>
      <c r="O2907" s="1" t="s">
        <v>21522</v>
      </c>
    </row>
    <row r="2908" s="1" customFormat="1" spans="1:15">
      <c r="A2908" s="1" t="s">
        <v>15</v>
      </c>
      <c r="B2908" s="1" t="s">
        <v>21515</v>
      </c>
      <c r="C2908" s="1" t="s">
        <v>27</v>
      </c>
      <c r="D2908" s="1" t="s">
        <v>21205</v>
      </c>
      <c r="F2908" s="1" t="s">
        <v>6617</v>
      </c>
      <c r="G2908" s="1" t="s">
        <v>171</v>
      </c>
      <c r="I2908" s="1" t="s">
        <v>21523</v>
      </c>
      <c r="J2908" s="1" t="s">
        <v>21524</v>
      </c>
      <c r="K2908" s="1" t="s">
        <v>21525</v>
      </c>
      <c r="L2908" s="1" t="s">
        <v>21526</v>
      </c>
      <c r="M2908" s="1" t="s">
        <v>21527</v>
      </c>
      <c r="N2908" s="1" t="s">
        <v>21528</v>
      </c>
      <c r="O2908" s="1" t="s">
        <v>21529</v>
      </c>
    </row>
    <row r="2909" s="1" customFormat="1" spans="1:15">
      <c r="A2909" s="1" t="s">
        <v>15</v>
      </c>
      <c r="B2909" s="1" t="s">
        <v>21530</v>
      </c>
      <c r="C2909" s="1" t="s">
        <v>17</v>
      </c>
      <c r="D2909" s="1" t="s">
        <v>21205</v>
      </c>
      <c r="F2909" s="1" t="s">
        <v>11995</v>
      </c>
      <c r="I2909" s="1" t="s">
        <v>21531</v>
      </c>
      <c r="J2909" s="1" t="s">
        <v>21532</v>
      </c>
      <c r="K2909" s="1" t="s">
        <v>21533</v>
      </c>
      <c r="L2909" s="1" t="s">
        <v>21534</v>
      </c>
      <c r="M2909" s="1" t="s">
        <v>21535</v>
      </c>
      <c r="N2909" s="1" t="s">
        <v>21536</v>
      </c>
      <c r="O2909" s="1" t="s">
        <v>21537</v>
      </c>
    </row>
    <row r="2910" s="1" customFormat="1" spans="1:15">
      <c r="A2910" s="1" t="s">
        <v>15</v>
      </c>
      <c r="B2910" s="1" t="s">
        <v>21530</v>
      </c>
      <c r="C2910" s="1" t="s">
        <v>27</v>
      </c>
      <c r="D2910" s="1" t="s">
        <v>21205</v>
      </c>
      <c r="F2910" s="1" t="s">
        <v>11995</v>
      </c>
      <c r="I2910" s="1" t="s">
        <v>21538</v>
      </c>
      <c r="J2910" s="1" t="s">
        <v>21539</v>
      </c>
      <c r="K2910" s="1" t="s">
        <v>21540</v>
      </c>
      <c r="L2910" s="1" t="s">
        <v>21541</v>
      </c>
      <c r="M2910" s="1" t="s">
        <v>21542</v>
      </c>
      <c r="N2910" s="1" t="s">
        <v>21543</v>
      </c>
      <c r="O2910" s="1" t="s">
        <v>21544</v>
      </c>
    </row>
    <row r="2911" s="1" customFormat="1" spans="1:15">
      <c r="A2911" s="1" t="s">
        <v>15</v>
      </c>
      <c r="B2911" s="1" t="s">
        <v>21545</v>
      </c>
      <c r="C2911" s="1" t="s">
        <v>75</v>
      </c>
      <c r="D2911" s="1" t="s">
        <v>21205</v>
      </c>
      <c r="F2911" s="1" t="s">
        <v>11995</v>
      </c>
      <c r="G2911" s="1" t="s">
        <v>13445</v>
      </c>
      <c r="I2911" s="1" t="s">
        <v>21546</v>
      </c>
      <c r="J2911" s="1" t="s">
        <v>21547</v>
      </c>
      <c r="K2911" s="1" t="s">
        <v>21548</v>
      </c>
      <c r="L2911" s="1" t="s">
        <v>21549</v>
      </c>
      <c r="M2911" s="1" t="s">
        <v>21550</v>
      </c>
      <c r="N2911" s="1" t="s">
        <v>21551</v>
      </c>
      <c r="O2911" s="1" t="s">
        <v>21552</v>
      </c>
    </row>
    <row r="2912" s="1" customFormat="1" spans="1:15">
      <c r="A2912" s="1" t="s">
        <v>15</v>
      </c>
      <c r="B2912" s="1" t="s">
        <v>21553</v>
      </c>
      <c r="C2912" s="1" t="s">
        <v>17</v>
      </c>
      <c r="F2912" s="1" t="s">
        <v>21554</v>
      </c>
      <c r="G2912" s="1" t="s">
        <v>16468</v>
      </c>
      <c r="I2912" s="1" t="s">
        <v>21555</v>
      </c>
      <c r="J2912" s="1" t="s">
        <v>21556</v>
      </c>
      <c r="K2912" s="1" t="s">
        <v>21557</v>
      </c>
      <c r="L2912" s="1" t="s">
        <v>21558</v>
      </c>
      <c r="M2912" s="1" t="s">
        <v>21559</v>
      </c>
      <c r="N2912" s="1" t="s">
        <v>21560</v>
      </c>
      <c r="O2912" s="1" t="s">
        <v>21561</v>
      </c>
    </row>
    <row r="2913" s="1" customFormat="1" spans="1:15">
      <c r="A2913" s="1" t="s">
        <v>15</v>
      </c>
      <c r="B2913" s="1" t="s">
        <v>21553</v>
      </c>
      <c r="C2913" s="1" t="s">
        <v>27</v>
      </c>
      <c r="F2913" s="1" t="s">
        <v>21554</v>
      </c>
      <c r="G2913" s="1" t="s">
        <v>16468</v>
      </c>
      <c r="I2913" s="1" t="s">
        <v>21562</v>
      </c>
      <c r="J2913" s="1" t="s">
        <v>21563</v>
      </c>
      <c r="K2913" s="1" t="s">
        <v>21557</v>
      </c>
      <c r="L2913" s="1" t="s">
        <v>21564</v>
      </c>
      <c r="M2913" s="1" t="s">
        <v>21565</v>
      </c>
      <c r="N2913" s="1" t="s">
        <v>21566</v>
      </c>
      <c r="O2913" s="1" t="s">
        <v>21567</v>
      </c>
    </row>
    <row r="2914" s="1" customFormat="1" spans="1:15">
      <c r="A2914" s="1" t="s">
        <v>15</v>
      </c>
      <c r="B2914" s="1" t="s">
        <v>21568</v>
      </c>
      <c r="C2914" s="1" t="s">
        <v>17</v>
      </c>
      <c r="D2914" s="1" t="s">
        <v>21205</v>
      </c>
      <c r="F2914" s="1" t="s">
        <v>21569</v>
      </c>
      <c r="I2914" s="1" t="s">
        <v>21570</v>
      </c>
      <c r="J2914" s="1" t="s">
        <v>21571</v>
      </c>
      <c r="K2914" s="1" t="s">
        <v>21572</v>
      </c>
      <c r="L2914" s="1" t="s">
        <v>21573</v>
      </c>
      <c r="M2914" s="1" t="s">
        <v>21574</v>
      </c>
      <c r="N2914" s="1" t="s">
        <v>21575</v>
      </c>
      <c r="O2914" s="1" t="s">
        <v>21576</v>
      </c>
    </row>
    <row r="2915" s="1" customFormat="1" spans="1:15">
      <c r="A2915" s="1" t="s">
        <v>15</v>
      </c>
      <c r="B2915" s="1" t="s">
        <v>21577</v>
      </c>
      <c r="C2915" s="1" t="s">
        <v>45</v>
      </c>
      <c r="F2915" s="1" t="s">
        <v>21554</v>
      </c>
      <c r="G2915" s="1" t="e">
        <f>-ular</f>
        <v>#NAME?</v>
      </c>
      <c r="I2915" s="1" t="s">
        <v>21578</v>
      </c>
      <c r="J2915" s="1" t="s">
        <v>21579</v>
      </c>
      <c r="K2915" s="1" t="s">
        <v>21580</v>
      </c>
      <c r="L2915" s="1" t="s">
        <v>21581</v>
      </c>
      <c r="M2915" s="1" t="s">
        <v>21582</v>
      </c>
      <c r="N2915" s="1" t="s">
        <v>21583</v>
      </c>
      <c r="O2915" s="1" t="s">
        <v>21584</v>
      </c>
    </row>
    <row r="2916" s="1" customFormat="1" spans="1:15">
      <c r="A2916" s="1" t="s">
        <v>15</v>
      </c>
      <c r="B2916" s="1" t="s">
        <v>21585</v>
      </c>
      <c r="C2916" s="1" t="s">
        <v>27</v>
      </c>
      <c r="F2916" s="1" t="s">
        <v>21554</v>
      </c>
      <c r="G2916" s="1" t="e">
        <f>-ul</f>
        <v>#NAME?</v>
      </c>
      <c r="H2916" s="1" t="e">
        <f>-ation</f>
        <v>#NAME?</v>
      </c>
      <c r="I2916" s="1" t="s">
        <v>21586</v>
      </c>
      <c r="J2916" s="1" t="s">
        <v>21587</v>
      </c>
      <c r="K2916" s="1" t="s">
        <v>21588</v>
      </c>
      <c r="L2916" s="1" t="s">
        <v>21589</v>
      </c>
      <c r="M2916" s="1" t="s">
        <v>17623</v>
      </c>
      <c r="N2916" s="1" t="s">
        <v>21590</v>
      </c>
      <c r="O2916" s="1" t="s">
        <v>21591</v>
      </c>
    </row>
    <row r="2917" s="1" customFormat="1" spans="1:15">
      <c r="A2917" s="1" t="s">
        <v>15</v>
      </c>
      <c r="B2917" s="1" t="s">
        <v>21592</v>
      </c>
      <c r="C2917" s="1" t="s">
        <v>17</v>
      </c>
      <c r="D2917" s="1" t="s">
        <v>21205</v>
      </c>
      <c r="F2917" s="1" t="s">
        <v>17627</v>
      </c>
      <c r="I2917" s="1" t="s">
        <v>21593</v>
      </c>
      <c r="J2917" s="1" t="s">
        <v>21594</v>
      </c>
      <c r="K2917" s="1" t="s">
        <v>21595</v>
      </c>
      <c r="L2917" s="1" t="s">
        <v>21596</v>
      </c>
      <c r="M2917" s="1" t="s">
        <v>21597</v>
      </c>
      <c r="N2917" s="1" t="s">
        <v>21598</v>
      </c>
      <c r="O2917" s="1" t="s">
        <v>21599</v>
      </c>
    </row>
    <row r="2918" s="1" customFormat="1" spans="1:15">
      <c r="A2918" s="1" t="s">
        <v>15</v>
      </c>
      <c r="B2918" s="1" t="s">
        <v>21600</v>
      </c>
      <c r="C2918" s="1" t="s">
        <v>17</v>
      </c>
      <c r="D2918" s="1" t="s">
        <v>21205</v>
      </c>
      <c r="F2918" s="1" t="s">
        <v>21601</v>
      </c>
      <c r="I2918" s="1" t="s">
        <v>21602</v>
      </c>
      <c r="J2918" s="1" t="s">
        <v>21603</v>
      </c>
      <c r="K2918" s="1" t="s">
        <v>21604</v>
      </c>
      <c r="L2918" s="1" t="s">
        <v>21605</v>
      </c>
      <c r="M2918" s="1" t="s">
        <v>21606</v>
      </c>
      <c r="N2918" s="1" t="s">
        <v>21607</v>
      </c>
      <c r="O2918" s="1" t="s">
        <v>21608</v>
      </c>
    </row>
    <row r="2919" s="1" customFormat="1" spans="1:15">
      <c r="A2919" s="1" t="s">
        <v>15</v>
      </c>
      <c r="B2919" s="1" t="s">
        <v>21609</v>
      </c>
      <c r="C2919" s="1" t="s">
        <v>27</v>
      </c>
      <c r="D2919" s="1" t="s">
        <v>21205</v>
      </c>
      <c r="F2919" s="1" t="s">
        <v>21601</v>
      </c>
      <c r="G2919" s="1" t="s">
        <v>611</v>
      </c>
      <c r="I2919" s="1" t="s">
        <v>21610</v>
      </c>
      <c r="J2919" s="1" t="s">
        <v>21611</v>
      </c>
      <c r="K2919" s="1" t="s">
        <v>21612</v>
      </c>
      <c r="L2919" s="1" t="s">
        <v>21613</v>
      </c>
      <c r="M2919" s="1" t="s">
        <v>21614</v>
      </c>
      <c r="N2919" s="1" t="s">
        <v>21615</v>
      </c>
      <c r="O2919" s="1" t="s">
        <v>21616</v>
      </c>
    </row>
    <row r="2920" s="1" customFormat="1" spans="1:15">
      <c r="A2920" s="1" t="s">
        <v>15</v>
      </c>
      <c r="B2920" s="1" t="s">
        <v>21617</v>
      </c>
      <c r="C2920" s="1" t="s">
        <v>27</v>
      </c>
      <c r="D2920" s="1" t="s">
        <v>21205</v>
      </c>
      <c r="F2920" s="1" t="s">
        <v>21601</v>
      </c>
      <c r="G2920" s="1" t="s">
        <v>611</v>
      </c>
      <c r="H2920" s="1" t="s">
        <v>12920</v>
      </c>
      <c r="I2920" s="1" t="s">
        <v>21618</v>
      </c>
      <c r="J2920" s="1" t="s">
        <v>21619</v>
      </c>
      <c r="K2920" s="1" t="s">
        <v>21620</v>
      </c>
      <c r="L2920" s="1" t="s">
        <v>21621</v>
      </c>
      <c r="M2920" s="1" t="s">
        <v>21622</v>
      </c>
      <c r="N2920" s="1" t="s">
        <v>21623</v>
      </c>
      <c r="O2920" s="1" t="s">
        <v>21624</v>
      </c>
    </row>
    <row r="2921" s="1" customFormat="1" spans="1:15">
      <c r="A2921" s="1" t="s">
        <v>15</v>
      </c>
      <c r="B2921" s="1" t="s">
        <v>21625</v>
      </c>
      <c r="C2921" s="1" t="s">
        <v>45</v>
      </c>
      <c r="D2921" s="1" t="s">
        <v>21205</v>
      </c>
      <c r="F2921" s="1" t="s">
        <v>21601</v>
      </c>
      <c r="G2921" s="1" t="s">
        <v>2587</v>
      </c>
      <c r="I2921" s="1" t="s">
        <v>21626</v>
      </c>
      <c r="J2921" s="1" t="s">
        <v>21627</v>
      </c>
      <c r="K2921" s="1" t="s">
        <v>21628</v>
      </c>
      <c r="L2921" s="1" t="s">
        <v>21629</v>
      </c>
      <c r="M2921" s="1" t="s">
        <v>21630</v>
      </c>
      <c r="N2921" s="1" t="s">
        <v>21631</v>
      </c>
      <c r="O2921" s="1" t="s">
        <v>21632</v>
      </c>
    </row>
    <row r="2922" s="1" customFormat="1" spans="1:15">
      <c r="A2922" s="1" t="s">
        <v>15</v>
      </c>
      <c r="B2922" s="1" t="s">
        <v>21625</v>
      </c>
      <c r="C2922" s="1" t="s">
        <v>27</v>
      </c>
      <c r="D2922" s="1" t="s">
        <v>21205</v>
      </c>
      <c r="F2922" s="1" t="s">
        <v>21601</v>
      </c>
      <c r="G2922" s="1" t="s">
        <v>2587</v>
      </c>
      <c r="I2922" s="1" t="s">
        <v>21633</v>
      </c>
      <c r="J2922" s="1" t="s">
        <v>21634</v>
      </c>
      <c r="K2922" s="1" t="s">
        <v>21628</v>
      </c>
      <c r="L2922" s="1" t="s">
        <v>21635</v>
      </c>
      <c r="M2922" s="1" t="s">
        <v>21636</v>
      </c>
      <c r="N2922" s="1" t="s">
        <v>21637</v>
      </c>
      <c r="O2922" s="1" t="s">
        <v>21638</v>
      </c>
    </row>
    <row r="2923" s="1" customFormat="1" spans="1:15">
      <c r="A2923" s="1" t="s">
        <v>15</v>
      </c>
      <c r="B2923" s="1" t="s">
        <v>21639</v>
      </c>
      <c r="C2923" s="1" t="s">
        <v>17</v>
      </c>
      <c r="D2923" s="1" t="s">
        <v>21205</v>
      </c>
      <c r="F2923" s="1" t="s">
        <v>21640</v>
      </c>
      <c r="I2923" s="1" t="s">
        <v>21641</v>
      </c>
      <c r="J2923" s="1" t="s">
        <v>21642</v>
      </c>
      <c r="K2923" s="1" t="s">
        <v>21643</v>
      </c>
      <c r="L2923" s="1" t="s">
        <v>21644</v>
      </c>
      <c r="M2923" s="1" t="s">
        <v>21645</v>
      </c>
      <c r="N2923" s="1" t="s">
        <v>21646</v>
      </c>
      <c r="O2923" s="1" t="s">
        <v>21647</v>
      </c>
    </row>
    <row r="2924" s="1" customFormat="1" spans="1:15">
      <c r="A2924" s="1" t="s">
        <v>15</v>
      </c>
      <c r="B2924" s="1" t="s">
        <v>21648</v>
      </c>
      <c r="C2924" s="1" t="s">
        <v>17</v>
      </c>
      <c r="D2924" s="1" t="s">
        <v>21205</v>
      </c>
      <c r="F2924" s="1" t="s">
        <v>7978</v>
      </c>
      <c r="I2924" s="1" t="s">
        <v>21649</v>
      </c>
      <c r="J2924" s="1" t="s">
        <v>21650</v>
      </c>
      <c r="K2924" s="1" t="s">
        <v>21651</v>
      </c>
      <c r="L2924" s="1" t="s">
        <v>21652</v>
      </c>
      <c r="M2924" s="1" t="s">
        <v>21653</v>
      </c>
      <c r="N2924" s="1" t="s">
        <v>21654</v>
      </c>
      <c r="O2924" s="1" t="s">
        <v>21655</v>
      </c>
    </row>
    <row r="2925" s="1" customFormat="1" spans="1:15">
      <c r="A2925" s="1" t="s">
        <v>15</v>
      </c>
      <c r="B2925" s="1" t="s">
        <v>21648</v>
      </c>
      <c r="C2925" s="1" t="s">
        <v>27</v>
      </c>
      <c r="D2925" s="1" t="s">
        <v>21205</v>
      </c>
      <c r="F2925" s="1" t="s">
        <v>7978</v>
      </c>
      <c r="I2925" s="1" t="s">
        <v>21656</v>
      </c>
      <c r="J2925" s="1" t="s">
        <v>21657</v>
      </c>
      <c r="K2925" s="1" t="s">
        <v>21658</v>
      </c>
      <c r="L2925" s="1" t="s">
        <v>21659</v>
      </c>
      <c r="M2925" s="1" t="s">
        <v>21660</v>
      </c>
      <c r="N2925" s="1" t="s">
        <v>21661</v>
      </c>
      <c r="O2925" s="1" t="s">
        <v>21662</v>
      </c>
    </row>
    <row r="2926" s="1" customFormat="1" spans="1:15">
      <c r="A2926" s="1" t="s">
        <v>15</v>
      </c>
      <c r="B2926" s="1" t="s">
        <v>21663</v>
      </c>
      <c r="C2926" s="1" t="s">
        <v>45</v>
      </c>
      <c r="D2926" s="1" t="s">
        <v>21205</v>
      </c>
      <c r="F2926" s="1" t="s">
        <v>21664</v>
      </c>
      <c r="G2926" s="1" t="s">
        <v>208</v>
      </c>
      <c r="I2926" s="1" t="s">
        <v>21665</v>
      </c>
      <c r="J2926" s="1" t="s">
        <v>21666</v>
      </c>
      <c r="K2926" s="1" t="s">
        <v>21667</v>
      </c>
      <c r="L2926" s="1" t="s">
        <v>21668</v>
      </c>
      <c r="M2926" s="1" t="s">
        <v>21669</v>
      </c>
      <c r="N2926" s="1" t="s">
        <v>21670</v>
      </c>
      <c r="O2926" s="1" t="s">
        <v>21671</v>
      </c>
    </row>
    <row r="2927" s="1" customFormat="1" spans="1:15">
      <c r="A2927" s="1" t="s">
        <v>15</v>
      </c>
      <c r="B2927" s="1" t="s">
        <v>21672</v>
      </c>
      <c r="C2927" s="1" t="s">
        <v>45</v>
      </c>
      <c r="D2927" s="1" t="s">
        <v>21205</v>
      </c>
      <c r="F2927" s="1" t="s">
        <v>14186</v>
      </c>
      <c r="G2927" s="1" t="s">
        <v>44</v>
      </c>
      <c r="I2927" s="1" t="s">
        <v>21673</v>
      </c>
      <c r="J2927" s="1" t="s">
        <v>21674</v>
      </c>
      <c r="K2927" s="1" t="s">
        <v>21675</v>
      </c>
      <c r="L2927" s="1" t="s">
        <v>21676</v>
      </c>
      <c r="M2927" s="1" t="s">
        <v>21677</v>
      </c>
      <c r="N2927" s="1" t="s">
        <v>21678</v>
      </c>
      <c r="O2927" s="1" t="s">
        <v>21679</v>
      </c>
    </row>
    <row r="2928" s="1" customFormat="1" spans="1:15">
      <c r="A2928" s="1" t="s">
        <v>15</v>
      </c>
      <c r="B2928" s="1" t="s">
        <v>21680</v>
      </c>
      <c r="C2928" s="1" t="s">
        <v>27</v>
      </c>
      <c r="D2928" s="1" t="s">
        <v>21205</v>
      </c>
      <c r="F2928" s="1" t="s">
        <v>21681</v>
      </c>
      <c r="I2928" s="1" t="s">
        <v>21682</v>
      </c>
      <c r="J2928" s="1" t="s">
        <v>21683</v>
      </c>
      <c r="K2928" s="1" t="s">
        <v>21684</v>
      </c>
      <c r="L2928" s="1" t="s">
        <v>21685</v>
      </c>
      <c r="M2928" s="1" t="s">
        <v>21686</v>
      </c>
      <c r="N2928" s="1" t="s">
        <v>21687</v>
      </c>
      <c r="O2928" s="1" t="s">
        <v>21688</v>
      </c>
    </row>
    <row r="2929" s="1" customFormat="1" spans="1:15">
      <c r="A2929" s="1" t="s">
        <v>15</v>
      </c>
      <c r="B2929" s="1" t="s">
        <v>21689</v>
      </c>
      <c r="C2929" s="1" t="s">
        <v>27</v>
      </c>
      <c r="D2929" s="1" t="s">
        <v>21205</v>
      </c>
      <c r="F2929" s="1" t="s">
        <v>14186</v>
      </c>
      <c r="G2929" s="1" t="s">
        <v>611</v>
      </c>
      <c r="I2929" s="1" t="s">
        <v>21690</v>
      </c>
      <c r="J2929" s="1" t="s">
        <v>21691</v>
      </c>
      <c r="K2929" s="1" t="s">
        <v>21692</v>
      </c>
      <c r="L2929" s="1" t="s">
        <v>21693</v>
      </c>
      <c r="M2929" s="1" t="s">
        <v>21694</v>
      </c>
      <c r="N2929" s="1" t="s">
        <v>21695</v>
      </c>
      <c r="O2929" s="1" t="s">
        <v>21696</v>
      </c>
    </row>
    <row r="2930" s="1" customFormat="1" spans="1:15">
      <c r="A2930" s="1" t="s">
        <v>15</v>
      </c>
      <c r="B2930" s="1" t="s">
        <v>21697</v>
      </c>
      <c r="C2930" s="1" t="s">
        <v>45</v>
      </c>
      <c r="D2930" s="1" t="s">
        <v>21205</v>
      </c>
      <c r="F2930" s="1" t="s">
        <v>14186</v>
      </c>
      <c r="G2930" s="1" t="s">
        <v>7496</v>
      </c>
      <c r="I2930" s="1" t="s">
        <v>21698</v>
      </c>
      <c r="J2930" s="1" t="s">
        <v>21699</v>
      </c>
      <c r="K2930" s="1" t="s">
        <v>21700</v>
      </c>
      <c r="L2930" s="1" t="s">
        <v>21701</v>
      </c>
      <c r="M2930" s="1" t="s">
        <v>21702</v>
      </c>
      <c r="N2930" s="1" t="s">
        <v>21703</v>
      </c>
      <c r="O2930" s="1" t="s">
        <v>21704</v>
      </c>
    </row>
    <row r="2931" s="1" customFormat="1" spans="1:15">
      <c r="A2931" s="1" t="s">
        <v>15</v>
      </c>
      <c r="B2931" s="1" t="s">
        <v>21705</v>
      </c>
      <c r="C2931" s="1" t="s">
        <v>17</v>
      </c>
      <c r="J2931" s="1" t="s">
        <v>21706</v>
      </c>
      <c r="K2931" s="1" t="s">
        <v>21707</v>
      </c>
      <c r="L2931" s="1" t="s">
        <v>21708</v>
      </c>
      <c r="M2931" s="1" t="s">
        <v>21709</v>
      </c>
      <c r="N2931" s="1" t="s">
        <v>21710</v>
      </c>
      <c r="O2931" s="1" t="s">
        <v>21711</v>
      </c>
    </row>
    <row r="2932" s="1" customFormat="1" spans="1:15">
      <c r="A2932" s="1" t="s">
        <v>15</v>
      </c>
      <c r="B2932" s="1" t="s">
        <v>21712</v>
      </c>
      <c r="C2932" s="1" t="s">
        <v>17</v>
      </c>
      <c r="D2932" s="1" t="s">
        <v>21205</v>
      </c>
      <c r="F2932" s="1" t="s">
        <v>15696</v>
      </c>
      <c r="I2932" s="1" t="s">
        <v>21713</v>
      </c>
      <c r="J2932" s="1" t="s">
        <v>21714</v>
      </c>
      <c r="K2932" s="1" t="s">
        <v>21715</v>
      </c>
      <c r="L2932" s="1" t="s">
        <v>21716</v>
      </c>
      <c r="M2932" s="1" t="s">
        <v>21717</v>
      </c>
      <c r="N2932" s="1" t="s">
        <v>21718</v>
      </c>
      <c r="O2932" s="1" t="s">
        <v>21719</v>
      </c>
    </row>
    <row r="2933" s="1" customFormat="1" spans="1:15">
      <c r="A2933" s="1" t="s">
        <v>15</v>
      </c>
      <c r="B2933" s="1" t="s">
        <v>21720</v>
      </c>
      <c r="C2933" s="1" t="s">
        <v>17</v>
      </c>
      <c r="D2933" s="1" t="s">
        <v>21205</v>
      </c>
      <c r="F2933" s="1" t="s">
        <v>15841</v>
      </c>
      <c r="I2933" s="1" t="s">
        <v>21721</v>
      </c>
      <c r="J2933" s="1" t="s">
        <v>21722</v>
      </c>
      <c r="K2933" s="1" t="s">
        <v>21723</v>
      </c>
      <c r="L2933" s="1" t="s">
        <v>21724</v>
      </c>
      <c r="M2933" s="1" t="s">
        <v>21725</v>
      </c>
      <c r="N2933" s="1" t="s">
        <v>21726</v>
      </c>
      <c r="O2933" s="1" t="s">
        <v>21727</v>
      </c>
    </row>
    <row r="2934" s="1" customFormat="1" spans="1:15">
      <c r="A2934" s="1" t="s">
        <v>15</v>
      </c>
      <c r="B2934" s="1" t="s">
        <v>21728</v>
      </c>
      <c r="C2934" s="1" t="s">
        <v>17</v>
      </c>
      <c r="D2934" s="1" t="s">
        <v>21205</v>
      </c>
      <c r="F2934" s="1" t="s">
        <v>16155</v>
      </c>
      <c r="G2934" s="1" t="e">
        <f>-er</f>
        <v>#NAME?</v>
      </c>
      <c r="I2934" s="1" t="s">
        <v>21729</v>
      </c>
      <c r="J2934" s="1" t="s">
        <v>21730</v>
      </c>
      <c r="K2934" s="1" t="s">
        <v>21731</v>
      </c>
      <c r="L2934" s="1" t="s">
        <v>21732</v>
      </c>
      <c r="M2934" s="1" t="s">
        <v>21733</v>
      </c>
      <c r="N2934" s="1" t="s">
        <v>21734</v>
      </c>
      <c r="O2934" s="1" t="s">
        <v>21735</v>
      </c>
    </row>
    <row r="2935" s="1" customFormat="1" spans="1:15">
      <c r="A2935" s="1" t="s">
        <v>15</v>
      </c>
      <c r="B2935" s="1" t="s">
        <v>21736</v>
      </c>
      <c r="C2935" s="1" t="s">
        <v>17</v>
      </c>
      <c r="D2935" s="1" t="s">
        <v>21205</v>
      </c>
      <c r="F2935" s="1" t="s">
        <v>16396</v>
      </c>
      <c r="I2935" s="1" t="s">
        <v>21737</v>
      </c>
      <c r="J2935" s="1" t="s">
        <v>21738</v>
      </c>
      <c r="K2935" s="1" t="s">
        <v>21739</v>
      </c>
      <c r="L2935" s="1" t="s">
        <v>21740</v>
      </c>
      <c r="M2935" s="1" t="s">
        <v>21741</v>
      </c>
      <c r="N2935" s="1" t="s">
        <v>21742</v>
      </c>
      <c r="O2935" s="1" t="s">
        <v>21743</v>
      </c>
    </row>
    <row r="2936" s="1" customFormat="1" spans="1:15">
      <c r="A2936" s="1" t="s">
        <v>15</v>
      </c>
      <c r="B2936" s="1" t="s">
        <v>21744</v>
      </c>
      <c r="C2936" s="1" t="s">
        <v>45</v>
      </c>
      <c r="D2936" s="1" t="s">
        <v>21205</v>
      </c>
      <c r="F2936" s="1" t="s">
        <v>16791</v>
      </c>
      <c r="G2936" s="1" t="s">
        <v>171</v>
      </c>
      <c r="I2936" s="1" t="s">
        <v>21745</v>
      </c>
      <c r="J2936" s="1" t="s">
        <v>21746</v>
      </c>
      <c r="K2936" s="1" t="s">
        <v>21747</v>
      </c>
      <c r="L2936" s="1" t="s">
        <v>21748</v>
      </c>
      <c r="M2936" s="1" t="s">
        <v>21749</v>
      </c>
      <c r="N2936" s="1" t="s">
        <v>21750</v>
      </c>
      <c r="O2936" s="1" t="s">
        <v>21751</v>
      </c>
    </row>
    <row r="2937" s="1" customFormat="1" spans="1:15">
      <c r="A2937" s="1" t="s">
        <v>15</v>
      </c>
      <c r="B2937" s="1" t="s">
        <v>21744</v>
      </c>
      <c r="C2937" s="1" t="s">
        <v>27</v>
      </c>
      <c r="D2937" s="1" t="s">
        <v>21205</v>
      </c>
      <c r="F2937" s="1" t="s">
        <v>16791</v>
      </c>
      <c r="G2937" s="1" t="s">
        <v>171</v>
      </c>
      <c r="I2937" s="1" t="s">
        <v>21752</v>
      </c>
      <c r="J2937" s="1" t="s">
        <v>21753</v>
      </c>
      <c r="K2937" s="1" t="s">
        <v>21747</v>
      </c>
      <c r="L2937" s="1" t="s">
        <v>21754</v>
      </c>
      <c r="M2937" s="1" t="s">
        <v>21755</v>
      </c>
      <c r="N2937" s="1" t="s">
        <v>21756</v>
      </c>
      <c r="O2937" s="1" t="s">
        <v>21757</v>
      </c>
    </row>
    <row r="2938" s="1" customFormat="1" spans="1:15">
      <c r="A2938" s="1" t="s">
        <v>15</v>
      </c>
      <c r="B2938" s="1" t="s">
        <v>21758</v>
      </c>
      <c r="C2938" s="1" t="s">
        <v>17</v>
      </c>
      <c r="D2938" s="1" t="s">
        <v>21205</v>
      </c>
      <c r="F2938" s="1" t="s">
        <v>21759</v>
      </c>
      <c r="G2938" s="1" t="s">
        <v>171</v>
      </c>
      <c r="I2938" s="1" t="s">
        <v>21760</v>
      </c>
      <c r="J2938" s="1" t="s">
        <v>21761</v>
      </c>
      <c r="K2938" s="1" t="s">
        <v>21762</v>
      </c>
      <c r="L2938" s="1" t="s">
        <v>21763</v>
      </c>
      <c r="M2938" s="1" t="s">
        <v>21764</v>
      </c>
      <c r="N2938" s="1" t="s">
        <v>21765</v>
      </c>
      <c r="O2938" s="1" t="s">
        <v>21766</v>
      </c>
    </row>
    <row r="2939" s="1" customFormat="1" spans="1:15">
      <c r="A2939" s="1" t="s">
        <v>15</v>
      </c>
      <c r="B2939" s="1" t="s">
        <v>21767</v>
      </c>
      <c r="C2939" s="1" t="s">
        <v>17</v>
      </c>
      <c r="J2939" s="1" t="s">
        <v>21768</v>
      </c>
      <c r="K2939" s="1" t="s">
        <v>21769</v>
      </c>
      <c r="L2939" s="1" t="s">
        <v>21770</v>
      </c>
      <c r="M2939" s="1" t="s">
        <v>21771</v>
      </c>
      <c r="N2939" s="1" t="s">
        <v>21772</v>
      </c>
      <c r="O2939" s="1" t="s">
        <v>21773</v>
      </c>
    </row>
    <row r="2940" s="1" customFormat="1" spans="1:15">
      <c r="A2940" s="1" t="s">
        <v>15</v>
      </c>
      <c r="B2940" s="1" t="s">
        <v>21767</v>
      </c>
      <c r="C2940" s="1" t="s">
        <v>27</v>
      </c>
      <c r="J2940" s="1" t="s">
        <v>21774</v>
      </c>
      <c r="K2940" s="1" t="s">
        <v>21769</v>
      </c>
      <c r="L2940" s="1" t="s">
        <v>21775</v>
      </c>
      <c r="M2940" s="1" t="s">
        <v>21776</v>
      </c>
      <c r="N2940" s="1" t="s">
        <v>21777</v>
      </c>
      <c r="O2940" s="1" t="s">
        <v>21778</v>
      </c>
    </row>
    <row r="2941" s="1" customFormat="1" spans="1:15">
      <c r="A2941" s="1" t="s">
        <v>15</v>
      </c>
      <c r="B2941" s="1" t="s">
        <v>21779</v>
      </c>
      <c r="C2941" s="1" t="s">
        <v>17</v>
      </c>
      <c r="D2941" s="1" t="s">
        <v>21205</v>
      </c>
      <c r="F2941" s="1" t="s">
        <v>18470</v>
      </c>
      <c r="I2941" s="1" t="s">
        <v>21780</v>
      </c>
      <c r="J2941" s="1" t="s">
        <v>21781</v>
      </c>
      <c r="K2941" s="1" t="s">
        <v>21782</v>
      </c>
      <c r="L2941" s="1" t="s">
        <v>21783</v>
      </c>
      <c r="M2941" s="1" t="s">
        <v>21784</v>
      </c>
      <c r="N2941" s="1" t="s">
        <v>21785</v>
      </c>
      <c r="O2941" s="1" t="s">
        <v>21786</v>
      </c>
    </row>
    <row r="2942" s="1" customFormat="1" spans="1:15">
      <c r="A2942" s="1" t="s">
        <v>15</v>
      </c>
      <c r="B2942" s="1" t="s">
        <v>21787</v>
      </c>
      <c r="C2942" s="1" t="s">
        <v>17</v>
      </c>
      <c r="D2942" s="1" t="s">
        <v>21205</v>
      </c>
      <c r="F2942" s="1" t="s">
        <v>21788</v>
      </c>
      <c r="I2942" s="1" t="s">
        <v>21789</v>
      </c>
      <c r="J2942" s="1" t="s">
        <v>21790</v>
      </c>
      <c r="K2942" s="1" t="s">
        <v>21791</v>
      </c>
      <c r="L2942" s="1" t="s">
        <v>21792</v>
      </c>
      <c r="M2942" s="1" t="s">
        <v>21793</v>
      </c>
      <c r="N2942" s="1" t="s">
        <v>21794</v>
      </c>
      <c r="O2942" s="1" t="s">
        <v>21795</v>
      </c>
    </row>
    <row r="2943" s="1" customFormat="1" spans="1:15">
      <c r="A2943" s="1" t="s">
        <v>15</v>
      </c>
      <c r="B2943" s="1" t="s">
        <v>21796</v>
      </c>
      <c r="C2943" s="1" t="s">
        <v>17</v>
      </c>
      <c r="D2943" s="1" t="s">
        <v>21205</v>
      </c>
      <c r="F2943" s="1" t="s">
        <v>19417</v>
      </c>
      <c r="I2943" s="1" t="s">
        <v>21797</v>
      </c>
      <c r="J2943" s="1" t="s">
        <v>21798</v>
      </c>
      <c r="K2943" s="1" t="s">
        <v>21799</v>
      </c>
      <c r="L2943" s="1" t="s">
        <v>21800</v>
      </c>
      <c r="M2943" s="1" t="s">
        <v>21801</v>
      </c>
      <c r="N2943" s="1" t="s">
        <v>21802</v>
      </c>
      <c r="O2943" s="1" t="s">
        <v>21803</v>
      </c>
    </row>
    <row r="2944" s="1" customFormat="1" spans="1:15">
      <c r="A2944" s="1" t="s">
        <v>15</v>
      </c>
      <c r="B2944" s="1" t="s">
        <v>21804</v>
      </c>
      <c r="C2944" s="1" t="s">
        <v>17</v>
      </c>
      <c r="D2944" s="1" t="s">
        <v>21205</v>
      </c>
      <c r="F2944" s="1" t="s">
        <v>1889</v>
      </c>
      <c r="I2944" s="1" t="s">
        <v>21805</v>
      </c>
      <c r="J2944" s="1" t="s">
        <v>21806</v>
      </c>
      <c r="K2944" s="1" t="s">
        <v>21807</v>
      </c>
      <c r="L2944" s="1" t="s">
        <v>21808</v>
      </c>
      <c r="M2944" s="1" t="s">
        <v>21809</v>
      </c>
      <c r="N2944" s="1" t="s">
        <v>21810</v>
      </c>
      <c r="O2944" s="1" t="s">
        <v>21811</v>
      </c>
    </row>
    <row r="2945" s="1" customFormat="1" spans="1:15">
      <c r="A2945" s="1" t="s">
        <v>15</v>
      </c>
      <c r="B2945" s="1" t="s">
        <v>21804</v>
      </c>
      <c r="C2945" s="1" t="s">
        <v>27</v>
      </c>
      <c r="D2945" s="1" t="s">
        <v>21205</v>
      </c>
      <c r="F2945" s="1" t="s">
        <v>1889</v>
      </c>
      <c r="I2945" s="1" t="s">
        <v>21812</v>
      </c>
      <c r="J2945" s="1" t="s">
        <v>21806</v>
      </c>
      <c r="K2945" s="1" t="s">
        <v>21807</v>
      </c>
      <c r="L2945" s="1" t="s">
        <v>21813</v>
      </c>
      <c r="M2945" s="1" t="s">
        <v>21814</v>
      </c>
      <c r="N2945" s="1" t="s">
        <v>21815</v>
      </c>
      <c r="O2945" s="1" t="s">
        <v>21816</v>
      </c>
    </row>
    <row r="2946" s="1" customFormat="1" spans="1:15">
      <c r="A2946" s="1" t="s">
        <v>15</v>
      </c>
      <c r="B2946" s="1" t="s">
        <v>21817</v>
      </c>
      <c r="C2946" s="1" t="s">
        <v>17</v>
      </c>
      <c r="D2946" s="1" t="s">
        <v>21205</v>
      </c>
      <c r="F2946" s="1" t="s">
        <v>1110</v>
      </c>
      <c r="I2946" s="1" t="s">
        <v>21818</v>
      </c>
      <c r="J2946" s="1" t="s">
        <v>21819</v>
      </c>
      <c r="K2946" s="1" t="s">
        <v>21820</v>
      </c>
      <c r="L2946" s="1" t="s">
        <v>21821</v>
      </c>
      <c r="M2946" s="1" t="s">
        <v>21822</v>
      </c>
      <c r="N2946" s="1" t="s">
        <v>21823</v>
      </c>
      <c r="O2946" s="1" t="s">
        <v>21824</v>
      </c>
    </row>
    <row r="2947" s="1" customFormat="1" spans="1:15">
      <c r="A2947" s="1" t="s">
        <v>15</v>
      </c>
      <c r="B2947" s="1" t="s">
        <v>21817</v>
      </c>
      <c r="C2947" s="1" t="s">
        <v>27</v>
      </c>
      <c r="D2947" s="1" t="s">
        <v>21205</v>
      </c>
      <c r="F2947" s="1" t="s">
        <v>1110</v>
      </c>
      <c r="I2947" s="1" t="s">
        <v>21825</v>
      </c>
      <c r="J2947" s="1" t="s">
        <v>21826</v>
      </c>
      <c r="K2947" s="1" t="s">
        <v>21820</v>
      </c>
      <c r="L2947" s="1" t="s">
        <v>21827</v>
      </c>
      <c r="M2947" s="1" t="s">
        <v>21828</v>
      </c>
      <c r="N2947" s="1" t="s">
        <v>21829</v>
      </c>
      <c r="O2947" s="1" t="s">
        <v>21830</v>
      </c>
    </row>
    <row r="2948" s="1" customFormat="1" spans="1:15">
      <c r="A2948" s="1" t="s">
        <v>15</v>
      </c>
      <c r="B2948" s="1" t="s">
        <v>21831</v>
      </c>
      <c r="C2948" s="1" t="s">
        <v>17</v>
      </c>
      <c r="D2948" s="1" t="s">
        <v>21205</v>
      </c>
      <c r="E2948" s="1" t="s">
        <v>6415</v>
      </c>
      <c r="F2948" s="1" t="s">
        <v>161</v>
      </c>
      <c r="I2948" s="1" t="s">
        <v>21832</v>
      </c>
      <c r="J2948" s="1" t="s">
        <v>21833</v>
      </c>
      <c r="K2948" s="1" t="s">
        <v>21834</v>
      </c>
      <c r="L2948" s="1" t="s">
        <v>21835</v>
      </c>
      <c r="M2948" s="1" t="s">
        <v>21836</v>
      </c>
      <c r="N2948" s="1" t="s">
        <v>21837</v>
      </c>
      <c r="O2948" s="1" t="s">
        <v>21838</v>
      </c>
    </row>
    <row r="2949" s="1" customFormat="1" spans="1:15">
      <c r="A2949" s="1" t="s">
        <v>15</v>
      </c>
      <c r="B2949" s="1" t="s">
        <v>21839</v>
      </c>
      <c r="C2949" s="1" t="s">
        <v>27</v>
      </c>
      <c r="D2949" s="1" t="s">
        <v>21205</v>
      </c>
      <c r="F2949" s="1" t="s">
        <v>20167</v>
      </c>
      <c r="G2949" s="1" t="e">
        <f>-ative</f>
        <v>#NAME?</v>
      </c>
      <c r="I2949" s="1" t="s">
        <v>21840</v>
      </c>
      <c r="J2949" s="1" t="s">
        <v>21841</v>
      </c>
      <c r="K2949" s="1" t="s">
        <v>21842</v>
      </c>
      <c r="L2949" s="1" t="s">
        <v>21843</v>
      </c>
      <c r="M2949" s="1" t="s">
        <v>21844</v>
      </c>
      <c r="N2949" s="1" t="s">
        <v>21845</v>
      </c>
      <c r="O2949" s="1" t="s">
        <v>21846</v>
      </c>
    </row>
    <row r="2950" s="1" customFormat="1" spans="1:15">
      <c r="A2950" s="1" t="s">
        <v>15</v>
      </c>
      <c r="B2950" s="1" t="s">
        <v>21839</v>
      </c>
      <c r="C2950" s="1" t="s">
        <v>45</v>
      </c>
      <c r="D2950" s="1" t="s">
        <v>21205</v>
      </c>
      <c r="F2950" s="1" t="s">
        <v>20167</v>
      </c>
      <c r="G2950" s="1" t="e">
        <f>-ative</f>
        <v>#NAME?</v>
      </c>
      <c r="I2950" s="1" t="s">
        <v>21847</v>
      </c>
      <c r="J2950" s="1" t="s">
        <v>21848</v>
      </c>
      <c r="K2950" s="1" t="s">
        <v>21842</v>
      </c>
      <c r="L2950" s="1" t="s">
        <v>21849</v>
      </c>
      <c r="M2950" s="1" t="s">
        <v>21850</v>
      </c>
      <c r="N2950" s="1" t="s">
        <v>21851</v>
      </c>
      <c r="O2950" s="1" t="s">
        <v>21852</v>
      </c>
    </row>
    <row r="2951" s="1" customFormat="1" spans="1:15">
      <c r="A2951" s="1" t="s">
        <v>15</v>
      </c>
      <c r="B2951" s="1" t="s">
        <v>21853</v>
      </c>
      <c r="C2951" s="1" t="s">
        <v>27</v>
      </c>
      <c r="F2951" s="1" t="s">
        <v>20642</v>
      </c>
      <c r="I2951" s="1" t="s">
        <v>21854</v>
      </c>
      <c r="J2951" s="1" t="s">
        <v>21855</v>
      </c>
      <c r="K2951" s="1" t="s">
        <v>21856</v>
      </c>
      <c r="L2951" s="1" t="s">
        <v>21857</v>
      </c>
      <c r="M2951" s="1" t="s">
        <v>21858</v>
      </c>
      <c r="N2951" s="1" t="s">
        <v>21859</v>
      </c>
      <c r="O2951" s="1" t="s">
        <v>21860</v>
      </c>
    </row>
    <row r="2952" s="1" customFormat="1" spans="1:15">
      <c r="A2952" s="1" t="s">
        <v>15</v>
      </c>
      <c r="B2952" s="1" t="s">
        <v>21861</v>
      </c>
      <c r="C2952" s="1" t="s">
        <v>27</v>
      </c>
      <c r="D2952" s="1" t="s">
        <v>21205</v>
      </c>
      <c r="F2952" s="1" t="s">
        <v>6449</v>
      </c>
      <c r="G2952" s="1" t="e">
        <f>-ation</f>
        <v>#NAME?</v>
      </c>
      <c r="I2952" s="1" t="s">
        <v>21862</v>
      </c>
      <c r="J2952" s="1" t="s">
        <v>21863</v>
      </c>
      <c r="K2952" s="1" t="s">
        <v>21864</v>
      </c>
      <c r="L2952" s="1" t="s">
        <v>21865</v>
      </c>
      <c r="M2952" s="1" t="s">
        <v>21866</v>
      </c>
      <c r="N2952" s="1" t="s">
        <v>21867</v>
      </c>
      <c r="O2952" s="1" t="s">
        <v>21868</v>
      </c>
    </row>
    <row r="2953" s="1" customFormat="1" spans="1:15">
      <c r="A2953" s="1" t="s">
        <v>15</v>
      </c>
      <c r="B2953" s="1" t="s">
        <v>21869</v>
      </c>
      <c r="C2953" s="1" t="s">
        <v>17</v>
      </c>
      <c r="D2953" s="1" t="s">
        <v>21205</v>
      </c>
      <c r="F2953" s="1" t="s">
        <v>20902</v>
      </c>
      <c r="I2953" s="1" t="s">
        <v>21870</v>
      </c>
      <c r="J2953" s="1" t="s">
        <v>21871</v>
      </c>
      <c r="K2953" s="1" t="s">
        <v>21872</v>
      </c>
      <c r="L2953" s="1" t="s">
        <v>21873</v>
      </c>
      <c r="M2953" s="1" t="s">
        <v>21874</v>
      </c>
      <c r="N2953" s="1" t="s">
        <v>21875</v>
      </c>
      <c r="O2953" s="1" t="s">
        <v>21876</v>
      </c>
    </row>
    <row r="2954" s="1" customFormat="1" spans="1:15">
      <c r="A2954" s="1" t="s">
        <v>15</v>
      </c>
      <c r="B2954" s="1" t="s">
        <v>21869</v>
      </c>
      <c r="C2954" s="1" t="s">
        <v>27</v>
      </c>
      <c r="D2954" s="1" t="s">
        <v>21205</v>
      </c>
      <c r="F2954" s="1" t="s">
        <v>20902</v>
      </c>
      <c r="I2954" s="1" t="s">
        <v>21877</v>
      </c>
      <c r="J2954" s="1" t="s">
        <v>21871</v>
      </c>
      <c r="K2954" s="1" t="s">
        <v>21872</v>
      </c>
      <c r="L2954" s="1" t="s">
        <v>21878</v>
      </c>
      <c r="M2954" s="1" t="s">
        <v>21879</v>
      </c>
      <c r="N2954" s="1" t="s">
        <v>21880</v>
      </c>
      <c r="O2954" s="1" t="s">
        <v>21881</v>
      </c>
    </row>
    <row r="2955" s="1" customFormat="1" spans="1:15">
      <c r="A2955" s="1" t="s">
        <v>15</v>
      </c>
      <c r="B2955" s="1" t="s">
        <v>21882</v>
      </c>
      <c r="C2955" s="1" t="s">
        <v>17</v>
      </c>
      <c r="D2955" s="1" t="s">
        <v>21205</v>
      </c>
      <c r="F2955" s="1" t="s">
        <v>21883</v>
      </c>
      <c r="I2955" s="1" t="s">
        <v>21884</v>
      </c>
      <c r="J2955" s="1" t="s">
        <v>21885</v>
      </c>
      <c r="K2955" s="1" t="s">
        <v>21886</v>
      </c>
      <c r="L2955" s="1" t="s">
        <v>21887</v>
      </c>
      <c r="M2955" s="1" t="s">
        <v>21888</v>
      </c>
      <c r="N2955" s="1" t="s">
        <v>21889</v>
      </c>
      <c r="O2955" s="1" t="s">
        <v>21890</v>
      </c>
    </row>
    <row r="2956" s="1" customFormat="1" spans="1:15">
      <c r="A2956" s="1" t="s">
        <v>15</v>
      </c>
      <c r="B2956" s="1" t="s">
        <v>21891</v>
      </c>
      <c r="C2956" s="1" t="s">
        <v>27</v>
      </c>
      <c r="D2956" s="1" t="s">
        <v>21205</v>
      </c>
      <c r="F2956" s="1" t="s">
        <v>21883</v>
      </c>
      <c r="G2956" s="1" t="e">
        <f>-ment</f>
        <v>#NAME?</v>
      </c>
      <c r="I2956" s="1" t="s">
        <v>21892</v>
      </c>
      <c r="J2956" s="1" t="s">
        <v>21893</v>
      </c>
      <c r="K2956" s="1" t="s">
        <v>21894</v>
      </c>
      <c r="L2956" s="1" t="s">
        <v>21895</v>
      </c>
      <c r="M2956" s="1" t="s">
        <v>21896</v>
      </c>
      <c r="N2956" s="1" t="s">
        <v>21897</v>
      </c>
      <c r="O2956" s="1" t="s">
        <v>21898</v>
      </c>
    </row>
    <row r="2957" s="1" customFormat="1" spans="1:15">
      <c r="A2957" s="1" t="s">
        <v>15</v>
      </c>
      <c r="B2957" s="1" t="s">
        <v>21899</v>
      </c>
      <c r="C2957" s="1" t="s">
        <v>17</v>
      </c>
      <c r="J2957" s="1" t="s">
        <v>21900</v>
      </c>
      <c r="K2957" s="1" t="s">
        <v>21901</v>
      </c>
      <c r="L2957" s="1" t="s">
        <v>21902</v>
      </c>
      <c r="M2957" s="1" t="s">
        <v>21903</v>
      </c>
      <c r="N2957" s="1" t="s">
        <v>21904</v>
      </c>
      <c r="O2957" s="1" t="s">
        <v>21905</v>
      </c>
    </row>
    <row r="2958" s="1" customFormat="1" spans="1:15">
      <c r="A2958" s="1" t="s">
        <v>15</v>
      </c>
      <c r="B2958" s="1" t="s">
        <v>21906</v>
      </c>
      <c r="C2958" s="1" t="s">
        <v>17</v>
      </c>
      <c r="D2958" s="1" t="s">
        <v>21205</v>
      </c>
      <c r="F2958" s="1" t="s">
        <v>21907</v>
      </c>
      <c r="I2958" s="1" t="s">
        <v>21908</v>
      </c>
      <c r="J2958" s="1" t="s">
        <v>21909</v>
      </c>
      <c r="K2958" s="1" t="s">
        <v>21910</v>
      </c>
      <c r="L2958" s="1" t="s">
        <v>21911</v>
      </c>
      <c r="M2958" s="1" t="s">
        <v>21912</v>
      </c>
      <c r="N2958" s="1" t="s">
        <v>21913</v>
      </c>
      <c r="O2958" s="1" t="s">
        <v>21914</v>
      </c>
    </row>
    <row r="2959" s="1" customFormat="1" spans="1:15">
      <c r="A2959" s="1" t="s">
        <v>15</v>
      </c>
      <c r="B2959" s="1" t="s">
        <v>21915</v>
      </c>
      <c r="C2959" s="1" t="s">
        <v>17</v>
      </c>
      <c r="D2959" s="1" t="s">
        <v>21205</v>
      </c>
      <c r="F2959" s="1" t="s">
        <v>21916</v>
      </c>
      <c r="I2959" s="1" t="s">
        <v>21917</v>
      </c>
      <c r="J2959" s="1" t="s">
        <v>21918</v>
      </c>
      <c r="K2959" s="1" t="s">
        <v>21919</v>
      </c>
      <c r="L2959" s="1" t="s">
        <v>21920</v>
      </c>
      <c r="M2959" s="1" t="s">
        <v>21921</v>
      </c>
      <c r="N2959" s="1" t="s">
        <v>21922</v>
      </c>
      <c r="O2959" s="1" t="s">
        <v>21923</v>
      </c>
    </row>
    <row r="2960" s="1" customFormat="1" spans="1:15">
      <c r="A2960" s="1" t="s">
        <v>15</v>
      </c>
      <c r="B2960" s="1" t="s">
        <v>21924</v>
      </c>
      <c r="C2960" s="1" t="s">
        <v>27</v>
      </c>
      <c r="D2960" s="1" t="s">
        <v>21205</v>
      </c>
      <c r="F2960" s="1" t="s">
        <v>8152</v>
      </c>
      <c r="G2960" s="1" t="e">
        <f>-ation</f>
        <v>#NAME?</v>
      </c>
      <c r="I2960" s="1" t="s">
        <v>21925</v>
      </c>
      <c r="J2960" s="1" t="s">
        <v>21926</v>
      </c>
      <c r="K2960" s="1" t="s">
        <v>21927</v>
      </c>
      <c r="L2960" s="1" t="s">
        <v>21928</v>
      </c>
      <c r="M2960" s="1" t="s">
        <v>21929</v>
      </c>
      <c r="N2960" s="1" t="s">
        <v>21930</v>
      </c>
      <c r="O2960" s="1" t="s">
        <v>21931</v>
      </c>
    </row>
    <row r="2961" s="1" customFormat="1" spans="1:15">
      <c r="A2961" s="1" t="s">
        <v>15</v>
      </c>
      <c r="B2961" s="1" t="s">
        <v>21932</v>
      </c>
      <c r="C2961" s="1" t="s">
        <v>17</v>
      </c>
      <c r="D2961" s="1" t="s">
        <v>21205</v>
      </c>
      <c r="F2961" s="1" t="s">
        <v>6686</v>
      </c>
      <c r="I2961" s="1" t="s">
        <v>21933</v>
      </c>
      <c r="J2961" s="1" t="s">
        <v>21934</v>
      </c>
      <c r="K2961" s="1" t="s">
        <v>21935</v>
      </c>
      <c r="L2961" s="1" t="s">
        <v>21936</v>
      </c>
      <c r="M2961" s="1" t="s">
        <v>21937</v>
      </c>
      <c r="N2961" s="1" t="s">
        <v>21938</v>
      </c>
      <c r="O2961" s="1" t="s">
        <v>21939</v>
      </c>
    </row>
    <row r="2962" s="1" customFormat="1" spans="1:15">
      <c r="A2962" s="1" t="s">
        <v>15</v>
      </c>
      <c r="B2962" s="1" t="s">
        <v>21940</v>
      </c>
      <c r="C2962" s="1" t="s">
        <v>17</v>
      </c>
      <c r="D2962" s="1" t="s">
        <v>21205</v>
      </c>
      <c r="F2962" s="1" t="s">
        <v>8161</v>
      </c>
      <c r="I2962" s="1" t="s">
        <v>21941</v>
      </c>
      <c r="J2962" s="1" t="s">
        <v>21942</v>
      </c>
      <c r="K2962" s="1" t="s">
        <v>21943</v>
      </c>
      <c r="L2962" s="1" t="s">
        <v>21944</v>
      </c>
      <c r="M2962" s="1" t="s">
        <v>21945</v>
      </c>
      <c r="N2962" s="1" t="s">
        <v>21946</v>
      </c>
      <c r="O2962" s="1" t="s">
        <v>21947</v>
      </c>
    </row>
    <row r="2963" s="1" customFormat="1" spans="1:15">
      <c r="A2963" s="1" t="s">
        <v>15</v>
      </c>
      <c r="B2963" s="1" t="s">
        <v>21948</v>
      </c>
      <c r="C2963" s="1" t="s">
        <v>17</v>
      </c>
      <c r="D2963" s="1" t="s">
        <v>21205</v>
      </c>
      <c r="F2963" s="1" t="s">
        <v>2340</v>
      </c>
      <c r="I2963" s="1" t="s">
        <v>21949</v>
      </c>
      <c r="J2963" s="1" t="s">
        <v>21950</v>
      </c>
      <c r="K2963" s="1" t="s">
        <v>21951</v>
      </c>
      <c r="L2963" s="1" t="s">
        <v>21952</v>
      </c>
      <c r="M2963" s="1" t="s">
        <v>21953</v>
      </c>
      <c r="N2963" s="1" t="s">
        <v>21954</v>
      </c>
      <c r="O2963" s="1" t="s">
        <v>21955</v>
      </c>
    </row>
    <row r="2964" s="1" customFormat="1" spans="1:15">
      <c r="A2964" s="1" t="s">
        <v>15</v>
      </c>
      <c r="B2964" s="1" t="s">
        <v>21956</v>
      </c>
      <c r="C2964" s="1" t="s">
        <v>17</v>
      </c>
      <c r="D2964" s="1" t="s">
        <v>21205</v>
      </c>
      <c r="F2964" s="1" t="s">
        <v>2314</v>
      </c>
      <c r="I2964" s="1" t="s">
        <v>21957</v>
      </c>
      <c r="J2964" s="1" t="s">
        <v>21958</v>
      </c>
      <c r="K2964" s="1" t="s">
        <v>21959</v>
      </c>
      <c r="L2964" s="1" t="s">
        <v>21960</v>
      </c>
      <c r="M2964" s="1" t="s">
        <v>21961</v>
      </c>
      <c r="N2964" s="1" t="s">
        <v>21962</v>
      </c>
      <c r="O2964" s="1" t="s">
        <v>21963</v>
      </c>
    </row>
    <row r="2965" s="1" customFormat="1" spans="1:15">
      <c r="A2965" s="1" t="s">
        <v>15</v>
      </c>
      <c r="B2965" s="1" t="s">
        <v>7095</v>
      </c>
      <c r="C2965" s="1" t="s">
        <v>17</v>
      </c>
      <c r="D2965" s="1" t="s">
        <v>21205</v>
      </c>
      <c r="F2965" s="1" t="s">
        <v>21964</v>
      </c>
      <c r="I2965" s="1" t="s">
        <v>21965</v>
      </c>
      <c r="J2965" s="1" t="s">
        <v>21966</v>
      </c>
      <c r="K2965" s="1" t="s">
        <v>21967</v>
      </c>
      <c r="L2965" s="1" t="s">
        <v>21968</v>
      </c>
      <c r="M2965" s="1" t="s">
        <v>21969</v>
      </c>
      <c r="N2965" s="1" t="s">
        <v>21970</v>
      </c>
      <c r="O2965" s="1" t="s">
        <v>21971</v>
      </c>
    </row>
    <row r="2966" s="1" customFormat="1" spans="1:15">
      <c r="A2966" s="1" t="s">
        <v>15</v>
      </c>
      <c r="B2966" s="1" t="s">
        <v>21972</v>
      </c>
      <c r="C2966" s="1" t="s">
        <v>27</v>
      </c>
      <c r="D2966" s="1" t="s">
        <v>21205</v>
      </c>
      <c r="F2966" s="1" t="s">
        <v>21973</v>
      </c>
      <c r="G2966" s="1" t="e">
        <f>-ibility</f>
        <v>#NAME?</v>
      </c>
      <c r="I2966" s="1" t="s">
        <v>21974</v>
      </c>
      <c r="J2966" s="1" t="s">
        <v>21975</v>
      </c>
      <c r="K2966" s="1" t="s">
        <v>21976</v>
      </c>
      <c r="L2966" s="1" t="s">
        <v>21977</v>
      </c>
      <c r="M2966" s="1" t="s">
        <v>21978</v>
      </c>
      <c r="N2966" s="1" t="s">
        <v>21979</v>
      </c>
      <c r="O2966" s="1" t="s">
        <v>21980</v>
      </c>
    </row>
    <row r="2967" s="1" customFormat="1" spans="1:15">
      <c r="A2967" s="1" t="s">
        <v>15</v>
      </c>
      <c r="B2967" s="1" t="s">
        <v>2182</v>
      </c>
      <c r="C2967" s="1" t="s">
        <v>17</v>
      </c>
      <c r="J2967" s="1" t="s">
        <v>21981</v>
      </c>
      <c r="K2967" s="1" t="s">
        <v>21982</v>
      </c>
      <c r="L2967" s="1" t="s">
        <v>21983</v>
      </c>
      <c r="M2967" s="1" t="s">
        <v>21984</v>
      </c>
      <c r="N2967" s="1" t="s">
        <v>21985</v>
      </c>
      <c r="O2967" s="1" t="s">
        <v>21986</v>
      </c>
    </row>
    <row r="2968" s="1" customFormat="1" spans="1:15">
      <c r="A2968" s="1" t="s">
        <v>15</v>
      </c>
      <c r="B2968" s="1" t="s">
        <v>2182</v>
      </c>
      <c r="C2968" s="1" t="s">
        <v>27</v>
      </c>
      <c r="J2968" s="1" t="s">
        <v>21987</v>
      </c>
      <c r="K2968" s="1" t="s">
        <v>21982</v>
      </c>
      <c r="L2968" s="1" t="s">
        <v>21988</v>
      </c>
      <c r="M2968" s="1" t="s">
        <v>21989</v>
      </c>
      <c r="N2968" s="1" t="s">
        <v>21990</v>
      </c>
      <c r="O2968" s="1" t="s">
        <v>21991</v>
      </c>
    </row>
    <row r="2969" s="1" customFormat="1" spans="1:15">
      <c r="A2969" s="1" t="s">
        <v>15</v>
      </c>
      <c r="B2969" s="1" t="s">
        <v>21992</v>
      </c>
      <c r="C2969" s="1" t="s">
        <v>27</v>
      </c>
      <c r="J2969" s="1" t="s">
        <v>21993</v>
      </c>
      <c r="K2969" s="1" t="s">
        <v>21994</v>
      </c>
      <c r="L2969" s="1" t="s">
        <v>21995</v>
      </c>
      <c r="M2969" s="1" t="s">
        <v>21996</v>
      </c>
      <c r="N2969" s="1" t="s">
        <v>21997</v>
      </c>
      <c r="O2969" s="1" t="s">
        <v>21998</v>
      </c>
    </row>
    <row r="2970" s="1" customFormat="1" spans="1:15">
      <c r="A2970" s="1" t="s">
        <v>15</v>
      </c>
      <c r="B2970" s="1" t="s">
        <v>21999</v>
      </c>
      <c r="C2970" s="1" t="s">
        <v>27</v>
      </c>
      <c r="D2970" s="1" t="s">
        <v>21205</v>
      </c>
      <c r="F2970" s="1" t="s">
        <v>8774</v>
      </c>
      <c r="G2970" s="1" t="e">
        <f>-ion</f>
        <v>#NAME?</v>
      </c>
      <c r="I2970" s="1" t="s">
        <v>22000</v>
      </c>
      <c r="J2970" s="1" t="s">
        <v>22001</v>
      </c>
      <c r="K2970" s="1" t="s">
        <v>22002</v>
      </c>
      <c r="L2970" s="1" t="s">
        <v>22003</v>
      </c>
      <c r="M2970" s="1" t="s">
        <v>22004</v>
      </c>
      <c r="N2970" s="1" t="s">
        <v>22005</v>
      </c>
      <c r="O2970" s="1" t="s">
        <v>22006</v>
      </c>
    </row>
    <row r="2971" s="1" customFormat="1" spans="1:15">
      <c r="A2971" s="1" t="s">
        <v>15</v>
      </c>
      <c r="B2971" s="1" t="s">
        <v>22007</v>
      </c>
      <c r="C2971" s="1" t="s">
        <v>27</v>
      </c>
      <c r="D2971" s="1" t="s">
        <v>21205</v>
      </c>
      <c r="F2971" s="1" t="s">
        <v>6785</v>
      </c>
      <c r="I2971" s="1" t="s">
        <v>22008</v>
      </c>
      <c r="J2971" s="1" t="s">
        <v>6679</v>
      </c>
      <c r="K2971" s="1" t="s">
        <v>22009</v>
      </c>
      <c r="L2971" s="1" t="s">
        <v>22010</v>
      </c>
      <c r="M2971" s="1" t="s">
        <v>22011</v>
      </c>
      <c r="N2971" s="1" t="s">
        <v>22012</v>
      </c>
      <c r="O2971" s="1" t="s">
        <v>22013</v>
      </c>
    </row>
    <row r="2972" s="1" customFormat="1" spans="1:15">
      <c r="A2972" s="1" t="s">
        <v>15</v>
      </c>
      <c r="B2972" s="1" t="s">
        <v>22007</v>
      </c>
      <c r="C2972" s="1" t="s">
        <v>17</v>
      </c>
      <c r="D2972" s="1" t="s">
        <v>21205</v>
      </c>
      <c r="F2972" s="1" t="s">
        <v>6785</v>
      </c>
      <c r="I2972" s="1" t="s">
        <v>22014</v>
      </c>
      <c r="J2972" s="1" t="s">
        <v>22015</v>
      </c>
      <c r="K2972" s="1" t="s">
        <v>22009</v>
      </c>
      <c r="L2972" s="1" t="s">
        <v>22016</v>
      </c>
      <c r="M2972" s="1" t="s">
        <v>22017</v>
      </c>
      <c r="N2972" s="1" t="s">
        <v>22018</v>
      </c>
      <c r="O2972" s="1" t="s">
        <v>22019</v>
      </c>
    </row>
    <row r="2973" s="1" customFormat="1" spans="1:15">
      <c r="A2973" s="1" t="s">
        <v>15</v>
      </c>
      <c r="B2973" s="1" t="s">
        <v>22020</v>
      </c>
      <c r="C2973" s="1" t="s">
        <v>17</v>
      </c>
      <c r="D2973" s="1" t="s">
        <v>21205</v>
      </c>
      <c r="F2973" s="1" t="s">
        <v>22021</v>
      </c>
      <c r="I2973" s="1" t="s">
        <v>22022</v>
      </c>
      <c r="J2973" s="1" t="s">
        <v>22023</v>
      </c>
      <c r="K2973" s="1" t="s">
        <v>22024</v>
      </c>
      <c r="L2973" s="1" t="s">
        <v>22025</v>
      </c>
      <c r="M2973" s="1" t="s">
        <v>22026</v>
      </c>
      <c r="N2973" s="1" t="s">
        <v>22027</v>
      </c>
      <c r="O2973" s="1" t="s">
        <v>22028</v>
      </c>
    </row>
    <row r="2974" s="1" customFormat="1" spans="1:15">
      <c r="A2974" s="1" t="s">
        <v>15</v>
      </c>
      <c r="B2974" s="1" t="s">
        <v>22029</v>
      </c>
      <c r="C2974" s="1" t="s">
        <v>17</v>
      </c>
      <c r="D2974" s="1" t="s">
        <v>21205</v>
      </c>
      <c r="F2974" s="1" t="s">
        <v>9789</v>
      </c>
      <c r="I2974" s="1" t="s">
        <v>22030</v>
      </c>
      <c r="J2974" s="1" t="s">
        <v>22031</v>
      </c>
      <c r="K2974" s="1" t="s">
        <v>22032</v>
      </c>
      <c r="L2974" s="1" t="s">
        <v>22033</v>
      </c>
      <c r="M2974" s="1" t="s">
        <v>22034</v>
      </c>
      <c r="N2974" s="1" t="s">
        <v>22035</v>
      </c>
      <c r="O2974" s="1" t="s">
        <v>22036</v>
      </c>
    </row>
    <row r="2975" s="1" customFormat="1" spans="1:15">
      <c r="A2975" s="1" t="s">
        <v>15</v>
      </c>
      <c r="B2975" s="1" t="s">
        <v>22037</v>
      </c>
      <c r="C2975" s="1" t="s">
        <v>17</v>
      </c>
      <c r="D2975" s="1" t="s">
        <v>21205</v>
      </c>
      <c r="F2975" s="1" t="s">
        <v>22038</v>
      </c>
      <c r="I2975" s="1" t="s">
        <v>22039</v>
      </c>
      <c r="J2975" s="1" t="s">
        <v>22040</v>
      </c>
      <c r="K2975" s="1" t="s">
        <v>22041</v>
      </c>
      <c r="L2975" s="1" t="s">
        <v>22042</v>
      </c>
      <c r="M2975" s="1" t="s">
        <v>22043</v>
      </c>
      <c r="N2975" s="1" t="s">
        <v>22044</v>
      </c>
      <c r="O2975" s="1" t="s">
        <v>22045</v>
      </c>
    </row>
    <row r="2976" s="1" customFormat="1" spans="1:15">
      <c r="A2976" s="1" t="s">
        <v>15</v>
      </c>
      <c r="B2976" s="1" t="s">
        <v>22046</v>
      </c>
      <c r="C2976" s="1" t="s">
        <v>17</v>
      </c>
      <c r="D2976" s="1" t="s">
        <v>21205</v>
      </c>
      <c r="F2976" s="1" t="s">
        <v>14280</v>
      </c>
      <c r="I2976" s="1" t="s">
        <v>22047</v>
      </c>
      <c r="J2976" s="1" t="s">
        <v>22048</v>
      </c>
      <c r="K2976" s="1" t="s">
        <v>22049</v>
      </c>
      <c r="L2976" s="1" t="s">
        <v>22050</v>
      </c>
      <c r="M2976" s="1" t="s">
        <v>22051</v>
      </c>
      <c r="N2976" s="1" t="s">
        <v>22052</v>
      </c>
      <c r="O2976" s="1" t="s">
        <v>22053</v>
      </c>
    </row>
    <row r="2977" s="1" customFormat="1" spans="1:15">
      <c r="A2977" s="1" t="s">
        <v>15</v>
      </c>
      <c r="B2977" s="1" t="s">
        <v>22054</v>
      </c>
      <c r="C2977" s="1" t="s">
        <v>27</v>
      </c>
      <c r="D2977" s="1" t="s">
        <v>21205</v>
      </c>
      <c r="F2977" s="1" t="s">
        <v>22055</v>
      </c>
      <c r="G2977" s="1" t="s">
        <v>611</v>
      </c>
      <c r="I2977" s="1" t="s">
        <v>22056</v>
      </c>
      <c r="J2977" s="1" t="s">
        <v>22057</v>
      </c>
      <c r="K2977" s="1" t="s">
        <v>22058</v>
      </c>
      <c r="L2977" s="1" t="s">
        <v>22059</v>
      </c>
      <c r="M2977" s="1" t="s">
        <v>22060</v>
      </c>
      <c r="N2977" s="1" t="s">
        <v>22061</v>
      </c>
      <c r="O2977" s="1" t="s">
        <v>22062</v>
      </c>
    </row>
    <row r="2978" s="1" customFormat="1" spans="1:15">
      <c r="A2978" s="1" t="s">
        <v>15</v>
      </c>
      <c r="B2978" s="1" t="s">
        <v>22063</v>
      </c>
      <c r="C2978" s="1" t="s">
        <v>27</v>
      </c>
      <c r="D2978" s="1" t="s">
        <v>21205</v>
      </c>
      <c r="F2978" s="1" t="s">
        <v>22064</v>
      </c>
      <c r="G2978" s="1" t="e">
        <f>-ion</f>
        <v>#NAME?</v>
      </c>
      <c r="I2978" s="1" t="s">
        <v>22065</v>
      </c>
      <c r="J2978" s="1" t="s">
        <v>22066</v>
      </c>
      <c r="K2978" s="1" t="s">
        <v>22067</v>
      </c>
      <c r="L2978" s="1" t="s">
        <v>22068</v>
      </c>
      <c r="M2978" s="1" t="s">
        <v>22069</v>
      </c>
      <c r="N2978" s="1" t="s">
        <v>22070</v>
      </c>
      <c r="O2978" s="1" t="s">
        <v>22071</v>
      </c>
    </row>
    <row r="2979" s="1" customFormat="1" spans="1:15">
      <c r="A2979" s="1" t="s">
        <v>15</v>
      </c>
      <c r="B2979" s="1" t="s">
        <v>22072</v>
      </c>
      <c r="C2979" s="1" t="s">
        <v>27</v>
      </c>
      <c r="D2979" s="1" t="s">
        <v>21205</v>
      </c>
      <c r="F2979" s="1" t="s">
        <v>11588</v>
      </c>
      <c r="I2979" s="1" t="s">
        <v>22073</v>
      </c>
      <c r="J2979" s="1" t="s">
        <v>22074</v>
      </c>
      <c r="K2979" s="1" t="s">
        <v>22075</v>
      </c>
      <c r="L2979" s="1" t="s">
        <v>22076</v>
      </c>
      <c r="M2979" s="1" t="s">
        <v>22077</v>
      </c>
      <c r="N2979" s="1" t="s">
        <v>22078</v>
      </c>
      <c r="O2979" s="1" t="s">
        <v>22079</v>
      </c>
    </row>
    <row r="2980" s="1" customFormat="1" spans="1:15">
      <c r="A2980" s="1" t="s">
        <v>15</v>
      </c>
      <c r="B2980" s="1" t="s">
        <v>22072</v>
      </c>
      <c r="C2980" s="1" t="s">
        <v>17</v>
      </c>
      <c r="D2980" s="1" t="s">
        <v>21205</v>
      </c>
      <c r="F2980" s="1" t="s">
        <v>11588</v>
      </c>
      <c r="I2980" s="1" t="s">
        <v>22080</v>
      </c>
      <c r="J2980" s="1" t="s">
        <v>22081</v>
      </c>
      <c r="K2980" s="1" t="s">
        <v>22075</v>
      </c>
      <c r="L2980" s="1" t="s">
        <v>22082</v>
      </c>
      <c r="M2980" s="1" t="s">
        <v>22083</v>
      </c>
      <c r="N2980" s="1" t="s">
        <v>22084</v>
      </c>
      <c r="O2980" s="1" t="s">
        <v>22085</v>
      </c>
    </row>
    <row r="2981" s="1" customFormat="1" spans="1:15">
      <c r="A2981" s="1" t="s">
        <v>15</v>
      </c>
      <c r="B2981" s="1" t="s">
        <v>22086</v>
      </c>
      <c r="C2981" s="1" t="s">
        <v>17</v>
      </c>
      <c r="D2981" s="1" t="s">
        <v>21205</v>
      </c>
      <c r="F2981" s="1" t="s">
        <v>22087</v>
      </c>
      <c r="I2981" s="1" t="s">
        <v>22088</v>
      </c>
      <c r="J2981" s="1" t="s">
        <v>22089</v>
      </c>
      <c r="K2981" s="1" t="s">
        <v>22090</v>
      </c>
      <c r="L2981" s="1" t="s">
        <v>22091</v>
      </c>
      <c r="M2981" s="1" t="s">
        <v>22092</v>
      </c>
      <c r="N2981" s="1" t="s">
        <v>22093</v>
      </c>
      <c r="O2981" s="1" t="s">
        <v>22094</v>
      </c>
    </row>
    <row r="2982" s="1" customFormat="1" spans="1:15">
      <c r="A2982" s="1" t="s">
        <v>15</v>
      </c>
      <c r="B2982" s="1" t="s">
        <v>22095</v>
      </c>
      <c r="C2982" s="1" t="s">
        <v>27</v>
      </c>
      <c r="J2982" s="1" t="s">
        <v>22096</v>
      </c>
      <c r="K2982" s="1" t="s">
        <v>22097</v>
      </c>
      <c r="L2982" s="1" t="s">
        <v>22098</v>
      </c>
      <c r="M2982" s="1" t="s">
        <v>22099</v>
      </c>
      <c r="N2982" s="1" t="s">
        <v>22100</v>
      </c>
      <c r="O2982" s="1" t="s">
        <v>22101</v>
      </c>
    </row>
    <row r="2983" s="1" customFormat="1" spans="1:15">
      <c r="A2983" s="1" t="s">
        <v>15</v>
      </c>
      <c r="B2983" s="1" t="s">
        <v>22095</v>
      </c>
      <c r="C2983" s="1" t="s">
        <v>17</v>
      </c>
      <c r="J2983" s="1" t="s">
        <v>22102</v>
      </c>
      <c r="K2983" s="1" t="s">
        <v>22097</v>
      </c>
      <c r="L2983" s="1" t="s">
        <v>22103</v>
      </c>
      <c r="M2983" s="1" t="s">
        <v>22104</v>
      </c>
      <c r="N2983" s="1" t="s">
        <v>22105</v>
      </c>
      <c r="O2983" s="1" t="s">
        <v>22106</v>
      </c>
    </row>
    <row r="2984" s="1" customFormat="1" spans="1:15">
      <c r="A2984" s="1" t="s">
        <v>15</v>
      </c>
      <c r="B2984" s="1" t="s">
        <v>22107</v>
      </c>
      <c r="C2984" s="1" t="s">
        <v>27</v>
      </c>
      <c r="J2984" s="1" t="s">
        <v>22108</v>
      </c>
      <c r="K2984" s="1" t="s">
        <v>22109</v>
      </c>
      <c r="L2984" s="1" t="s">
        <v>22110</v>
      </c>
      <c r="M2984" s="1" t="s">
        <v>22111</v>
      </c>
      <c r="N2984" s="1" t="s">
        <v>22112</v>
      </c>
      <c r="O2984" s="1" t="s">
        <v>22113</v>
      </c>
    </row>
    <row r="2985" s="1" customFormat="1" spans="1:15">
      <c r="A2985" s="1" t="s">
        <v>15</v>
      </c>
      <c r="B2985" s="1" t="s">
        <v>22114</v>
      </c>
      <c r="C2985" s="1" t="s">
        <v>45</v>
      </c>
      <c r="J2985" s="1" t="s">
        <v>22115</v>
      </c>
      <c r="K2985" s="1" t="s">
        <v>22116</v>
      </c>
      <c r="L2985" s="1" t="s">
        <v>22117</v>
      </c>
      <c r="M2985" s="1" t="s">
        <v>22118</v>
      </c>
      <c r="N2985" s="1" t="s">
        <v>22119</v>
      </c>
      <c r="O2985" s="1" t="s">
        <v>22120</v>
      </c>
    </row>
    <row r="2986" s="1" customFormat="1" spans="1:15">
      <c r="A2986" s="1" t="s">
        <v>15</v>
      </c>
      <c r="B2986" s="1" t="s">
        <v>22121</v>
      </c>
      <c r="C2986" s="1" t="s">
        <v>17</v>
      </c>
      <c r="J2986" s="1" t="s">
        <v>22122</v>
      </c>
      <c r="K2986" s="1" t="s">
        <v>22123</v>
      </c>
      <c r="L2986" s="1" t="s">
        <v>22124</v>
      </c>
      <c r="M2986" s="1" t="s">
        <v>22125</v>
      </c>
      <c r="N2986" s="1" t="s">
        <v>22126</v>
      </c>
      <c r="O2986" s="1" t="s">
        <v>22127</v>
      </c>
    </row>
    <row r="2987" s="1" customFormat="1" spans="1:15">
      <c r="A2987" s="1" t="s">
        <v>15</v>
      </c>
      <c r="B2987" s="1" t="s">
        <v>22128</v>
      </c>
      <c r="C2987" s="1" t="s">
        <v>27</v>
      </c>
      <c r="J2987" s="1" t="s">
        <v>22129</v>
      </c>
      <c r="K2987" s="1" t="s">
        <v>22130</v>
      </c>
      <c r="L2987" s="1" t="s">
        <v>22131</v>
      </c>
      <c r="M2987" s="1" t="s">
        <v>22132</v>
      </c>
      <c r="N2987" s="1" t="s">
        <v>22133</v>
      </c>
      <c r="O2987" s="1" t="s">
        <v>22134</v>
      </c>
    </row>
    <row r="2988" s="1" customFormat="1" spans="1:15">
      <c r="A2988" s="1" t="s">
        <v>15</v>
      </c>
      <c r="B2988" s="1" t="s">
        <v>22135</v>
      </c>
      <c r="C2988" s="1" t="s">
        <v>17</v>
      </c>
      <c r="J2988" s="1" t="s">
        <v>22136</v>
      </c>
      <c r="K2988" s="1" t="s">
        <v>22137</v>
      </c>
      <c r="L2988" s="1" t="s">
        <v>22138</v>
      </c>
      <c r="M2988" s="1" t="s">
        <v>22139</v>
      </c>
      <c r="N2988" s="1" t="s">
        <v>22140</v>
      </c>
      <c r="O2988" s="1" t="s">
        <v>22141</v>
      </c>
    </row>
    <row r="2989" s="1" customFormat="1" spans="1:15">
      <c r="A2989" s="1" t="s">
        <v>15</v>
      </c>
      <c r="B2989" s="1" t="s">
        <v>22135</v>
      </c>
      <c r="C2989" s="1" t="s">
        <v>27</v>
      </c>
      <c r="J2989" s="1" t="s">
        <v>22142</v>
      </c>
      <c r="K2989" s="1" t="s">
        <v>22137</v>
      </c>
      <c r="L2989" s="1" t="s">
        <v>22143</v>
      </c>
      <c r="M2989" s="1" t="s">
        <v>22144</v>
      </c>
      <c r="N2989" s="1" t="s">
        <v>22145</v>
      </c>
      <c r="O2989" s="1" t="s">
        <v>22146</v>
      </c>
    </row>
    <row r="2990" s="1" customFormat="1" spans="1:15">
      <c r="A2990" s="1" t="s">
        <v>15</v>
      </c>
      <c r="B2990" s="1" t="s">
        <v>22147</v>
      </c>
      <c r="C2990" s="1" t="s">
        <v>45</v>
      </c>
      <c r="F2990" s="1" t="s">
        <v>22148</v>
      </c>
      <c r="G2990" s="1" t="e">
        <f>-ous</f>
        <v>#NAME?</v>
      </c>
      <c r="I2990" s="1" t="s">
        <v>22149</v>
      </c>
      <c r="J2990" s="1" t="s">
        <v>22150</v>
      </c>
      <c r="K2990" s="1" t="s">
        <v>22151</v>
      </c>
      <c r="L2990" s="1" t="s">
        <v>22152</v>
      </c>
      <c r="M2990" s="1" t="s">
        <v>22153</v>
      </c>
      <c r="N2990" s="1" t="s">
        <v>22154</v>
      </c>
      <c r="O2990" s="1" t="s">
        <v>22155</v>
      </c>
    </row>
    <row r="2991" s="1" customFormat="1" spans="1:15">
      <c r="A2991" s="1" t="s">
        <v>15</v>
      </c>
      <c r="B2991" s="1" t="s">
        <v>22156</v>
      </c>
      <c r="C2991" s="1" t="s">
        <v>45</v>
      </c>
      <c r="J2991" s="1" t="s">
        <v>22157</v>
      </c>
      <c r="K2991" s="1" t="s">
        <v>22158</v>
      </c>
      <c r="L2991" s="1" t="s">
        <v>22159</v>
      </c>
      <c r="M2991" s="1" t="s">
        <v>22160</v>
      </c>
      <c r="N2991" s="1" t="s">
        <v>22161</v>
      </c>
      <c r="O2991" s="1" t="s">
        <v>22162</v>
      </c>
    </row>
    <row r="2992" s="1" customFormat="1" spans="1:15">
      <c r="A2992" s="1" t="s">
        <v>15</v>
      </c>
      <c r="B2992" s="1" t="s">
        <v>22156</v>
      </c>
      <c r="C2992" s="1" t="s">
        <v>75</v>
      </c>
      <c r="J2992" s="1" t="s">
        <v>22163</v>
      </c>
      <c r="K2992" s="1" t="s">
        <v>22158</v>
      </c>
      <c r="L2992" s="1" t="s">
        <v>22164</v>
      </c>
      <c r="M2992" s="1" t="s">
        <v>22165</v>
      </c>
      <c r="N2992" s="1" t="s">
        <v>22166</v>
      </c>
      <c r="O2992" s="1" t="s">
        <v>22167</v>
      </c>
    </row>
    <row r="2993" s="1" customFormat="1" spans="1:15">
      <c r="A2993" s="1" t="s">
        <v>15</v>
      </c>
      <c r="B2993" s="1" t="s">
        <v>22156</v>
      </c>
      <c r="C2993" s="1" t="s">
        <v>27</v>
      </c>
      <c r="J2993" s="1" t="s">
        <v>22168</v>
      </c>
      <c r="K2993" s="1" t="s">
        <v>22158</v>
      </c>
      <c r="L2993" s="1" t="s">
        <v>22169</v>
      </c>
      <c r="M2993" s="1" t="s">
        <v>22170</v>
      </c>
      <c r="N2993" s="1" t="s">
        <v>22171</v>
      </c>
      <c r="O2993" s="1" t="s">
        <v>22172</v>
      </c>
    </row>
    <row r="2994" s="1" customFormat="1" spans="1:15">
      <c r="A2994" s="1" t="s">
        <v>15</v>
      </c>
      <c r="B2994" s="1" t="s">
        <v>22156</v>
      </c>
      <c r="C2994" s="1" t="s">
        <v>17</v>
      </c>
      <c r="J2994" s="1" t="s">
        <v>22173</v>
      </c>
      <c r="K2994" s="1" t="s">
        <v>22158</v>
      </c>
      <c r="L2994" s="1" t="s">
        <v>22174</v>
      </c>
      <c r="M2994" s="1" t="s">
        <v>22175</v>
      </c>
      <c r="N2994" s="1" t="s">
        <v>22176</v>
      </c>
      <c r="O2994" s="1" t="s">
        <v>22177</v>
      </c>
    </row>
    <row r="2995" s="1" customFormat="1" spans="1:15">
      <c r="A2995" s="1" t="s">
        <v>15</v>
      </c>
      <c r="B2995" s="1" t="s">
        <v>22178</v>
      </c>
      <c r="C2995" s="1" t="s">
        <v>45</v>
      </c>
      <c r="F2995" s="1" t="s">
        <v>14365</v>
      </c>
      <c r="G2995" s="1" t="s">
        <v>15349</v>
      </c>
      <c r="I2995" s="1" t="s">
        <v>22179</v>
      </c>
      <c r="J2995" s="1" t="s">
        <v>22180</v>
      </c>
      <c r="K2995" s="1" t="s">
        <v>22181</v>
      </c>
      <c r="L2995" s="1" t="s">
        <v>22182</v>
      </c>
      <c r="M2995" s="1" t="s">
        <v>22183</v>
      </c>
      <c r="N2995" s="1" t="s">
        <v>22184</v>
      </c>
      <c r="O2995" s="1" t="s">
        <v>22185</v>
      </c>
    </row>
    <row r="2996" s="1" customFormat="1" spans="1:15">
      <c r="A2996" s="1" t="s">
        <v>15</v>
      </c>
      <c r="B2996" s="1" t="s">
        <v>22186</v>
      </c>
      <c r="C2996" s="1" t="s">
        <v>27</v>
      </c>
      <c r="J2996" s="1" t="s">
        <v>22187</v>
      </c>
      <c r="K2996" s="1" t="s">
        <v>22188</v>
      </c>
      <c r="L2996" s="1" t="s">
        <v>22189</v>
      </c>
      <c r="M2996" s="1" t="s">
        <v>22190</v>
      </c>
      <c r="N2996" s="1" t="s">
        <v>22191</v>
      </c>
      <c r="O2996" s="1" t="s">
        <v>22192</v>
      </c>
    </row>
    <row r="2997" s="1" customFormat="1" spans="1:15">
      <c r="A2997" s="1" t="s">
        <v>15</v>
      </c>
      <c r="B2997" s="1" t="s">
        <v>22186</v>
      </c>
      <c r="C2997" s="1" t="s">
        <v>17</v>
      </c>
      <c r="J2997" s="1" t="s">
        <v>22193</v>
      </c>
      <c r="K2997" s="1" t="s">
        <v>22188</v>
      </c>
      <c r="L2997" s="1" t="s">
        <v>22194</v>
      </c>
      <c r="M2997" s="1" t="s">
        <v>22195</v>
      </c>
      <c r="N2997" s="1" t="s">
        <v>22196</v>
      </c>
      <c r="O2997" s="1" t="s">
        <v>22197</v>
      </c>
    </row>
    <row r="2998" s="1" customFormat="1" spans="1:15">
      <c r="A2998" s="1" t="s">
        <v>15</v>
      </c>
      <c r="B2998" s="1" t="s">
        <v>22198</v>
      </c>
      <c r="C2998" s="1" t="s">
        <v>45</v>
      </c>
      <c r="J2998" s="1" t="s">
        <v>22199</v>
      </c>
      <c r="K2998" s="1" t="s">
        <v>22200</v>
      </c>
      <c r="L2998" s="1" t="s">
        <v>22201</v>
      </c>
      <c r="M2998" s="1" t="s">
        <v>22202</v>
      </c>
      <c r="N2998" s="1" t="s">
        <v>22203</v>
      </c>
      <c r="O2998" s="1" t="s">
        <v>22204</v>
      </c>
    </row>
    <row r="2999" s="1" customFormat="1" spans="1:15">
      <c r="A2999" s="1" t="s">
        <v>15</v>
      </c>
      <c r="B2999" s="1" t="s">
        <v>22205</v>
      </c>
      <c r="C2999" s="1" t="s">
        <v>17</v>
      </c>
      <c r="F2999" s="1" t="s">
        <v>22198</v>
      </c>
      <c r="G2999" s="1" t="s">
        <v>10666</v>
      </c>
      <c r="I2999" s="1" t="s">
        <v>22206</v>
      </c>
      <c r="J2999" s="1" t="s">
        <v>22207</v>
      </c>
      <c r="K2999" s="1" t="s">
        <v>22208</v>
      </c>
      <c r="L2999" s="1" t="s">
        <v>22209</v>
      </c>
      <c r="M2999" s="1" t="s">
        <v>22210</v>
      </c>
      <c r="N2999" s="1" t="s">
        <v>22211</v>
      </c>
      <c r="O2999" s="1" t="s">
        <v>22212</v>
      </c>
    </row>
    <row r="3000" s="1" customFormat="1" spans="1:15">
      <c r="A3000" s="1" t="s">
        <v>15</v>
      </c>
      <c r="B3000" s="1" t="s">
        <v>2101</v>
      </c>
      <c r="C3000" s="1" t="s">
        <v>17</v>
      </c>
      <c r="J3000" s="1" t="s">
        <v>22213</v>
      </c>
      <c r="K3000" s="1" t="s">
        <v>22214</v>
      </c>
      <c r="L3000" s="1" t="s">
        <v>22215</v>
      </c>
      <c r="M3000" s="1" t="s">
        <v>22216</v>
      </c>
      <c r="N3000" s="1" t="s">
        <v>22217</v>
      </c>
      <c r="O3000" s="1" t="s">
        <v>22218</v>
      </c>
    </row>
    <row r="3001" s="1" customFormat="1" spans="1:15">
      <c r="A3001" s="1" t="s">
        <v>15</v>
      </c>
      <c r="B3001" s="1" t="s">
        <v>2101</v>
      </c>
      <c r="C3001" s="1" t="s">
        <v>27</v>
      </c>
      <c r="J3001" s="1" t="s">
        <v>22219</v>
      </c>
      <c r="K3001" s="1" t="s">
        <v>22214</v>
      </c>
      <c r="L3001" s="1" t="s">
        <v>22220</v>
      </c>
      <c r="M3001" s="1" t="s">
        <v>22221</v>
      </c>
      <c r="N3001" s="1" t="s">
        <v>22222</v>
      </c>
      <c r="O3001" s="1" t="s">
        <v>22223</v>
      </c>
    </row>
    <row r="3002" s="1" customFormat="1" spans="1:15">
      <c r="A3002" s="1" t="s">
        <v>15</v>
      </c>
      <c r="B3002" s="1" t="s">
        <v>22224</v>
      </c>
      <c r="C3002" s="1" t="s">
        <v>27</v>
      </c>
      <c r="J3002" s="1" t="s">
        <v>22225</v>
      </c>
      <c r="K3002" s="1" t="s">
        <v>22226</v>
      </c>
      <c r="L3002" s="1" t="s">
        <v>22227</v>
      </c>
      <c r="M3002" s="1" t="s">
        <v>22228</v>
      </c>
      <c r="N3002" s="1" t="s">
        <v>22229</v>
      </c>
      <c r="O3002" s="1" t="s">
        <v>22230</v>
      </c>
    </row>
    <row r="3003" s="1" customFormat="1" spans="1:15">
      <c r="A3003" s="1" t="s">
        <v>15</v>
      </c>
      <c r="B3003" s="1" t="s">
        <v>22224</v>
      </c>
      <c r="C3003" s="1" t="s">
        <v>17</v>
      </c>
      <c r="J3003" s="1" t="s">
        <v>22231</v>
      </c>
      <c r="K3003" s="1" t="s">
        <v>22226</v>
      </c>
      <c r="L3003" s="1" t="s">
        <v>22232</v>
      </c>
      <c r="M3003" s="1" t="s">
        <v>22233</v>
      </c>
      <c r="N3003" s="1" t="s">
        <v>22234</v>
      </c>
      <c r="O3003" s="1" t="s">
        <v>22235</v>
      </c>
    </row>
    <row r="3004" s="1" customFormat="1" spans="1:15">
      <c r="A3004" s="1" t="s">
        <v>15</v>
      </c>
      <c r="B3004" s="1" t="s">
        <v>22236</v>
      </c>
      <c r="C3004" s="1" t="s">
        <v>27</v>
      </c>
      <c r="J3004" s="1" t="s">
        <v>22237</v>
      </c>
      <c r="K3004" s="1" t="s">
        <v>22238</v>
      </c>
      <c r="L3004" s="1" t="s">
        <v>22239</v>
      </c>
      <c r="M3004" s="1" t="s">
        <v>22240</v>
      </c>
      <c r="N3004" s="1" t="s">
        <v>22241</v>
      </c>
      <c r="O3004" s="1" t="s">
        <v>22242</v>
      </c>
    </row>
    <row r="3005" s="1" customFormat="1" spans="1:15">
      <c r="A3005" s="1" t="s">
        <v>15</v>
      </c>
      <c r="B3005" s="1" t="s">
        <v>22243</v>
      </c>
      <c r="C3005" s="1" t="s">
        <v>27</v>
      </c>
      <c r="J3005" s="1" t="s">
        <v>22244</v>
      </c>
      <c r="K3005" s="1" t="s">
        <v>22245</v>
      </c>
      <c r="L3005" s="1" t="s">
        <v>22246</v>
      </c>
      <c r="M3005" s="1" t="s">
        <v>22247</v>
      </c>
      <c r="N3005" s="1" t="s">
        <v>22248</v>
      </c>
      <c r="O3005" s="1" t="s">
        <v>22249</v>
      </c>
    </row>
    <row r="3006" s="1" customFormat="1" spans="1:15">
      <c r="A3006" s="1" t="s">
        <v>15</v>
      </c>
      <c r="B3006" s="1" t="s">
        <v>22250</v>
      </c>
      <c r="C3006" s="1" t="s">
        <v>17</v>
      </c>
      <c r="J3006" s="1" t="s">
        <v>22251</v>
      </c>
      <c r="K3006" s="1" t="s">
        <v>22252</v>
      </c>
      <c r="L3006" s="1" t="s">
        <v>22253</v>
      </c>
      <c r="M3006" s="1" t="s">
        <v>22254</v>
      </c>
      <c r="N3006" s="1" t="s">
        <v>22255</v>
      </c>
      <c r="O3006" s="1" t="s">
        <v>22256</v>
      </c>
    </row>
    <row r="3007" s="1" customFormat="1" spans="1:15">
      <c r="A3007" s="1" t="s">
        <v>15</v>
      </c>
      <c r="B3007" s="1" t="s">
        <v>22250</v>
      </c>
      <c r="C3007" s="1" t="s">
        <v>45</v>
      </c>
      <c r="J3007" s="1" t="s">
        <v>22257</v>
      </c>
      <c r="K3007" s="1" t="s">
        <v>22252</v>
      </c>
      <c r="L3007" s="1" t="s">
        <v>22258</v>
      </c>
      <c r="M3007" s="1" t="s">
        <v>22259</v>
      </c>
      <c r="N3007" s="1" t="s">
        <v>22260</v>
      </c>
      <c r="O3007" s="1" t="s">
        <v>22261</v>
      </c>
    </row>
    <row r="3008" s="1" customFormat="1" spans="1:15">
      <c r="A3008" s="1" t="s">
        <v>15</v>
      </c>
      <c r="B3008" s="1" t="s">
        <v>22262</v>
      </c>
      <c r="C3008" s="1" t="s">
        <v>17</v>
      </c>
      <c r="J3008" s="1" t="s">
        <v>22263</v>
      </c>
      <c r="K3008" s="1" t="s">
        <v>22264</v>
      </c>
      <c r="L3008" s="1" t="s">
        <v>22265</v>
      </c>
      <c r="M3008" s="1" t="s">
        <v>22266</v>
      </c>
      <c r="N3008" s="1" t="s">
        <v>22267</v>
      </c>
      <c r="O3008" s="1" t="s">
        <v>22268</v>
      </c>
    </row>
    <row r="3009" s="1" customFormat="1" spans="1:15">
      <c r="A3009" s="1" t="s">
        <v>15</v>
      </c>
      <c r="B3009" s="1" t="s">
        <v>22269</v>
      </c>
      <c r="C3009" s="1" t="s">
        <v>27</v>
      </c>
      <c r="J3009" s="1" t="s">
        <v>22270</v>
      </c>
      <c r="K3009" s="1" t="s">
        <v>22271</v>
      </c>
      <c r="L3009" s="1" t="s">
        <v>22272</v>
      </c>
      <c r="M3009" s="1" t="s">
        <v>22273</v>
      </c>
      <c r="N3009" s="1" t="s">
        <v>22274</v>
      </c>
      <c r="O3009" s="1" t="s">
        <v>22275</v>
      </c>
    </row>
    <row r="3010" s="1" customFormat="1" spans="1:15">
      <c r="A3010" s="1" t="s">
        <v>15</v>
      </c>
      <c r="B3010" s="1" t="s">
        <v>22276</v>
      </c>
      <c r="C3010" s="1" t="s">
        <v>17</v>
      </c>
      <c r="J3010" s="1" t="s">
        <v>22277</v>
      </c>
      <c r="K3010" s="1" t="s">
        <v>22278</v>
      </c>
      <c r="L3010" s="1" t="s">
        <v>22279</v>
      </c>
      <c r="M3010" s="1" t="s">
        <v>22280</v>
      </c>
      <c r="N3010" s="1" t="s">
        <v>22281</v>
      </c>
      <c r="O3010" s="1" t="s">
        <v>22282</v>
      </c>
    </row>
    <row r="3011" s="1" customFormat="1" spans="1:15">
      <c r="A3011" s="1" t="s">
        <v>15</v>
      </c>
      <c r="B3011" s="1" t="s">
        <v>22276</v>
      </c>
      <c r="C3011" s="1" t="s">
        <v>27</v>
      </c>
      <c r="J3011" s="1" t="s">
        <v>22283</v>
      </c>
      <c r="K3011" s="1" t="s">
        <v>22278</v>
      </c>
      <c r="L3011" s="1" t="s">
        <v>22284</v>
      </c>
      <c r="M3011" s="1" t="s">
        <v>22285</v>
      </c>
      <c r="N3011" s="1" t="s">
        <v>22286</v>
      </c>
      <c r="O3011" s="1" t="s">
        <v>22287</v>
      </c>
    </row>
    <row r="3012" s="1" customFormat="1" spans="1:15">
      <c r="A3012" s="1" t="s">
        <v>15</v>
      </c>
      <c r="B3012" s="1" t="s">
        <v>22288</v>
      </c>
      <c r="C3012" s="1" t="s">
        <v>27</v>
      </c>
      <c r="J3012" s="1" t="s">
        <v>22289</v>
      </c>
      <c r="K3012" s="1" t="s">
        <v>22290</v>
      </c>
      <c r="L3012" s="1" t="s">
        <v>22291</v>
      </c>
      <c r="M3012" s="1" t="s">
        <v>22292</v>
      </c>
      <c r="N3012" s="1" t="s">
        <v>22293</v>
      </c>
      <c r="O3012" s="1" t="s">
        <v>22294</v>
      </c>
    </row>
    <row r="3013" s="1" customFormat="1" spans="1:15">
      <c r="A3013" s="1" t="s">
        <v>15</v>
      </c>
      <c r="B3013" s="1" t="s">
        <v>22288</v>
      </c>
      <c r="C3013" s="1" t="s">
        <v>17</v>
      </c>
      <c r="J3013" s="1" t="s">
        <v>22295</v>
      </c>
      <c r="K3013" s="1" t="s">
        <v>22290</v>
      </c>
      <c r="L3013" s="1" t="s">
        <v>22296</v>
      </c>
      <c r="M3013" s="1" t="s">
        <v>22297</v>
      </c>
      <c r="N3013" s="1" t="s">
        <v>22298</v>
      </c>
      <c r="O3013" s="1" t="s">
        <v>22299</v>
      </c>
    </row>
    <row r="3014" s="1" customFormat="1" spans="1:15">
      <c r="A3014" s="1" t="s">
        <v>15</v>
      </c>
      <c r="B3014" s="1" t="s">
        <v>22300</v>
      </c>
      <c r="C3014" s="1" t="s">
        <v>27</v>
      </c>
      <c r="J3014" s="1" t="s">
        <v>22301</v>
      </c>
      <c r="K3014" s="1" t="s">
        <v>22302</v>
      </c>
      <c r="L3014" s="1" t="s">
        <v>22303</v>
      </c>
      <c r="M3014" s="1" t="s">
        <v>22304</v>
      </c>
      <c r="N3014" s="1" t="s">
        <v>22305</v>
      </c>
      <c r="O3014" s="1" t="s">
        <v>22306</v>
      </c>
    </row>
    <row r="3015" s="1" customFormat="1" spans="1:15">
      <c r="A3015" s="1" t="s">
        <v>15</v>
      </c>
      <c r="B3015" s="1" t="s">
        <v>22307</v>
      </c>
      <c r="C3015" s="1" t="s">
        <v>17</v>
      </c>
      <c r="J3015" s="1" t="s">
        <v>22308</v>
      </c>
      <c r="K3015" s="1" t="s">
        <v>22302</v>
      </c>
      <c r="L3015" s="1" t="s">
        <v>22309</v>
      </c>
      <c r="M3015" s="1" t="s">
        <v>8959</v>
      </c>
      <c r="N3015" s="1" t="s">
        <v>22310</v>
      </c>
      <c r="O3015" s="1" t="s">
        <v>22311</v>
      </c>
    </row>
    <row r="3016" s="1" customFormat="1" spans="1:15">
      <c r="A3016" s="1" t="s">
        <v>15</v>
      </c>
      <c r="B3016" s="1" t="s">
        <v>22307</v>
      </c>
      <c r="C3016" s="1" t="s">
        <v>27</v>
      </c>
      <c r="J3016" s="1" t="s">
        <v>22312</v>
      </c>
      <c r="K3016" s="1" t="s">
        <v>22302</v>
      </c>
      <c r="L3016" s="1" t="s">
        <v>22313</v>
      </c>
      <c r="M3016" s="1" t="s">
        <v>22314</v>
      </c>
      <c r="N3016" s="1" t="s">
        <v>22315</v>
      </c>
      <c r="O3016" s="1" t="s">
        <v>22316</v>
      </c>
    </row>
    <row r="3017" s="1" customFormat="1" spans="1:15">
      <c r="A3017" s="1" t="s">
        <v>15</v>
      </c>
      <c r="B3017" s="1" t="s">
        <v>22317</v>
      </c>
      <c r="C3017" s="1" t="s">
        <v>27</v>
      </c>
      <c r="J3017" s="1" t="s">
        <v>22318</v>
      </c>
      <c r="K3017" s="1" t="s">
        <v>22319</v>
      </c>
      <c r="L3017" s="1" t="s">
        <v>22320</v>
      </c>
      <c r="M3017" s="1" t="s">
        <v>22321</v>
      </c>
      <c r="N3017" s="1" t="s">
        <v>22322</v>
      </c>
      <c r="O3017" s="1" t="s">
        <v>22323</v>
      </c>
    </row>
    <row r="3018" s="1" customFormat="1" spans="1:15">
      <c r="A3018" s="1" t="s">
        <v>15</v>
      </c>
      <c r="B3018" s="1" t="s">
        <v>22324</v>
      </c>
      <c r="C3018" s="1" t="s">
        <v>27</v>
      </c>
      <c r="J3018" s="1" t="s">
        <v>22325</v>
      </c>
      <c r="K3018" s="1" t="s">
        <v>22326</v>
      </c>
      <c r="L3018" s="1" t="s">
        <v>22327</v>
      </c>
      <c r="M3018" s="1" t="s">
        <v>22328</v>
      </c>
      <c r="N3018" s="1" t="s">
        <v>22329</v>
      </c>
      <c r="O3018" s="1" t="s">
        <v>22330</v>
      </c>
    </row>
    <row r="3019" s="1" customFormat="1" spans="1:15">
      <c r="A3019" s="1" t="s">
        <v>15</v>
      </c>
      <c r="B3019" s="1" t="s">
        <v>22331</v>
      </c>
      <c r="C3019" s="1" t="s">
        <v>27</v>
      </c>
      <c r="F3019" s="1" t="s">
        <v>22332</v>
      </c>
      <c r="G3019" s="1" t="s">
        <v>2419</v>
      </c>
      <c r="I3019" s="1" t="s">
        <v>22333</v>
      </c>
      <c r="J3019" s="1" t="s">
        <v>22334</v>
      </c>
      <c r="K3019" s="1" t="s">
        <v>22335</v>
      </c>
      <c r="L3019" s="1" t="s">
        <v>22336</v>
      </c>
      <c r="M3019" s="1" t="s">
        <v>22337</v>
      </c>
      <c r="N3019" s="1" t="s">
        <v>22338</v>
      </c>
      <c r="O3019" s="1" t="s">
        <v>22339</v>
      </c>
    </row>
    <row r="3020" s="1" customFormat="1" spans="1:15">
      <c r="A3020" s="1" t="s">
        <v>15</v>
      </c>
      <c r="B3020" s="1" t="s">
        <v>22340</v>
      </c>
      <c r="C3020" s="1" t="s">
        <v>27</v>
      </c>
      <c r="J3020" s="1" t="s">
        <v>22341</v>
      </c>
      <c r="K3020" s="1" t="s">
        <v>22342</v>
      </c>
      <c r="L3020" s="1" t="s">
        <v>22343</v>
      </c>
      <c r="M3020" s="1" t="s">
        <v>22344</v>
      </c>
      <c r="N3020" s="1" t="s">
        <v>22345</v>
      </c>
      <c r="O3020" s="1" t="s">
        <v>22346</v>
      </c>
    </row>
    <row r="3021" s="1" customFormat="1" spans="1:15">
      <c r="A3021" s="1" t="s">
        <v>15</v>
      </c>
      <c r="B3021" s="1" t="s">
        <v>22347</v>
      </c>
      <c r="C3021" s="1" t="s">
        <v>27</v>
      </c>
      <c r="J3021" s="1" t="s">
        <v>22348</v>
      </c>
      <c r="K3021" s="1" t="s">
        <v>22349</v>
      </c>
      <c r="L3021" s="1" t="s">
        <v>22350</v>
      </c>
      <c r="M3021" s="1" t="s">
        <v>22351</v>
      </c>
      <c r="N3021" s="1" t="s">
        <v>22352</v>
      </c>
      <c r="O3021" s="1" t="s">
        <v>22353</v>
      </c>
    </row>
    <row r="3022" s="1" customFormat="1" spans="1:15">
      <c r="A3022" s="1" t="s">
        <v>15</v>
      </c>
      <c r="B3022" s="1" t="s">
        <v>22347</v>
      </c>
      <c r="C3022" s="1" t="s">
        <v>17</v>
      </c>
      <c r="J3022" s="1" t="s">
        <v>22354</v>
      </c>
      <c r="K3022" s="1" t="s">
        <v>22349</v>
      </c>
      <c r="L3022" s="1" t="s">
        <v>22355</v>
      </c>
      <c r="M3022" s="1" t="s">
        <v>22356</v>
      </c>
      <c r="N3022" s="1" t="s">
        <v>22357</v>
      </c>
      <c r="O3022" s="1" t="s">
        <v>22358</v>
      </c>
    </row>
    <row r="3023" s="1" customFormat="1" spans="1:15">
      <c r="A3023" s="1" t="s">
        <v>15</v>
      </c>
      <c r="B3023" s="1" t="s">
        <v>22359</v>
      </c>
      <c r="C3023" s="1" t="s">
        <v>27</v>
      </c>
      <c r="J3023" s="1" t="s">
        <v>22360</v>
      </c>
      <c r="K3023" s="1" t="s">
        <v>22361</v>
      </c>
      <c r="L3023" s="1" t="s">
        <v>22362</v>
      </c>
      <c r="M3023" s="1" t="s">
        <v>22363</v>
      </c>
      <c r="N3023" s="1" t="s">
        <v>22364</v>
      </c>
      <c r="O3023" s="1" t="s">
        <v>22365</v>
      </c>
    </row>
    <row r="3024" s="1" customFormat="1" spans="1:15">
      <c r="A3024" s="1" t="s">
        <v>15</v>
      </c>
      <c r="B3024" s="1" t="s">
        <v>22359</v>
      </c>
      <c r="C3024" s="1" t="s">
        <v>17</v>
      </c>
      <c r="J3024" s="1" t="s">
        <v>22366</v>
      </c>
      <c r="K3024" s="1" t="s">
        <v>22361</v>
      </c>
      <c r="L3024" s="1" t="s">
        <v>22367</v>
      </c>
      <c r="M3024" s="1" t="s">
        <v>22368</v>
      </c>
      <c r="N3024" s="1" t="s">
        <v>22369</v>
      </c>
      <c r="O3024" s="1" t="s">
        <v>22370</v>
      </c>
    </row>
    <row r="3025" s="1" customFormat="1" spans="1:15">
      <c r="A3025" s="1" t="s">
        <v>15</v>
      </c>
      <c r="B3025" s="1" t="s">
        <v>22371</v>
      </c>
      <c r="C3025" s="1" t="s">
        <v>17</v>
      </c>
      <c r="J3025" s="1" t="s">
        <v>22372</v>
      </c>
      <c r="K3025" s="1" t="s">
        <v>22373</v>
      </c>
      <c r="L3025" s="1" t="s">
        <v>22374</v>
      </c>
      <c r="M3025" s="1" t="s">
        <v>22375</v>
      </c>
      <c r="N3025" s="1" t="s">
        <v>22376</v>
      </c>
      <c r="O3025" s="1" t="s">
        <v>22377</v>
      </c>
    </row>
    <row r="3026" s="1" customFormat="1" spans="1:15">
      <c r="A3026" s="1" t="s">
        <v>15</v>
      </c>
      <c r="B3026" s="1" t="s">
        <v>22371</v>
      </c>
      <c r="C3026" s="1" t="s">
        <v>27</v>
      </c>
      <c r="J3026" s="1" t="s">
        <v>22378</v>
      </c>
      <c r="K3026" s="1" t="s">
        <v>22373</v>
      </c>
      <c r="L3026" s="1" t="s">
        <v>22379</v>
      </c>
      <c r="M3026" s="1" t="s">
        <v>22380</v>
      </c>
      <c r="N3026" s="1" t="s">
        <v>22381</v>
      </c>
      <c r="O3026" s="1" t="s">
        <v>22382</v>
      </c>
    </row>
    <row r="3027" s="1" customFormat="1" spans="1:15">
      <c r="A3027" s="1" t="s">
        <v>15</v>
      </c>
      <c r="B3027" s="1" t="s">
        <v>22383</v>
      </c>
      <c r="C3027" s="1" t="s">
        <v>45</v>
      </c>
      <c r="J3027" s="1" t="s">
        <v>22384</v>
      </c>
      <c r="K3027" s="1" t="s">
        <v>22385</v>
      </c>
      <c r="L3027" s="1" t="s">
        <v>22386</v>
      </c>
      <c r="M3027" s="1" t="s">
        <v>22387</v>
      </c>
      <c r="N3027" s="1" t="s">
        <v>22388</v>
      </c>
      <c r="O3027" s="1" t="s">
        <v>22389</v>
      </c>
    </row>
    <row r="3028" s="1" customFormat="1" spans="1:15">
      <c r="A3028" s="1" t="s">
        <v>15</v>
      </c>
      <c r="B3028" s="1" t="s">
        <v>22383</v>
      </c>
      <c r="C3028" s="1" t="s">
        <v>75</v>
      </c>
      <c r="J3028" s="1" t="s">
        <v>22390</v>
      </c>
      <c r="K3028" s="1" t="s">
        <v>22385</v>
      </c>
      <c r="L3028" s="1" t="s">
        <v>22391</v>
      </c>
      <c r="M3028" s="1" t="s">
        <v>22392</v>
      </c>
      <c r="N3028" s="1" t="s">
        <v>22393</v>
      </c>
      <c r="O3028" s="1" t="s">
        <v>22394</v>
      </c>
    </row>
    <row r="3029" s="1" customFormat="1" spans="1:15">
      <c r="A3029" s="1" t="s">
        <v>15</v>
      </c>
      <c r="B3029" s="1" t="s">
        <v>2149</v>
      </c>
      <c r="C3029" s="1" t="s">
        <v>45</v>
      </c>
      <c r="J3029" s="1" t="s">
        <v>22395</v>
      </c>
      <c r="K3029" s="1" t="s">
        <v>22396</v>
      </c>
      <c r="L3029" s="1" t="s">
        <v>22397</v>
      </c>
      <c r="M3029" s="1" t="s">
        <v>22398</v>
      </c>
      <c r="N3029" s="1" t="s">
        <v>22399</v>
      </c>
      <c r="O3029" s="1" t="s">
        <v>22400</v>
      </c>
    </row>
    <row r="3030" s="1" customFormat="1" spans="1:15">
      <c r="A3030" s="1" t="s">
        <v>15</v>
      </c>
      <c r="B3030" s="1" t="s">
        <v>2149</v>
      </c>
      <c r="C3030" s="1" t="s">
        <v>65</v>
      </c>
      <c r="J3030" s="1" t="s">
        <v>22401</v>
      </c>
      <c r="K3030" s="1" t="s">
        <v>22396</v>
      </c>
      <c r="L3030" s="1" t="s">
        <v>22402</v>
      </c>
      <c r="M3030" s="1" t="s">
        <v>22403</v>
      </c>
      <c r="N3030" s="1" t="s">
        <v>22404</v>
      </c>
      <c r="O3030" s="1" t="s">
        <v>22405</v>
      </c>
    </row>
    <row r="3031" s="1" customFormat="1" spans="1:15">
      <c r="A3031" s="1" t="s">
        <v>15</v>
      </c>
      <c r="B3031" s="1" t="s">
        <v>2149</v>
      </c>
      <c r="C3031" s="1" t="s">
        <v>75</v>
      </c>
      <c r="J3031" s="1" t="s">
        <v>22406</v>
      </c>
      <c r="K3031" s="1" t="s">
        <v>22396</v>
      </c>
      <c r="L3031" s="1" t="s">
        <v>22407</v>
      </c>
      <c r="M3031" s="1" t="s">
        <v>22408</v>
      </c>
      <c r="N3031" s="1" t="s">
        <v>22409</v>
      </c>
      <c r="O3031" s="1" t="s">
        <v>22410</v>
      </c>
    </row>
    <row r="3032" s="1" customFormat="1" spans="1:15">
      <c r="A3032" s="1" t="s">
        <v>15</v>
      </c>
      <c r="B3032" s="1" t="s">
        <v>22411</v>
      </c>
      <c r="C3032" s="1" t="s">
        <v>27</v>
      </c>
      <c r="D3032" s="1" t="s">
        <v>2149</v>
      </c>
      <c r="F3032" s="1" t="s">
        <v>100</v>
      </c>
      <c r="I3032" s="1" t="s">
        <v>22412</v>
      </c>
      <c r="J3032" s="1" t="s">
        <v>22413</v>
      </c>
      <c r="K3032" s="1" t="s">
        <v>22414</v>
      </c>
      <c r="L3032" s="1" t="s">
        <v>22415</v>
      </c>
      <c r="M3032" s="1" t="s">
        <v>22416</v>
      </c>
      <c r="N3032" s="1" t="s">
        <v>22417</v>
      </c>
      <c r="O3032" s="1" t="s">
        <v>22418</v>
      </c>
    </row>
    <row r="3033" s="1" customFormat="1" spans="1:15">
      <c r="A3033" s="1" t="s">
        <v>15</v>
      </c>
      <c r="B3033" s="1" t="s">
        <v>22411</v>
      </c>
      <c r="C3033" s="1" t="s">
        <v>45</v>
      </c>
      <c r="D3033" s="1" t="s">
        <v>2149</v>
      </c>
      <c r="F3033" s="1" t="s">
        <v>100</v>
      </c>
      <c r="I3033" s="1" t="s">
        <v>22419</v>
      </c>
      <c r="J3033" s="1" t="s">
        <v>22420</v>
      </c>
      <c r="K3033" s="1" t="s">
        <v>22414</v>
      </c>
      <c r="L3033" s="1" t="s">
        <v>22421</v>
      </c>
      <c r="M3033" s="1" t="s">
        <v>22422</v>
      </c>
      <c r="N3033" s="1" t="s">
        <v>22423</v>
      </c>
      <c r="O3033" s="1" t="s">
        <v>22424</v>
      </c>
    </row>
    <row r="3034" s="1" customFormat="1" spans="1:15">
      <c r="A3034" s="1" t="s">
        <v>15</v>
      </c>
      <c r="B3034" s="1" t="s">
        <v>22425</v>
      </c>
      <c r="C3034" s="1" t="s">
        <v>27</v>
      </c>
      <c r="F3034" s="1" t="s">
        <v>22426</v>
      </c>
      <c r="G3034" s="1" t="s">
        <v>22427</v>
      </c>
      <c r="I3034" s="1" t="s">
        <v>22428</v>
      </c>
      <c r="J3034" s="1" t="s">
        <v>22429</v>
      </c>
      <c r="K3034" s="1" t="s">
        <v>22430</v>
      </c>
      <c r="L3034" s="1" t="s">
        <v>22431</v>
      </c>
      <c r="M3034" s="1" t="s">
        <v>22432</v>
      </c>
      <c r="N3034" s="1" t="s">
        <v>22433</v>
      </c>
      <c r="O3034" s="1" t="s">
        <v>22434</v>
      </c>
    </row>
    <row r="3035" s="1" customFormat="1" spans="1:15">
      <c r="A3035" s="1" t="s">
        <v>15</v>
      </c>
      <c r="B3035" s="1" t="s">
        <v>22425</v>
      </c>
      <c r="C3035" s="1" t="s">
        <v>45</v>
      </c>
      <c r="F3035" s="1" t="s">
        <v>22426</v>
      </c>
      <c r="G3035" s="1" t="s">
        <v>22427</v>
      </c>
      <c r="I3035" s="1" t="s">
        <v>22435</v>
      </c>
      <c r="J3035" s="1" t="s">
        <v>22436</v>
      </c>
      <c r="K3035" s="1" t="s">
        <v>22430</v>
      </c>
      <c r="L3035" s="1" t="s">
        <v>22437</v>
      </c>
      <c r="M3035" s="1" t="s">
        <v>22438</v>
      </c>
      <c r="N3035" s="1" t="s">
        <v>22439</v>
      </c>
      <c r="O3035" s="1" t="s">
        <v>22440</v>
      </c>
    </row>
    <row r="3036" s="1" customFormat="1" spans="1:15">
      <c r="A3036" s="1" t="s">
        <v>15</v>
      </c>
      <c r="B3036" s="1" t="s">
        <v>22441</v>
      </c>
      <c r="C3036" s="1" t="s">
        <v>27</v>
      </c>
      <c r="F3036" s="1" t="s">
        <v>22441</v>
      </c>
      <c r="J3036" s="1" t="s">
        <v>22442</v>
      </c>
      <c r="K3036" s="1" t="s">
        <v>22443</v>
      </c>
      <c r="L3036" s="1" t="s">
        <v>22444</v>
      </c>
      <c r="M3036" s="1" t="s">
        <v>22445</v>
      </c>
      <c r="N3036" s="1" t="s">
        <v>22446</v>
      </c>
      <c r="O3036" s="1" t="s">
        <v>22447</v>
      </c>
    </row>
    <row r="3037" s="1" customFormat="1" spans="1:15">
      <c r="A3037" s="1" t="s">
        <v>15</v>
      </c>
      <c r="B3037" s="1" t="s">
        <v>22441</v>
      </c>
      <c r="C3037" s="1" t="s">
        <v>17</v>
      </c>
      <c r="F3037" s="1" t="s">
        <v>22441</v>
      </c>
      <c r="J3037" s="1" t="s">
        <v>22448</v>
      </c>
      <c r="K3037" s="1" t="s">
        <v>22443</v>
      </c>
      <c r="L3037" s="1" t="s">
        <v>22449</v>
      </c>
      <c r="M3037" s="1" t="s">
        <v>22450</v>
      </c>
      <c r="N3037" s="1" t="s">
        <v>22451</v>
      </c>
      <c r="O3037" s="1" t="s">
        <v>22452</v>
      </c>
    </row>
    <row r="3038" s="1" customFormat="1" spans="1:15">
      <c r="A3038" s="1" t="s">
        <v>15</v>
      </c>
      <c r="B3038" s="1" t="s">
        <v>22441</v>
      </c>
      <c r="C3038" s="1" t="s">
        <v>17</v>
      </c>
      <c r="F3038" s="1" t="s">
        <v>22441</v>
      </c>
      <c r="J3038" s="1" t="s">
        <v>22453</v>
      </c>
      <c r="K3038" s="1" t="s">
        <v>22454</v>
      </c>
      <c r="L3038" s="1" t="s">
        <v>22455</v>
      </c>
      <c r="M3038" s="1" t="s">
        <v>22456</v>
      </c>
      <c r="N3038" s="1" t="s">
        <v>22457</v>
      </c>
      <c r="O3038" s="1" t="s">
        <v>22458</v>
      </c>
    </row>
    <row r="3039" s="1" customFormat="1" spans="1:15">
      <c r="A3039" s="1" t="s">
        <v>15</v>
      </c>
      <c r="B3039" s="1" t="s">
        <v>22459</v>
      </c>
      <c r="C3039" s="1" t="s">
        <v>45</v>
      </c>
      <c r="F3039" s="1" t="s">
        <v>22460</v>
      </c>
      <c r="G3039" s="1" t="s">
        <v>1972</v>
      </c>
      <c r="I3039" s="1" t="s">
        <v>22461</v>
      </c>
      <c r="J3039" s="1" t="s">
        <v>22462</v>
      </c>
      <c r="K3039" s="1" t="s">
        <v>22463</v>
      </c>
      <c r="L3039" s="1" t="s">
        <v>22464</v>
      </c>
      <c r="M3039" s="1" t="s">
        <v>22465</v>
      </c>
      <c r="N3039" s="1" t="s">
        <v>22466</v>
      </c>
      <c r="O3039" s="1" t="s">
        <v>22467</v>
      </c>
    </row>
    <row r="3040" s="1" customFormat="1" spans="1:15">
      <c r="A3040" s="1" t="s">
        <v>15</v>
      </c>
      <c r="B3040" s="1" t="s">
        <v>22468</v>
      </c>
      <c r="C3040" s="1" t="s">
        <v>27</v>
      </c>
      <c r="F3040" s="1" t="s">
        <v>22469</v>
      </c>
      <c r="G3040" s="1" t="s">
        <v>22470</v>
      </c>
      <c r="I3040" s="1" t="s">
        <v>22471</v>
      </c>
      <c r="J3040" s="1" t="s">
        <v>22472</v>
      </c>
      <c r="K3040" s="1" t="s">
        <v>22473</v>
      </c>
      <c r="L3040" s="1" t="s">
        <v>22474</v>
      </c>
      <c r="M3040" s="1" t="s">
        <v>22475</v>
      </c>
      <c r="N3040" s="1" t="s">
        <v>22476</v>
      </c>
      <c r="O3040" s="1" t="s">
        <v>22477</v>
      </c>
    </row>
    <row r="3041" s="1" customFormat="1" spans="1:15">
      <c r="A3041" s="1" t="s">
        <v>15</v>
      </c>
      <c r="B3041" s="1" t="s">
        <v>22478</v>
      </c>
      <c r="C3041" s="1" t="s">
        <v>27</v>
      </c>
      <c r="J3041" s="1" t="s">
        <v>15408</v>
      </c>
      <c r="K3041" s="1" t="s">
        <v>22479</v>
      </c>
      <c r="L3041" s="1" t="s">
        <v>22480</v>
      </c>
      <c r="M3041" s="1" t="s">
        <v>22481</v>
      </c>
      <c r="N3041" s="1" t="s">
        <v>22482</v>
      </c>
      <c r="O3041" s="1" t="s">
        <v>22483</v>
      </c>
    </row>
    <row r="3042" s="1" customFormat="1" spans="1:15">
      <c r="A3042" s="1" t="s">
        <v>15</v>
      </c>
      <c r="B3042" s="1" t="s">
        <v>22478</v>
      </c>
      <c r="C3042" s="1" t="s">
        <v>45</v>
      </c>
      <c r="J3042" s="1" t="s">
        <v>22484</v>
      </c>
      <c r="K3042" s="1" t="s">
        <v>22479</v>
      </c>
      <c r="L3042" s="1" t="s">
        <v>22485</v>
      </c>
      <c r="M3042" s="1" t="s">
        <v>22486</v>
      </c>
      <c r="N3042" s="1" t="s">
        <v>22487</v>
      </c>
      <c r="O3042" s="1" t="s">
        <v>22488</v>
      </c>
    </row>
    <row r="3043" s="1" customFormat="1" spans="1:15">
      <c r="A3043" s="1" t="s">
        <v>15</v>
      </c>
      <c r="B3043" s="1" t="s">
        <v>22489</v>
      </c>
      <c r="C3043" s="1" t="s">
        <v>45</v>
      </c>
      <c r="J3043" s="1" t="s">
        <v>22490</v>
      </c>
      <c r="K3043" s="1" t="s">
        <v>22491</v>
      </c>
      <c r="L3043" s="1" t="s">
        <v>22492</v>
      </c>
      <c r="M3043" s="1" t="s">
        <v>22493</v>
      </c>
      <c r="N3043" s="1" t="s">
        <v>22494</v>
      </c>
      <c r="O3043" s="1" t="s">
        <v>22495</v>
      </c>
    </row>
    <row r="3044" s="1" customFormat="1" spans="1:15">
      <c r="A3044" s="1" t="s">
        <v>15</v>
      </c>
      <c r="B3044" s="1" t="s">
        <v>22496</v>
      </c>
      <c r="C3044" s="1" t="s">
        <v>27</v>
      </c>
      <c r="J3044" s="1" t="s">
        <v>22497</v>
      </c>
      <c r="K3044" s="1" t="s">
        <v>22498</v>
      </c>
      <c r="L3044" s="1" t="s">
        <v>22499</v>
      </c>
      <c r="M3044" s="1" t="s">
        <v>22500</v>
      </c>
      <c r="N3044" s="1" t="s">
        <v>22501</v>
      </c>
      <c r="O3044" s="1" t="s">
        <v>22502</v>
      </c>
    </row>
    <row r="3045" s="1" customFormat="1" spans="1:15">
      <c r="A3045" s="1" t="s">
        <v>15</v>
      </c>
      <c r="B3045" s="1" t="s">
        <v>22503</v>
      </c>
      <c r="C3045" s="1" t="s">
        <v>17</v>
      </c>
      <c r="J3045" s="1" t="s">
        <v>22504</v>
      </c>
      <c r="K3045" s="1" t="s">
        <v>22505</v>
      </c>
      <c r="L3045" s="1" t="s">
        <v>22506</v>
      </c>
      <c r="M3045" s="1" t="s">
        <v>22507</v>
      </c>
      <c r="N3045" s="1" t="s">
        <v>22508</v>
      </c>
      <c r="O3045" s="1" t="s">
        <v>22509</v>
      </c>
    </row>
    <row r="3046" s="1" customFormat="1" spans="1:15">
      <c r="A3046" s="1" t="s">
        <v>15</v>
      </c>
      <c r="B3046" s="1" t="s">
        <v>22503</v>
      </c>
      <c r="C3046" s="1" t="s">
        <v>27</v>
      </c>
      <c r="J3046" s="1" t="s">
        <v>22510</v>
      </c>
      <c r="K3046" s="1" t="s">
        <v>22505</v>
      </c>
      <c r="L3046" s="1" t="s">
        <v>22511</v>
      </c>
      <c r="M3046" s="1" t="s">
        <v>22512</v>
      </c>
      <c r="N3046" s="1" t="s">
        <v>22513</v>
      </c>
      <c r="O3046" s="1" t="s">
        <v>22514</v>
      </c>
    </row>
    <row r="3047" s="1" customFormat="1" spans="1:15">
      <c r="A3047" s="1" t="s">
        <v>15</v>
      </c>
      <c r="B3047" s="1" t="s">
        <v>22515</v>
      </c>
      <c r="C3047" s="1" t="s">
        <v>27</v>
      </c>
      <c r="J3047" s="1" t="s">
        <v>22516</v>
      </c>
      <c r="K3047" s="1" t="s">
        <v>22517</v>
      </c>
      <c r="L3047" s="1" t="s">
        <v>22518</v>
      </c>
      <c r="M3047" s="1" t="s">
        <v>17623</v>
      </c>
      <c r="N3047" s="1" t="s">
        <v>22519</v>
      </c>
      <c r="O3047" s="1" t="s">
        <v>22520</v>
      </c>
    </row>
    <row r="3048" s="1" customFormat="1" spans="1:15">
      <c r="A3048" s="1" t="s">
        <v>15</v>
      </c>
      <c r="B3048" s="1" t="s">
        <v>22515</v>
      </c>
      <c r="C3048" s="1" t="s">
        <v>17</v>
      </c>
      <c r="J3048" s="1" t="s">
        <v>22521</v>
      </c>
      <c r="K3048" s="1" t="s">
        <v>22517</v>
      </c>
      <c r="L3048" s="1" t="s">
        <v>22522</v>
      </c>
      <c r="M3048" s="1" t="s">
        <v>22523</v>
      </c>
      <c r="N3048" s="1" t="s">
        <v>22524</v>
      </c>
      <c r="O3048" s="1" t="s">
        <v>22525</v>
      </c>
    </row>
    <row r="3049" s="1" customFormat="1" spans="1:15">
      <c r="A3049" s="1" t="s">
        <v>15</v>
      </c>
      <c r="B3049" s="1" t="s">
        <v>22526</v>
      </c>
      <c r="C3049" s="1" t="s">
        <v>27</v>
      </c>
      <c r="F3049" s="1" t="s">
        <v>22515</v>
      </c>
      <c r="G3049" s="1" t="e">
        <f>-er</f>
        <v>#NAME?</v>
      </c>
      <c r="I3049" s="1" t="s">
        <v>22527</v>
      </c>
      <c r="J3049" s="1" t="s">
        <v>22528</v>
      </c>
      <c r="K3049" s="1" t="s">
        <v>22529</v>
      </c>
      <c r="L3049" s="1" t="s">
        <v>22530</v>
      </c>
      <c r="M3049" s="1" t="s">
        <v>22531</v>
      </c>
      <c r="N3049" s="1" t="s">
        <v>22532</v>
      </c>
      <c r="O3049" s="1" t="s">
        <v>22533</v>
      </c>
    </row>
    <row r="3050" s="1" customFormat="1" spans="1:15">
      <c r="A3050" s="1" t="s">
        <v>15</v>
      </c>
      <c r="B3050" s="1" t="s">
        <v>22534</v>
      </c>
      <c r="C3050" s="1" t="s">
        <v>17</v>
      </c>
      <c r="J3050" s="1" t="s">
        <v>22535</v>
      </c>
      <c r="K3050" s="1" t="s">
        <v>22536</v>
      </c>
      <c r="L3050" s="1" t="s">
        <v>22537</v>
      </c>
      <c r="M3050" s="1" t="s">
        <v>22538</v>
      </c>
      <c r="N3050" s="1" t="s">
        <v>22539</v>
      </c>
      <c r="O3050" s="1" t="s">
        <v>22540</v>
      </c>
    </row>
    <row r="3051" s="1" customFormat="1" spans="1:15">
      <c r="A3051" s="1" t="s">
        <v>15</v>
      </c>
      <c r="B3051" s="1" t="s">
        <v>22534</v>
      </c>
      <c r="C3051" s="1" t="s">
        <v>27</v>
      </c>
      <c r="J3051" s="1" t="s">
        <v>22541</v>
      </c>
      <c r="K3051" s="1" t="s">
        <v>22536</v>
      </c>
      <c r="L3051" s="1" t="s">
        <v>22542</v>
      </c>
      <c r="M3051" s="1" t="s">
        <v>22543</v>
      </c>
      <c r="N3051" s="1" t="s">
        <v>22544</v>
      </c>
      <c r="O3051" s="1" t="s">
        <v>22545</v>
      </c>
    </row>
    <row r="3052" s="1" customFormat="1" spans="1:15">
      <c r="A3052" s="1" t="s">
        <v>15</v>
      </c>
      <c r="B3052" s="1" t="s">
        <v>22546</v>
      </c>
      <c r="C3052" s="1" t="s">
        <v>17</v>
      </c>
      <c r="J3052" s="1" t="s">
        <v>22547</v>
      </c>
      <c r="K3052" s="1" t="s">
        <v>22548</v>
      </c>
      <c r="L3052" s="1" t="s">
        <v>22549</v>
      </c>
      <c r="M3052" s="1" t="s">
        <v>22550</v>
      </c>
      <c r="N3052" s="1" t="s">
        <v>22551</v>
      </c>
      <c r="O3052" s="1" t="s">
        <v>22552</v>
      </c>
    </row>
    <row r="3053" s="1" customFormat="1" spans="1:15">
      <c r="A3053" s="1" t="s">
        <v>15</v>
      </c>
      <c r="B3053" s="1" t="s">
        <v>22553</v>
      </c>
      <c r="C3053" s="1" t="s">
        <v>45</v>
      </c>
      <c r="F3053" s="1" t="s">
        <v>22554</v>
      </c>
      <c r="G3053" s="1" t="e">
        <f>-ed</f>
        <v>#NAME?</v>
      </c>
      <c r="I3053" s="1" t="s">
        <v>22555</v>
      </c>
      <c r="J3053" s="1" t="s">
        <v>22556</v>
      </c>
      <c r="K3053" s="1" t="s">
        <v>22557</v>
      </c>
      <c r="L3053" s="1" t="s">
        <v>22558</v>
      </c>
      <c r="M3053" s="1" t="s">
        <v>22559</v>
      </c>
      <c r="N3053" s="1" t="s">
        <v>22560</v>
      </c>
      <c r="O3053" s="1" t="s">
        <v>22561</v>
      </c>
    </row>
    <row r="3054" s="1" customFormat="1" spans="1:15">
      <c r="A3054" s="1" t="s">
        <v>15</v>
      </c>
      <c r="B3054" s="1" t="s">
        <v>22562</v>
      </c>
      <c r="C3054" s="1" t="s">
        <v>17</v>
      </c>
      <c r="F3054" s="1" t="s">
        <v>22563</v>
      </c>
      <c r="G3054" s="1" t="s">
        <v>2237</v>
      </c>
      <c r="H3054" s="1" t="e">
        <f>-e</f>
        <v>#NAME?</v>
      </c>
      <c r="I3054" s="1" t="s">
        <v>22564</v>
      </c>
      <c r="J3054" s="1" t="s">
        <v>22565</v>
      </c>
      <c r="K3054" s="1" t="s">
        <v>22566</v>
      </c>
      <c r="L3054" s="1" t="s">
        <v>22567</v>
      </c>
      <c r="M3054" s="1" t="s">
        <v>22568</v>
      </c>
      <c r="N3054" s="1" t="s">
        <v>22569</v>
      </c>
      <c r="O3054" s="1" t="s">
        <v>22570</v>
      </c>
    </row>
    <row r="3055" s="1" customFormat="1" spans="1:15">
      <c r="A3055" s="1" t="s">
        <v>15</v>
      </c>
      <c r="B3055" s="1" t="s">
        <v>22562</v>
      </c>
      <c r="C3055" s="1" t="s">
        <v>27</v>
      </c>
      <c r="F3055" s="1" t="s">
        <v>22563</v>
      </c>
      <c r="G3055" s="1" t="s">
        <v>2237</v>
      </c>
      <c r="H3055" s="1" t="e">
        <f>-e</f>
        <v>#NAME?</v>
      </c>
      <c r="I3055" s="1" t="s">
        <v>22571</v>
      </c>
      <c r="J3055" s="1" t="s">
        <v>22572</v>
      </c>
      <c r="K3055" s="1" t="s">
        <v>22566</v>
      </c>
      <c r="L3055" s="1" t="s">
        <v>22573</v>
      </c>
      <c r="M3055" s="1" t="s">
        <v>22574</v>
      </c>
      <c r="N3055" s="1" t="s">
        <v>22575</v>
      </c>
      <c r="O3055" s="1" t="s">
        <v>22576</v>
      </c>
    </row>
    <row r="3056" s="1" customFormat="1" spans="1:15">
      <c r="A3056" s="1" t="s">
        <v>15</v>
      </c>
      <c r="B3056" s="1" t="s">
        <v>22577</v>
      </c>
      <c r="C3056" s="1" t="s">
        <v>45</v>
      </c>
      <c r="J3056" s="1" t="s">
        <v>22578</v>
      </c>
      <c r="K3056" s="1" t="s">
        <v>22579</v>
      </c>
      <c r="L3056" s="1" t="s">
        <v>22580</v>
      </c>
      <c r="M3056" s="1" t="s">
        <v>22581</v>
      </c>
      <c r="N3056" s="1" t="s">
        <v>22582</v>
      </c>
      <c r="O3056" s="1" t="s">
        <v>22583</v>
      </c>
    </row>
    <row r="3057" s="1" customFormat="1" spans="1:18">
      <c r="A3057" s="1" t="s">
        <v>15</v>
      </c>
      <c r="B3057" s="1" t="s">
        <v>22584</v>
      </c>
      <c r="C3057" s="1" t="s">
        <v>27</v>
      </c>
      <c r="F3057" s="1" t="s">
        <v>22577</v>
      </c>
      <c r="I3057" s="1" t="s">
        <v>22585</v>
      </c>
      <c r="J3057" s="1" t="s">
        <v>22586</v>
      </c>
      <c r="K3057" s="1" t="s">
        <v>22587</v>
      </c>
      <c r="L3057" s="1" t="s">
        <v>22588</v>
      </c>
      <c r="M3057" s="1" t="s">
        <v>22589</v>
      </c>
      <c r="N3057" s="1" t="s">
        <v>22590</v>
      </c>
      <c r="O3057" s="1" t="s">
        <v>22591</v>
      </c>
      <c r="R3057" s="1" t="e">
        <f>-ness</f>
        <v>#NAME?</v>
      </c>
    </row>
    <row r="3058" s="1" customFormat="1" spans="1:18">
      <c r="A3058" s="1" t="s">
        <v>15</v>
      </c>
      <c r="B3058" s="1" t="s">
        <v>22592</v>
      </c>
      <c r="C3058" s="1" t="s">
        <v>45</v>
      </c>
      <c r="J3058" s="1" t="s">
        <v>22593</v>
      </c>
      <c r="K3058" s="1" t="s">
        <v>22594</v>
      </c>
      <c r="L3058" s="1" t="s">
        <v>22595</v>
      </c>
      <c r="M3058" s="1" t="s">
        <v>22596</v>
      </c>
      <c r="N3058" s="1" t="s">
        <v>22597</v>
      </c>
      <c r="O3058" s="1" t="s">
        <v>22598</v>
      </c>
    </row>
    <row r="3059" s="1" customFormat="1" spans="1:18">
      <c r="A3059" s="1" t="s">
        <v>15</v>
      </c>
      <c r="B3059" s="1" t="s">
        <v>22599</v>
      </c>
      <c r="C3059" s="1" t="s">
        <v>27</v>
      </c>
      <c r="F3059" s="1" t="s">
        <v>22592</v>
      </c>
      <c r="I3059" s="1" t="s">
        <v>22600</v>
      </c>
      <c r="J3059" s="1" t="s">
        <v>22601</v>
      </c>
      <c r="K3059" s="1" t="s">
        <v>22602</v>
      </c>
      <c r="L3059" s="1" t="s">
        <v>22603</v>
      </c>
      <c r="M3059" s="1" t="s">
        <v>22604</v>
      </c>
      <c r="N3059" s="1" t="s">
        <v>22605</v>
      </c>
      <c r="O3059" s="1" t="s">
        <v>22606</v>
      </c>
      <c r="R3059" s="1" t="e">
        <f>-ty</f>
        <v>#NAME?</v>
      </c>
    </row>
    <row r="3060" s="1" customFormat="1" spans="1:18">
      <c r="A3060" s="1" t="s">
        <v>15</v>
      </c>
      <c r="B3060" s="1" t="s">
        <v>22607</v>
      </c>
      <c r="C3060" s="1" t="s">
        <v>17</v>
      </c>
      <c r="J3060" s="1" t="s">
        <v>22608</v>
      </c>
      <c r="K3060" s="1" t="s">
        <v>22609</v>
      </c>
      <c r="L3060" s="1" t="s">
        <v>22610</v>
      </c>
      <c r="M3060" s="1" t="s">
        <v>22611</v>
      </c>
      <c r="N3060" s="1" t="s">
        <v>22612</v>
      </c>
      <c r="O3060" s="1" t="s">
        <v>22613</v>
      </c>
    </row>
    <row r="3061" s="1" customFormat="1" spans="1:18">
      <c r="A3061" s="1" t="s">
        <v>15</v>
      </c>
      <c r="B3061" s="1" t="s">
        <v>22607</v>
      </c>
      <c r="C3061" s="1" t="s">
        <v>27</v>
      </c>
      <c r="J3061" s="1" t="s">
        <v>22614</v>
      </c>
      <c r="K3061" s="1" t="s">
        <v>22609</v>
      </c>
      <c r="L3061" s="1" t="s">
        <v>22615</v>
      </c>
      <c r="M3061" s="1" t="s">
        <v>22616</v>
      </c>
      <c r="N3061" s="1" t="s">
        <v>22617</v>
      </c>
      <c r="O3061" s="1" t="s">
        <v>22618</v>
      </c>
    </row>
    <row r="3062" s="1" customFormat="1" spans="1:18">
      <c r="A3062" s="1" t="s">
        <v>15</v>
      </c>
      <c r="B3062" s="1" t="s">
        <v>22619</v>
      </c>
      <c r="C3062" s="1" t="s">
        <v>27</v>
      </c>
      <c r="F3062" s="1" t="s">
        <v>22607</v>
      </c>
      <c r="I3062" s="1" t="s">
        <v>22620</v>
      </c>
      <c r="J3062" s="1" t="s">
        <v>22621</v>
      </c>
      <c r="K3062" s="1" t="s">
        <v>22622</v>
      </c>
      <c r="L3062" s="1" t="s">
        <v>22623</v>
      </c>
      <c r="M3062" s="1" t="s">
        <v>22624</v>
      </c>
      <c r="N3062" s="1" t="s">
        <v>22625</v>
      </c>
      <c r="O3062" s="1" t="s">
        <v>22626</v>
      </c>
      <c r="R3062" s="1" t="s">
        <v>532</v>
      </c>
    </row>
    <row r="3063" s="1" customFormat="1" spans="1:18">
      <c r="A3063" s="1" t="s">
        <v>15</v>
      </c>
      <c r="B3063" s="1" t="s">
        <v>22627</v>
      </c>
      <c r="C3063" s="1" t="s">
        <v>27</v>
      </c>
      <c r="J3063" s="1" t="s">
        <v>22628</v>
      </c>
      <c r="K3063" s="1" t="s">
        <v>22629</v>
      </c>
      <c r="L3063" s="1" t="s">
        <v>22630</v>
      </c>
      <c r="M3063" s="1" t="s">
        <v>22631</v>
      </c>
      <c r="N3063" s="1" t="s">
        <v>22632</v>
      </c>
      <c r="O3063" s="1" t="s">
        <v>22633</v>
      </c>
    </row>
    <row r="3064" s="1" customFormat="1" spans="1:18">
      <c r="A3064" s="1" t="s">
        <v>15</v>
      </c>
      <c r="B3064" s="1" t="s">
        <v>22634</v>
      </c>
      <c r="C3064" s="1" t="s">
        <v>27</v>
      </c>
      <c r="F3064" s="1" t="s">
        <v>22635</v>
      </c>
      <c r="I3064" s="1" t="s">
        <v>22636</v>
      </c>
      <c r="J3064" s="1" t="s">
        <v>22637</v>
      </c>
      <c r="K3064" s="1" t="s">
        <v>22638</v>
      </c>
      <c r="L3064" s="1" t="s">
        <v>22639</v>
      </c>
      <c r="M3064" s="1" t="s">
        <v>22640</v>
      </c>
      <c r="N3064" s="1" t="s">
        <v>22641</v>
      </c>
      <c r="O3064" s="1" t="s">
        <v>22642</v>
      </c>
      <c r="R3064" s="1" t="s">
        <v>2014</v>
      </c>
    </row>
    <row r="3065" s="1" customFormat="1" spans="1:18">
      <c r="A3065" s="1" t="s">
        <v>15</v>
      </c>
      <c r="B3065" s="1" t="s">
        <v>22643</v>
      </c>
      <c r="C3065" s="1" t="s">
        <v>27</v>
      </c>
      <c r="J3065" s="1" t="s">
        <v>22644</v>
      </c>
      <c r="K3065" s="1" t="s">
        <v>22609</v>
      </c>
      <c r="L3065" s="1" t="s">
        <v>22645</v>
      </c>
      <c r="M3065" s="1" t="s">
        <v>22646</v>
      </c>
      <c r="N3065" s="1" t="s">
        <v>22647</v>
      </c>
      <c r="O3065" s="1" t="s">
        <v>22648</v>
      </c>
    </row>
    <row r="3066" s="1" customFormat="1" spans="1:18">
      <c r="A3066" s="1" t="s">
        <v>15</v>
      </c>
      <c r="B3066" s="1" t="s">
        <v>22649</v>
      </c>
      <c r="C3066" s="1" t="s">
        <v>27</v>
      </c>
      <c r="I3066" s="1" t="s">
        <v>22650</v>
      </c>
      <c r="J3066" s="1" t="s">
        <v>22651</v>
      </c>
      <c r="K3066" s="1" t="s">
        <v>22652</v>
      </c>
      <c r="L3066" s="1" t="s">
        <v>22653</v>
      </c>
      <c r="M3066" s="1" t="s">
        <v>22654</v>
      </c>
      <c r="N3066" s="1" t="s">
        <v>22655</v>
      </c>
      <c r="O3066" s="1" t="s">
        <v>22656</v>
      </c>
    </row>
    <row r="3067" s="1" customFormat="1" spans="1:18">
      <c r="A3067" s="1" t="s">
        <v>15</v>
      </c>
      <c r="B3067" s="1" t="s">
        <v>22657</v>
      </c>
      <c r="C3067" s="1" t="s">
        <v>27</v>
      </c>
      <c r="F3067" s="1" t="s">
        <v>22658</v>
      </c>
      <c r="G3067" s="1" t="s">
        <v>11085</v>
      </c>
      <c r="I3067" s="1" t="s">
        <v>22659</v>
      </c>
      <c r="J3067" s="1" t="s">
        <v>22660</v>
      </c>
      <c r="K3067" s="1" t="s">
        <v>22661</v>
      </c>
      <c r="L3067" s="1" t="s">
        <v>22662</v>
      </c>
      <c r="M3067" s="1" t="s">
        <v>22663</v>
      </c>
      <c r="N3067" s="1" t="s">
        <v>22664</v>
      </c>
      <c r="O3067" s="1" t="s">
        <v>22665</v>
      </c>
    </row>
    <row r="3068" s="1" customFormat="1" spans="1:18">
      <c r="A3068" s="1" t="s">
        <v>15</v>
      </c>
      <c r="B3068" s="1" t="s">
        <v>22666</v>
      </c>
      <c r="C3068" s="1" t="s">
        <v>27</v>
      </c>
      <c r="F3068" s="1" t="s">
        <v>22658</v>
      </c>
      <c r="G3068" s="1" t="s">
        <v>22667</v>
      </c>
      <c r="I3068" s="1" t="s">
        <v>22668</v>
      </c>
      <c r="J3068" s="1" t="s">
        <v>22669</v>
      </c>
      <c r="K3068" s="1" t="s">
        <v>22670</v>
      </c>
      <c r="L3068" s="1" t="s">
        <v>22671</v>
      </c>
      <c r="M3068" s="1" t="s">
        <v>22672</v>
      </c>
      <c r="N3068" s="1" t="s">
        <v>22673</v>
      </c>
      <c r="O3068" s="1" t="s">
        <v>22674</v>
      </c>
    </row>
    <row r="3069" s="1" customFormat="1" spans="1:18">
      <c r="A3069" s="1" t="s">
        <v>15</v>
      </c>
      <c r="B3069" s="1" t="s">
        <v>22675</v>
      </c>
      <c r="C3069" s="1" t="s">
        <v>27</v>
      </c>
      <c r="J3069" s="1" t="s">
        <v>22676</v>
      </c>
      <c r="K3069" s="1" t="s">
        <v>22677</v>
      </c>
      <c r="L3069" s="1" t="s">
        <v>22678</v>
      </c>
      <c r="M3069" s="1" t="s">
        <v>22679</v>
      </c>
      <c r="N3069" s="1" t="s">
        <v>22680</v>
      </c>
      <c r="O3069" s="1" t="s">
        <v>22681</v>
      </c>
    </row>
    <row r="3070" s="1" customFormat="1" spans="1:18">
      <c r="A3070" s="1" t="s">
        <v>15</v>
      </c>
      <c r="B3070" s="1" t="s">
        <v>22682</v>
      </c>
      <c r="C3070" s="1" t="s">
        <v>45</v>
      </c>
      <c r="F3070" s="1" t="s">
        <v>22675</v>
      </c>
      <c r="G3070" s="1" t="s">
        <v>2140</v>
      </c>
      <c r="I3070" s="1" t="s">
        <v>22683</v>
      </c>
      <c r="J3070" s="1" t="s">
        <v>22684</v>
      </c>
      <c r="K3070" s="1" t="s">
        <v>22685</v>
      </c>
      <c r="L3070" s="1" t="s">
        <v>22686</v>
      </c>
      <c r="M3070" s="1" t="s">
        <v>22687</v>
      </c>
      <c r="N3070" s="1" t="s">
        <v>22688</v>
      </c>
      <c r="O3070" s="1" t="s">
        <v>22689</v>
      </c>
    </row>
    <row r="3071" s="1" customFormat="1" spans="1:18">
      <c r="A3071" s="1" t="s">
        <v>15</v>
      </c>
      <c r="B3071" s="1" t="s">
        <v>22690</v>
      </c>
      <c r="C3071" s="1" t="s">
        <v>17</v>
      </c>
      <c r="F3071" s="1" t="s">
        <v>22691</v>
      </c>
      <c r="G3071" s="1" t="s">
        <v>171</v>
      </c>
      <c r="I3071" s="1" t="s">
        <v>22692</v>
      </c>
      <c r="J3071" s="1" t="s">
        <v>22693</v>
      </c>
      <c r="K3071" s="1" t="s">
        <v>22694</v>
      </c>
      <c r="L3071" s="1" t="s">
        <v>22695</v>
      </c>
      <c r="M3071" s="1" t="s">
        <v>22696</v>
      </c>
      <c r="N3071" s="1" t="s">
        <v>22697</v>
      </c>
      <c r="O3071" s="1" t="s">
        <v>22698</v>
      </c>
    </row>
    <row r="3072" s="1" customFormat="1" spans="1:18">
      <c r="A3072" s="1" t="s">
        <v>15</v>
      </c>
      <c r="B3072" s="1" t="s">
        <v>22690</v>
      </c>
      <c r="C3072" s="1" t="s">
        <v>27</v>
      </c>
      <c r="F3072" s="1" t="s">
        <v>22691</v>
      </c>
      <c r="G3072" s="1" t="s">
        <v>171</v>
      </c>
      <c r="I3072" s="1" t="s">
        <v>22699</v>
      </c>
      <c r="J3072" s="1" t="s">
        <v>22693</v>
      </c>
      <c r="K3072" s="1" t="s">
        <v>22694</v>
      </c>
      <c r="L3072" s="1" t="s">
        <v>22700</v>
      </c>
      <c r="M3072" s="1" t="s">
        <v>22701</v>
      </c>
      <c r="N3072" s="1" t="s">
        <v>22702</v>
      </c>
      <c r="O3072" s="1" t="s">
        <v>22703</v>
      </c>
    </row>
    <row r="3073" s="1" customFormat="1" spans="1:15">
      <c r="A3073" s="1" t="s">
        <v>15</v>
      </c>
      <c r="B3073" s="1" t="s">
        <v>22704</v>
      </c>
      <c r="C3073" s="1" t="s">
        <v>45</v>
      </c>
      <c r="J3073" s="1" t="s">
        <v>22705</v>
      </c>
      <c r="K3073" s="1" t="s">
        <v>22706</v>
      </c>
      <c r="L3073" s="1" t="s">
        <v>22707</v>
      </c>
      <c r="M3073" s="1" t="s">
        <v>22708</v>
      </c>
      <c r="N3073" s="1" t="s">
        <v>22709</v>
      </c>
      <c r="O3073" s="1" t="s">
        <v>22710</v>
      </c>
    </row>
    <row r="3074" s="1" customFormat="1" spans="1:15">
      <c r="A3074" s="1" t="s">
        <v>15</v>
      </c>
      <c r="B3074" s="1" t="s">
        <v>22711</v>
      </c>
      <c r="C3074" s="1" t="s">
        <v>27</v>
      </c>
      <c r="J3074" s="1" t="s">
        <v>22712</v>
      </c>
      <c r="K3074" s="1" t="s">
        <v>22713</v>
      </c>
      <c r="L3074" s="1" t="s">
        <v>22714</v>
      </c>
      <c r="M3074" s="1" t="s">
        <v>22715</v>
      </c>
      <c r="N3074" s="1" t="s">
        <v>22716</v>
      </c>
      <c r="O3074" s="1" t="s">
        <v>22717</v>
      </c>
    </row>
    <row r="3075" s="1" customFormat="1" spans="1:15">
      <c r="A3075" s="1" t="s">
        <v>15</v>
      </c>
      <c r="B3075" s="1" t="s">
        <v>22718</v>
      </c>
      <c r="C3075" s="1" t="s">
        <v>27</v>
      </c>
      <c r="J3075" s="1" t="s">
        <v>22719</v>
      </c>
      <c r="K3075" s="1" t="s">
        <v>22720</v>
      </c>
      <c r="L3075" s="1" t="s">
        <v>22721</v>
      </c>
      <c r="M3075" s="1" t="s">
        <v>22722</v>
      </c>
      <c r="N3075" s="1" t="s">
        <v>22723</v>
      </c>
      <c r="O3075" s="1" t="s">
        <v>22724</v>
      </c>
    </row>
    <row r="3076" s="1" customFormat="1" spans="1:15">
      <c r="A3076" s="1" t="s">
        <v>15</v>
      </c>
      <c r="B3076" s="1" t="s">
        <v>22725</v>
      </c>
      <c r="C3076" s="1" t="s">
        <v>27</v>
      </c>
      <c r="J3076" s="1" t="s">
        <v>22726</v>
      </c>
      <c r="K3076" s="1" t="s">
        <v>22727</v>
      </c>
      <c r="L3076" s="1" t="s">
        <v>22728</v>
      </c>
      <c r="M3076" s="1" t="s">
        <v>22729</v>
      </c>
      <c r="N3076" s="1" t="s">
        <v>22730</v>
      </c>
      <c r="O3076" s="1" t="s">
        <v>22731</v>
      </c>
    </row>
    <row r="3077" s="1" customFormat="1" spans="1:15">
      <c r="A3077" s="1" t="s">
        <v>15</v>
      </c>
      <c r="B3077" s="1" t="s">
        <v>22732</v>
      </c>
      <c r="C3077" s="1" t="s">
        <v>27</v>
      </c>
      <c r="D3077" s="1" t="s">
        <v>22733</v>
      </c>
      <c r="F3077" s="1" t="s">
        <v>10462</v>
      </c>
      <c r="G3077" s="1" t="s">
        <v>611</v>
      </c>
      <c r="I3077" s="1" t="s">
        <v>22734</v>
      </c>
      <c r="J3077" s="1" t="s">
        <v>22735</v>
      </c>
      <c r="K3077" s="1" t="s">
        <v>22736</v>
      </c>
      <c r="L3077" s="1" t="s">
        <v>22737</v>
      </c>
      <c r="M3077" s="1" t="s">
        <v>22738</v>
      </c>
      <c r="N3077" s="1" t="s">
        <v>22739</v>
      </c>
      <c r="O3077" s="1" t="s">
        <v>22740</v>
      </c>
    </row>
    <row r="3078" s="1" customFormat="1" spans="1:15">
      <c r="A3078" s="1" t="s">
        <v>15</v>
      </c>
      <c r="B3078" s="1" t="s">
        <v>22741</v>
      </c>
      <c r="C3078" s="1" t="s">
        <v>17</v>
      </c>
      <c r="D3078" s="1" t="s">
        <v>22733</v>
      </c>
      <c r="G3078" s="1" t="e">
        <f>-fy</f>
        <v>#NAME?</v>
      </c>
      <c r="I3078" s="1" t="s">
        <v>22742</v>
      </c>
      <c r="J3078" s="1" t="s">
        <v>22743</v>
      </c>
      <c r="K3078" s="1" t="s">
        <v>22744</v>
      </c>
      <c r="L3078" s="1" t="s">
        <v>22745</v>
      </c>
      <c r="M3078" s="1" t="s">
        <v>22746</v>
      </c>
      <c r="N3078" s="1" t="s">
        <v>22747</v>
      </c>
      <c r="O3078" s="1" t="s">
        <v>22748</v>
      </c>
    </row>
    <row r="3079" s="1" customFormat="1" spans="1:15">
      <c r="A3079" s="1" t="s">
        <v>15</v>
      </c>
      <c r="B3079" s="1" t="s">
        <v>22749</v>
      </c>
      <c r="C3079" s="1" t="s">
        <v>27</v>
      </c>
      <c r="F3079" s="1" t="s">
        <v>22750</v>
      </c>
      <c r="G3079" s="1" t="e">
        <f>-er</f>
        <v>#NAME?</v>
      </c>
      <c r="I3079" s="1" t="s">
        <v>22751</v>
      </c>
      <c r="J3079" s="1" t="s">
        <v>22752</v>
      </c>
      <c r="K3079" s="1" t="s">
        <v>22753</v>
      </c>
      <c r="L3079" s="1" t="s">
        <v>22754</v>
      </c>
      <c r="M3079" s="1" t="s">
        <v>22755</v>
      </c>
      <c r="N3079" s="1" t="s">
        <v>22756</v>
      </c>
      <c r="O3079" s="1" t="s">
        <v>22757</v>
      </c>
    </row>
    <row r="3080" s="1" customFormat="1" spans="1:15">
      <c r="A3080" s="1" t="s">
        <v>15</v>
      </c>
      <c r="B3080" s="1" t="s">
        <v>22758</v>
      </c>
      <c r="C3080" s="1" t="s">
        <v>27</v>
      </c>
      <c r="J3080" s="1" t="s">
        <v>22759</v>
      </c>
      <c r="K3080" s="1" t="s">
        <v>22760</v>
      </c>
      <c r="L3080" s="1" t="s">
        <v>22761</v>
      </c>
      <c r="M3080" s="1" t="s">
        <v>22762</v>
      </c>
      <c r="N3080" s="1" t="s">
        <v>22763</v>
      </c>
      <c r="O3080" s="1" t="s">
        <v>22764</v>
      </c>
    </row>
    <row r="3081" s="1" customFormat="1" spans="1:15">
      <c r="A3081" s="1" t="s">
        <v>15</v>
      </c>
      <c r="B3081" s="1" t="s">
        <v>22765</v>
      </c>
      <c r="C3081" s="1" t="s">
        <v>17</v>
      </c>
      <c r="J3081" s="1" t="s">
        <v>22766</v>
      </c>
      <c r="K3081" s="1" t="s">
        <v>22767</v>
      </c>
      <c r="L3081" s="1" t="s">
        <v>22768</v>
      </c>
      <c r="M3081" s="1" t="s">
        <v>22769</v>
      </c>
      <c r="N3081" s="1" t="s">
        <v>22770</v>
      </c>
      <c r="O3081" s="1" t="s">
        <v>22771</v>
      </c>
    </row>
    <row r="3082" s="1" customFormat="1" spans="1:15">
      <c r="A3082" s="1" t="s">
        <v>15</v>
      </c>
      <c r="B3082" s="1" t="s">
        <v>22772</v>
      </c>
      <c r="C3082" s="1" t="s">
        <v>17</v>
      </c>
      <c r="J3082" s="1" t="s">
        <v>22773</v>
      </c>
      <c r="K3082" s="1" t="s">
        <v>22774</v>
      </c>
      <c r="L3082" s="1" t="s">
        <v>22775</v>
      </c>
      <c r="M3082" s="1" t="s">
        <v>22776</v>
      </c>
      <c r="N3082" s="1" t="s">
        <v>22777</v>
      </c>
      <c r="O3082" s="1" t="s">
        <v>22778</v>
      </c>
    </row>
    <row r="3083" s="1" customFormat="1" spans="1:15">
      <c r="A3083" s="1" t="s">
        <v>15</v>
      </c>
      <c r="B3083" s="1" t="s">
        <v>22779</v>
      </c>
      <c r="C3083" s="1" t="s">
        <v>17</v>
      </c>
      <c r="J3083" s="1" t="s">
        <v>22780</v>
      </c>
      <c r="K3083" s="1" t="s">
        <v>22781</v>
      </c>
      <c r="L3083" s="1" t="s">
        <v>22782</v>
      </c>
      <c r="M3083" s="1" t="s">
        <v>22783</v>
      </c>
      <c r="N3083" s="1" t="s">
        <v>22784</v>
      </c>
      <c r="O3083" s="1" t="s">
        <v>22785</v>
      </c>
    </row>
    <row r="3084" s="1" customFormat="1" spans="1:15">
      <c r="A3084" s="1" t="s">
        <v>15</v>
      </c>
      <c r="B3084" s="1" t="s">
        <v>22786</v>
      </c>
      <c r="C3084" s="1" t="s">
        <v>27</v>
      </c>
      <c r="J3084" s="1" t="s">
        <v>22787</v>
      </c>
      <c r="K3084" s="1" t="s">
        <v>22788</v>
      </c>
      <c r="L3084" s="1" t="s">
        <v>22789</v>
      </c>
      <c r="M3084" s="1" t="s">
        <v>22790</v>
      </c>
      <c r="N3084" s="1" t="s">
        <v>22791</v>
      </c>
      <c r="O3084" s="1" t="s">
        <v>22792</v>
      </c>
    </row>
    <row r="3085" s="1" customFormat="1" spans="1:15">
      <c r="A3085" s="1" t="s">
        <v>15</v>
      </c>
      <c r="B3085" s="1" t="s">
        <v>22793</v>
      </c>
      <c r="C3085" s="1" t="s">
        <v>27</v>
      </c>
      <c r="J3085" s="1" t="s">
        <v>22794</v>
      </c>
      <c r="K3085" s="1" t="s">
        <v>22795</v>
      </c>
      <c r="L3085" s="1" t="s">
        <v>22796</v>
      </c>
      <c r="M3085" s="1" t="s">
        <v>22797</v>
      </c>
      <c r="N3085" s="1" t="s">
        <v>22798</v>
      </c>
      <c r="O3085" s="1" t="s">
        <v>22799</v>
      </c>
    </row>
    <row r="3086" s="1" customFormat="1" spans="1:15">
      <c r="A3086" s="1" t="s">
        <v>15</v>
      </c>
      <c r="B3086" s="1" t="s">
        <v>22800</v>
      </c>
      <c r="C3086" s="1" t="s">
        <v>27</v>
      </c>
      <c r="J3086" s="1" t="s">
        <v>22801</v>
      </c>
      <c r="K3086" s="1" t="s">
        <v>22802</v>
      </c>
      <c r="L3086" s="1" t="s">
        <v>22803</v>
      </c>
      <c r="M3086" s="1" t="s">
        <v>22804</v>
      </c>
      <c r="N3086" s="1" t="s">
        <v>22805</v>
      </c>
      <c r="O3086" s="1" t="s">
        <v>22806</v>
      </c>
    </row>
    <row r="3087" s="1" customFormat="1" spans="1:15">
      <c r="A3087" s="1" t="s">
        <v>15</v>
      </c>
      <c r="B3087" s="1" t="s">
        <v>22807</v>
      </c>
      <c r="C3087" s="1" t="s">
        <v>27</v>
      </c>
      <c r="F3087" s="1" t="s">
        <v>22800</v>
      </c>
      <c r="G3087" s="1" t="s">
        <v>2873</v>
      </c>
      <c r="I3087" s="1" t="s">
        <v>22808</v>
      </c>
      <c r="J3087" s="1" t="s">
        <v>22809</v>
      </c>
      <c r="K3087" s="1" t="s">
        <v>22810</v>
      </c>
      <c r="L3087" s="1" t="s">
        <v>22811</v>
      </c>
      <c r="M3087" s="1" t="s">
        <v>22812</v>
      </c>
      <c r="N3087" s="1" t="s">
        <v>22813</v>
      </c>
      <c r="O3087" s="1" t="s">
        <v>22814</v>
      </c>
    </row>
    <row r="3088" s="1" customFormat="1" spans="1:15">
      <c r="A3088" s="1" t="s">
        <v>15</v>
      </c>
      <c r="B3088" s="1" t="s">
        <v>22815</v>
      </c>
      <c r="C3088" s="1" t="s">
        <v>45</v>
      </c>
      <c r="F3088" s="1" t="s">
        <v>22816</v>
      </c>
      <c r="G3088" s="1" t="s">
        <v>4017</v>
      </c>
      <c r="I3088" s="1" t="s">
        <v>22817</v>
      </c>
      <c r="J3088" s="1" t="s">
        <v>22818</v>
      </c>
      <c r="K3088" s="1" t="s">
        <v>22819</v>
      </c>
      <c r="L3088" s="1" t="s">
        <v>22820</v>
      </c>
      <c r="M3088" s="1" t="s">
        <v>22821</v>
      </c>
      <c r="N3088" s="1" t="s">
        <v>22822</v>
      </c>
      <c r="O3088" s="1" t="s">
        <v>22823</v>
      </c>
    </row>
    <row r="3089" s="1" customFormat="1" spans="1:15">
      <c r="A3089" s="1" t="s">
        <v>15</v>
      </c>
      <c r="B3089" s="1" t="s">
        <v>22824</v>
      </c>
      <c r="C3089" s="1" t="s">
        <v>27</v>
      </c>
      <c r="J3089" s="1" t="s">
        <v>22825</v>
      </c>
      <c r="K3089" s="1" t="s">
        <v>22826</v>
      </c>
      <c r="L3089" s="1" t="s">
        <v>22827</v>
      </c>
      <c r="M3089" s="1" t="s">
        <v>22828</v>
      </c>
      <c r="N3089" s="1" t="s">
        <v>22829</v>
      </c>
      <c r="O3089" s="1" t="s">
        <v>22830</v>
      </c>
    </row>
    <row r="3090" s="1" customFormat="1" spans="1:15">
      <c r="A3090" s="1" t="s">
        <v>15</v>
      </c>
      <c r="B3090" s="1" t="s">
        <v>22831</v>
      </c>
      <c r="C3090" s="1" t="s">
        <v>27</v>
      </c>
      <c r="F3090" s="1" t="s">
        <v>22832</v>
      </c>
      <c r="G3090" s="1" t="s">
        <v>4502</v>
      </c>
      <c r="I3090" s="1" t="s">
        <v>22833</v>
      </c>
      <c r="J3090" s="1" t="s">
        <v>22834</v>
      </c>
      <c r="K3090" s="1" t="s">
        <v>22835</v>
      </c>
      <c r="L3090" s="1" t="s">
        <v>22836</v>
      </c>
      <c r="M3090" s="1" t="s">
        <v>22837</v>
      </c>
      <c r="N3090" s="1" t="s">
        <v>22838</v>
      </c>
      <c r="O3090" s="1" t="s">
        <v>22839</v>
      </c>
    </row>
    <row r="3091" s="1" customFormat="1" spans="1:15">
      <c r="A3091" s="1" t="s">
        <v>15</v>
      </c>
      <c r="B3091" s="1" t="s">
        <v>22840</v>
      </c>
      <c r="C3091" s="1" t="s">
        <v>27</v>
      </c>
      <c r="F3091" s="1" t="s">
        <v>22831</v>
      </c>
      <c r="G3091" s="1" t="s">
        <v>12920</v>
      </c>
      <c r="I3091" s="1" t="s">
        <v>22841</v>
      </c>
      <c r="J3091" s="1" t="s">
        <v>22842</v>
      </c>
      <c r="K3091" s="1" t="s">
        <v>22843</v>
      </c>
      <c r="L3091" s="1" t="s">
        <v>22844</v>
      </c>
      <c r="M3091" s="1" t="s">
        <v>22845</v>
      </c>
      <c r="N3091" s="1" t="s">
        <v>22846</v>
      </c>
      <c r="O3091" s="1" t="s">
        <v>22847</v>
      </c>
    </row>
    <row r="3092" s="1" customFormat="1" spans="1:15">
      <c r="A3092" s="1" t="s">
        <v>15</v>
      </c>
      <c r="B3092" s="1" t="s">
        <v>22848</v>
      </c>
      <c r="C3092" s="1" t="s">
        <v>27</v>
      </c>
      <c r="D3092" s="1" t="s">
        <v>20297</v>
      </c>
      <c r="F3092" s="1" t="s">
        <v>2856</v>
      </c>
      <c r="I3092" s="1" t="s">
        <v>22849</v>
      </c>
      <c r="J3092" s="1" t="s">
        <v>22850</v>
      </c>
      <c r="K3092" s="1" t="s">
        <v>22851</v>
      </c>
      <c r="L3092" s="1" t="s">
        <v>22852</v>
      </c>
      <c r="M3092" s="1" t="s">
        <v>22853</v>
      </c>
      <c r="N3092" s="1" t="s">
        <v>22854</v>
      </c>
      <c r="O3092" s="1" t="s">
        <v>22855</v>
      </c>
    </row>
    <row r="3093" s="1" customFormat="1" spans="1:15">
      <c r="A3093" s="1" t="s">
        <v>15</v>
      </c>
      <c r="B3093" s="1" t="s">
        <v>22856</v>
      </c>
      <c r="C3093" s="1" t="s">
        <v>27</v>
      </c>
      <c r="D3093" s="1" t="s">
        <v>20297</v>
      </c>
      <c r="F3093" s="1" t="s">
        <v>4130</v>
      </c>
      <c r="I3093" s="1" t="s">
        <v>22857</v>
      </c>
      <c r="J3093" s="1" t="s">
        <v>22858</v>
      </c>
      <c r="K3093" s="1" t="s">
        <v>22859</v>
      </c>
      <c r="L3093" s="1" t="s">
        <v>22860</v>
      </c>
      <c r="M3093" s="1" t="s">
        <v>22861</v>
      </c>
      <c r="N3093" s="1" t="s">
        <v>22862</v>
      </c>
      <c r="O3093" s="1" t="s">
        <v>22863</v>
      </c>
    </row>
    <row r="3094" s="1" customFormat="1" spans="1:15">
      <c r="A3094" s="1" t="s">
        <v>15</v>
      </c>
      <c r="B3094" s="1" t="s">
        <v>22864</v>
      </c>
      <c r="C3094" s="1" t="s">
        <v>27</v>
      </c>
      <c r="D3094" s="1" t="s">
        <v>20297</v>
      </c>
      <c r="F3094" s="1" t="s">
        <v>22865</v>
      </c>
      <c r="I3094" s="1" t="s">
        <v>22866</v>
      </c>
      <c r="J3094" s="1" t="s">
        <v>22867</v>
      </c>
      <c r="K3094" s="1" t="s">
        <v>22868</v>
      </c>
      <c r="L3094" s="1" t="s">
        <v>22869</v>
      </c>
      <c r="M3094" s="1" t="s">
        <v>22870</v>
      </c>
      <c r="N3094" s="1" t="s">
        <v>22871</v>
      </c>
      <c r="O3094" s="1" t="s">
        <v>22872</v>
      </c>
    </row>
    <row r="3095" s="1" customFormat="1" spans="1:15">
      <c r="A3095" s="1" t="s">
        <v>15</v>
      </c>
      <c r="B3095" s="1" t="s">
        <v>22873</v>
      </c>
      <c r="C3095" s="1" t="s">
        <v>27</v>
      </c>
      <c r="F3095" s="1" t="s">
        <v>6659</v>
      </c>
      <c r="G3095" s="1" t="s">
        <v>707</v>
      </c>
      <c r="I3095" s="1" t="s">
        <v>22874</v>
      </c>
      <c r="J3095" s="1" t="s">
        <v>22875</v>
      </c>
      <c r="K3095" s="1" t="s">
        <v>22876</v>
      </c>
      <c r="L3095" s="1" t="s">
        <v>22877</v>
      </c>
      <c r="M3095" s="1" t="s">
        <v>22878</v>
      </c>
      <c r="N3095" s="1" t="s">
        <v>22879</v>
      </c>
      <c r="O3095" s="1" t="s">
        <v>22880</v>
      </c>
    </row>
    <row r="3096" s="1" customFormat="1" spans="1:15">
      <c r="A3096" s="1" t="s">
        <v>15</v>
      </c>
      <c r="B3096" s="1" t="s">
        <v>22881</v>
      </c>
      <c r="C3096" s="1" t="s">
        <v>45</v>
      </c>
      <c r="F3096" s="1" t="s">
        <v>6659</v>
      </c>
      <c r="G3096" s="1" t="s">
        <v>294</v>
      </c>
      <c r="H3096" s="1" t="s">
        <v>22882</v>
      </c>
      <c r="I3096" s="1" t="s">
        <v>22883</v>
      </c>
      <c r="J3096" s="1" t="s">
        <v>22884</v>
      </c>
      <c r="K3096" s="1" t="s">
        <v>22885</v>
      </c>
      <c r="L3096" s="1" t="s">
        <v>22886</v>
      </c>
      <c r="M3096" s="1" t="s">
        <v>22887</v>
      </c>
      <c r="N3096" s="1" t="s">
        <v>22888</v>
      </c>
      <c r="O3096" s="1" t="s">
        <v>22889</v>
      </c>
    </row>
    <row r="3097" s="1" customFormat="1" spans="1:15">
      <c r="A3097" s="1" t="s">
        <v>15</v>
      </c>
      <c r="B3097" s="1" t="s">
        <v>22890</v>
      </c>
      <c r="C3097" s="1" t="s">
        <v>27</v>
      </c>
      <c r="D3097" s="1" t="s">
        <v>22891</v>
      </c>
      <c r="G3097" s="1" t="s">
        <v>294</v>
      </c>
      <c r="H3097" s="1" t="s">
        <v>2246</v>
      </c>
      <c r="I3097" s="1" t="s">
        <v>22892</v>
      </c>
      <c r="J3097" s="1" t="s">
        <v>22893</v>
      </c>
      <c r="K3097" s="1" t="s">
        <v>22894</v>
      </c>
      <c r="L3097" s="1" t="s">
        <v>22895</v>
      </c>
      <c r="M3097" s="1" t="s">
        <v>22896</v>
      </c>
      <c r="N3097" s="1" t="s">
        <v>22897</v>
      </c>
      <c r="O3097" s="1" t="s">
        <v>22898</v>
      </c>
    </row>
    <row r="3098" s="1" customFormat="1" spans="1:15">
      <c r="A3098" s="1" t="s">
        <v>15</v>
      </c>
      <c r="B3098" s="1" t="s">
        <v>22899</v>
      </c>
      <c r="C3098" s="1" t="s">
        <v>27</v>
      </c>
      <c r="J3098" s="1" t="s">
        <v>22900</v>
      </c>
      <c r="K3098" s="1" t="s">
        <v>22901</v>
      </c>
      <c r="L3098" s="1" t="s">
        <v>22902</v>
      </c>
      <c r="M3098" s="1" t="s">
        <v>22903</v>
      </c>
      <c r="N3098" s="1" t="s">
        <v>22904</v>
      </c>
      <c r="O3098" s="1" t="s">
        <v>22905</v>
      </c>
    </row>
    <row r="3099" s="1" customFormat="1" spans="1:15">
      <c r="A3099" s="1" t="s">
        <v>15</v>
      </c>
      <c r="B3099" s="1" t="s">
        <v>22906</v>
      </c>
      <c r="C3099" s="1" t="s">
        <v>17</v>
      </c>
      <c r="J3099" s="1" t="s">
        <v>22907</v>
      </c>
      <c r="K3099" s="1" t="s">
        <v>22908</v>
      </c>
      <c r="L3099" s="1" t="s">
        <v>22909</v>
      </c>
      <c r="M3099" s="1" t="s">
        <v>22910</v>
      </c>
      <c r="N3099" s="1" t="s">
        <v>22911</v>
      </c>
      <c r="O3099" s="1" t="s">
        <v>22912</v>
      </c>
    </row>
    <row r="3100" s="1" customFormat="1" spans="1:15">
      <c r="A3100" s="1" t="s">
        <v>15</v>
      </c>
      <c r="B3100" s="1" t="s">
        <v>22913</v>
      </c>
      <c r="C3100" s="1" t="s">
        <v>17</v>
      </c>
      <c r="J3100" s="1" t="s">
        <v>22914</v>
      </c>
      <c r="K3100" s="1" t="s">
        <v>22915</v>
      </c>
      <c r="L3100" s="1" t="s">
        <v>22916</v>
      </c>
      <c r="M3100" s="1" t="s">
        <v>22917</v>
      </c>
      <c r="N3100" s="1" t="s">
        <v>22918</v>
      </c>
      <c r="O3100" s="1" t="s">
        <v>22919</v>
      </c>
    </row>
    <row r="3101" s="1" customFormat="1" spans="1:15">
      <c r="A3101" s="1" t="s">
        <v>15</v>
      </c>
      <c r="B3101" s="1" t="s">
        <v>22913</v>
      </c>
      <c r="C3101" s="1" t="s">
        <v>27</v>
      </c>
      <c r="J3101" s="1" t="s">
        <v>22920</v>
      </c>
      <c r="K3101" s="1" t="s">
        <v>22915</v>
      </c>
      <c r="L3101" s="1" t="s">
        <v>22921</v>
      </c>
      <c r="M3101" s="1" t="s">
        <v>22922</v>
      </c>
      <c r="N3101" s="1" t="s">
        <v>22923</v>
      </c>
      <c r="O3101" s="1" t="s">
        <v>22924</v>
      </c>
    </row>
    <row r="3102" s="1" customFormat="1" spans="1:15">
      <c r="A3102" s="1" t="s">
        <v>15</v>
      </c>
      <c r="B3102" s="1" t="s">
        <v>22925</v>
      </c>
      <c r="C3102" s="1" t="s">
        <v>17</v>
      </c>
      <c r="J3102" s="1" t="s">
        <v>22926</v>
      </c>
      <c r="K3102" s="1" t="s">
        <v>22927</v>
      </c>
      <c r="L3102" s="1" t="s">
        <v>22928</v>
      </c>
      <c r="M3102" s="1" t="s">
        <v>22929</v>
      </c>
      <c r="N3102" s="1" t="s">
        <v>22930</v>
      </c>
      <c r="O3102" s="1" t="s">
        <v>22931</v>
      </c>
    </row>
    <row r="3103" s="1" customFormat="1" spans="1:15">
      <c r="A3103" s="1" t="s">
        <v>15</v>
      </c>
      <c r="B3103" s="1" t="s">
        <v>22925</v>
      </c>
      <c r="C3103" s="1" t="s">
        <v>27</v>
      </c>
      <c r="J3103" s="1" t="s">
        <v>22932</v>
      </c>
      <c r="K3103" s="1" t="s">
        <v>22927</v>
      </c>
      <c r="L3103" s="1" t="s">
        <v>22933</v>
      </c>
      <c r="M3103" s="1" t="s">
        <v>22934</v>
      </c>
      <c r="N3103" s="1" t="s">
        <v>22935</v>
      </c>
      <c r="O3103" s="1" t="s">
        <v>22936</v>
      </c>
    </row>
    <row r="3104" s="1" customFormat="1" spans="1:15">
      <c r="A3104" s="1" t="s">
        <v>15</v>
      </c>
      <c r="B3104" s="1" t="s">
        <v>22937</v>
      </c>
      <c r="C3104" s="1" t="s">
        <v>17</v>
      </c>
      <c r="J3104" s="1" t="s">
        <v>22938</v>
      </c>
      <c r="K3104" s="1" t="s">
        <v>22939</v>
      </c>
      <c r="L3104" s="1" t="s">
        <v>22940</v>
      </c>
      <c r="M3104" s="1" t="s">
        <v>22941</v>
      </c>
      <c r="N3104" s="1" t="s">
        <v>22942</v>
      </c>
      <c r="O3104" s="1" t="s">
        <v>22943</v>
      </c>
    </row>
    <row r="3105" s="1" customFormat="1" spans="1:15">
      <c r="A3105" s="1" t="s">
        <v>15</v>
      </c>
      <c r="B3105" s="1" t="s">
        <v>22944</v>
      </c>
      <c r="C3105" s="1" t="s">
        <v>27</v>
      </c>
      <c r="J3105" s="1" t="s">
        <v>22945</v>
      </c>
      <c r="K3105" s="1" t="s">
        <v>22946</v>
      </c>
      <c r="L3105" s="1" t="s">
        <v>22947</v>
      </c>
      <c r="M3105" s="1" t="s">
        <v>22948</v>
      </c>
      <c r="N3105" s="1" t="s">
        <v>22949</v>
      </c>
      <c r="O3105" s="1" t="s">
        <v>22950</v>
      </c>
    </row>
    <row r="3106" s="1" customFormat="1" spans="1:15">
      <c r="A3106" s="1" t="s">
        <v>15</v>
      </c>
      <c r="B3106" s="1" t="s">
        <v>22951</v>
      </c>
      <c r="C3106" s="1" t="s">
        <v>27</v>
      </c>
      <c r="F3106" s="1" t="s">
        <v>22952</v>
      </c>
      <c r="G3106" s="1" t="e">
        <f>-ture</f>
        <v>#NAME?</v>
      </c>
      <c r="I3106" s="1" t="s">
        <v>22953</v>
      </c>
      <c r="J3106" s="1" t="s">
        <v>22954</v>
      </c>
      <c r="K3106" s="1" t="s">
        <v>22955</v>
      </c>
      <c r="L3106" s="1" t="s">
        <v>22956</v>
      </c>
      <c r="M3106" s="1" t="s">
        <v>22957</v>
      </c>
      <c r="N3106" s="1" t="s">
        <v>22958</v>
      </c>
      <c r="O3106" s="1" t="s">
        <v>22959</v>
      </c>
    </row>
    <row r="3107" s="1" customFormat="1" spans="1:15">
      <c r="A3107" s="1" t="s">
        <v>15</v>
      </c>
      <c r="B3107" s="1" t="s">
        <v>22960</v>
      </c>
      <c r="C3107" s="1" t="s">
        <v>27</v>
      </c>
      <c r="J3107" s="1" t="s">
        <v>22961</v>
      </c>
      <c r="K3107" s="1" t="s">
        <v>22962</v>
      </c>
      <c r="L3107" s="1" t="s">
        <v>22963</v>
      </c>
      <c r="M3107" s="1" t="s">
        <v>22964</v>
      </c>
      <c r="N3107" s="1" t="s">
        <v>22965</v>
      </c>
      <c r="O3107" s="1" t="s">
        <v>22966</v>
      </c>
    </row>
    <row r="3108" s="1" customFormat="1" spans="1:15">
      <c r="A3108" s="1" t="s">
        <v>15</v>
      </c>
      <c r="B3108" s="1" t="s">
        <v>22967</v>
      </c>
      <c r="C3108" s="1" t="s">
        <v>27</v>
      </c>
      <c r="F3108" s="1" t="s">
        <v>22968</v>
      </c>
      <c r="I3108" s="1" t="s">
        <v>22969</v>
      </c>
      <c r="J3108" s="1" t="s">
        <v>22970</v>
      </c>
      <c r="K3108" s="1" t="s">
        <v>22971</v>
      </c>
      <c r="L3108" s="1" t="s">
        <v>22972</v>
      </c>
      <c r="M3108" s="1" t="s">
        <v>22973</v>
      </c>
      <c r="N3108" s="1" t="s">
        <v>22974</v>
      </c>
      <c r="O3108" s="1" t="s">
        <v>22975</v>
      </c>
    </row>
    <row r="3109" s="1" customFormat="1" spans="1:15">
      <c r="A3109" s="1" t="s">
        <v>15</v>
      </c>
      <c r="B3109" s="1" t="s">
        <v>22976</v>
      </c>
      <c r="C3109" s="1" t="s">
        <v>17</v>
      </c>
      <c r="J3109" s="1" t="s">
        <v>22977</v>
      </c>
      <c r="K3109" s="1" t="s">
        <v>22978</v>
      </c>
      <c r="L3109" s="1" t="s">
        <v>22979</v>
      </c>
      <c r="M3109" s="1" t="s">
        <v>22980</v>
      </c>
      <c r="N3109" s="1" t="s">
        <v>22981</v>
      </c>
      <c r="O3109" s="1" t="s">
        <v>22982</v>
      </c>
    </row>
    <row r="3110" s="1" customFormat="1" spans="1:15">
      <c r="A3110" s="1" t="s">
        <v>15</v>
      </c>
      <c r="B3110" s="1" t="s">
        <v>22976</v>
      </c>
      <c r="C3110" s="1" t="s">
        <v>27</v>
      </c>
      <c r="J3110" s="1" t="s">
        <v>22983</v>
      </c>
      <c r="K3110" s="1" t="s">
        <v>22978</v>
      </c>
      <c r="L3110" s="1" t="s">
        <v>22984</v>
      </c>
      <c r="M3110" s="1" t="s">
        <v>22985</v>
      </c>
      <c r="N3110" s="1" t="s">
        <v>22986</v>
      </c>
      <c r="O3110" s="1" t="s">
        <v>22987</v>
      </c>
    </row>
    <row r="3111" s="1" customFormat="1" spans="1:15">
      <c r="A3111" s="1" t="s">
        <v>15</v>
      </c>
      <c r="B3111" s="1" t="s">
        <v>21907</v>
      </c>
      <c r="C3111" s="1" t="s">
        <v>17</v>
      </c>
      <c r="J3111" s="1" t="s">
        <v>22988</v>
      </c>
      <c r="K3111" s="1" t="s">
        <v>22989</v>
      </c>
      <c r="L3111" s="1" t="s">
        <v>22990</v>
      </c>
      <c r="M3111" s="1" t="s">
        <v>22991</v>
      </c>
      <c r="N3111" s="1" t="s">
        <v>22992</v>
      </c>
      <c r="O3111" s="1" t="s">
        <v>22993</v>
      </c>
    </row>
    <row r="3112" s="1" customFormat="1" spans="1:15">
      <c r="A3112" s="1" t="s">
        <v>15</v>
      </c>
      <c r="B3112" s="1" t="s">
        <v>21907</v>
      </c>
      <c r="C3112" s="1" t="s">
        <v>27</v>
      </c>
      <c r="J3112" s="1" t="s">
        <v>22994</v>
      </c>
      <c r="K3112" s="1" t="s">
        <v>22989</v>
      </c>
      <c r="L3112" s="1" t="s">
        <v>22995</v>
      </c>
      <c r="M3112" s="1" t="s">
        <v>22996</v>
      </c>
      <c r="N3112" s="1" t="s">
        <v>22997</v>
      </c>
      <c r="O3112" s="1" t="s">
        <v>22998</v>
      </c>
    </row>
    <row r="3113" s="1" customFormat="1" spans="1:15">
      <c r="A3113" s="1" t="s">
        <v>15</v>
      </c>
      <c r="B3113" s="1" t="s">
        <v>22999</v>
      </c>
      <c r="C3113" s="1" t="s">
        <v>27</v>
      </c>
      <c r="D3113" s="1" t="s">
        <v>23000</v>
      </c>
      <c r="F3113" s="1" t="s">
        <v>23001</v>
      </c>
      <c r="I3113" s="1" t="s">
        <v>23002</v>
      </c>
      <c r="J3113" s="1" t="s">
        <v>23003</v>
      </c>
      <c r="K3113" s="1" t="s">
        <v>23004</v>
      </c>
      <c r="L3113" s="1" t="s">
        <v>23005</v>
      </c>
      <c r="M3113" s="1" t="s">
        <v>23006</v>
      </c>
      <c r="N3113" s="1" t="s">
        <v>23007</v>
      </c>
      <c r="O3113" s="1" t="s">
        <v>23008</v>
      </c>
    </row>
    <row r="3114" s="1" customFormat="1" spans="1:15">
      <c r="A3114" s="1" t="s">
        <v>15</v>
      </c>
      <c r="B3114" s="1" t="s">
        <v>23009</v>
      </c>
      <c r="C3114" s="1" t="s">
        <v>27</v>
      </c>
      <c r="D3114" s="1" t="s">
        <v>23000</v>
      </c>
      <c r="F3114" s="1" t="s">
        <v>1304</v>
      </c>
      <c r="I3114" s="1" t="s">
        <v>23010</v>
      </c>
      <c r="J3114" s="1" t="s">
        <v>23011</v>
      </c>
      <c r="K3114" s="1" t="s">
        <v>23012</v>
      </c>
      <c r="L3114" s="1" t="s">
        <v>23013</v>
      </c>
      <c r="M3114" s="1" t="s">
        <v>23014</v>
      </c>
      <c r="N3114" s="1" t="s">
        <v>23015</v>
      </c>
      <c r="O3114" s="1" t="s">
        <v>23016</v>
      </c>
    </row>
    <row r="3115" s="1" customFormat="1" spans="1:15">
      <c r="A3115" s="1" t="s">
        <v>15</v>
      </c>
      <c r="B3115" s="1" t="s">
        <v>23017</v>
      </c>
      <c r="C3115" s="1" t="s">
        <v>27</v>
      </c>
      <c r="J3115" s="1" t="s">
        <v>23018</v>
      </c>
      <c r="K3115" s="1" t="s">
        <v>23019</v>
      </c>
      <c r="L3115" s="1" t="s">
        <v>23020</v>
      </c>
      <c r="M3115" s="1" t="s">
        <v>23021</v>
      </c>
      <c r="N3115" s="1" t="s">
        <v>23022</v>
      </c>
      <c r="O3115" s="1" t="s">
        <v>23023</v>
      </c>
    </row>
    <row r="3116" s="1" customFormat="1" spans="1:15">
      <c r="A3116" s="1" t="s">
        <v>15</v>
      </c>
      <c r="B3116" s="1" t="s">
        <v>23024</v>
      </c>
      <c r="C3116" s="1" t="s">
        <v>27</v>
      </c>
      <c r="J3116" s="1" t="s">
        <v>23025</v>
      </c>
      <c r="K3116" s="1" t="s">
        <v>23026</v>
      </c>
      <c r="L3116" s="1" t="s">
        <v>23027</v>
      </c>
      <c r="M3116" s="1" t="s">
        <v>23028</v>
      </c>
      <c r="N3116" s="1" t="s">
        <v>23029</v>
      </c>
      <c r="O3116" s="1" t="s">
        <v>23030</v>
      </c>
    </row>
    <row r="3117" s="1" customFormat="1" spans="1:15">
      <c r="A3117" s="1" t="s">
        <v>15</v>
      </c>
      <c r="B3117" s="1" t="s">
        <v>23024</v>
      </c>
      <c r="C3117" s="1" t="s">
        <v>17</v>
      </c>
      <c r="J3117" s="1" t="s">
        <v>23031</v>
      </c>
      <c r="K3117" s="1" t="s">
        <v>23026</v>
      </c>
      <c r="L3117" s="1" t="s">
        <v>23032</v>
      </c>
      <c r="M3117" s="1" t="s">
        <v>23033</v>
      </c>
      <c r="N3117" s="1" t="s">
        <v>23034</v>
      </c>
      <c r="O3117" s="1" t="s">
        <v>23035</v>
      </c>
    </row>
    <row r="3118" s="1" customFormat="1" spans="1:15">
      <c r="A3118" s="1" t="s">
        <v>15</v>
      </c>
      <c r="B3118" s="1" t="s">
        <v>23036</v>
      </c>
      <c r="C3118" s="1" t="s">
        <v>27</v>
      </c>
      <c r="F3118" s="1" t="s">
        <v>22960</v>
      </c>
      <c r="I3118" s="1" t="s">
        <v>23037</v>
      </c>
      <c r="J3118" s="1" t="s">
        <v>23038</v>
      </c>
      <c r="K3118" s="1" t="s">
        <v>23039</v>
      </c>
      <c r="L3118" s="1" t="s">
        <v>23040</v>
      </c>
      <c r="M3118" s="1" t="s">
        <v>23041</v>
      </c>
      <c r="N3118" s="1" t="s">
        <v>23042</v>
      </c>
      <c r="O3118" s="1" t="s">
        <v>23043</v>
      </c>
    </row>
    <row r="3119" s="1" customFormat="1" spans="1:15">
      <c r="A3119" s="1" t="s">
        <v>15</v>
      </c>
      <c r="B3119" s="1" t="s">
        <v>23044</v>
      </c>
      <c r="C3119" s="1" t="s">
        <v>8991</v>
      </c>
      <c r="J3119" s="1" t="s">
        <v>23045</v>
      </c>
      <c r="K3119" s="1" t="s">
        <v>23046</v>
      </c>
      <c r="L3119" s="1" t="s">
        <v>23047</v>
      </c>
      <c r="M3119" s="1" t="s">
        <v>23048</v>
      </c>
      <c r="N3119" s="1" t="s">
        <v>23049</v>
      </c>
      <c r="O3119" s="1" t="s">
        <v>23050</v>
      </c>
    </row>
    <row r="3120" s="1" customFormat="1" spans="1:15">
      <c r="A3120" s="1" t="s">
        <v>15</v>
      </c>
      <c r="B3120" s="1" t="s">
        <v>23044</v>
      </c>
      <c r="C3120" s="1" t="s">
        <v>17</v>
      </c>
      <c r="J3120" s="1" t="s">
        <v>23051</v>
      </c>
      <c r="K3120" s="1" t="s">
        <v>23052</v>
      </c>
      <c r="L3120" s="1" t="s">
        <v>23053</v>
      </c>
      <c r="M3120" s="1" t="s">
        <v>23054</v>
      </c>
      <c r="N3120" s="1" t="s">
        <v>23055</v>
      </c>
      <c r="O3120" s="1" t="s">
        <v>23056</v>
      </c>
    </row>
    <row r="3121" s="1" customFormat="1" spans="1:15">
      <c r="A3121" s="1" t="s">
        <v>15</v>
      </c>
      <c r="B3121" s="1" t="s">
        <v>23057</v>
      </c>
      <c r="C3121" s="1" t="s">
        <v>27</v>
      </c>
      <c r="D3121" s="1" t="s">
        <v>23058</v>
      </c>
      <c r="F3121" s="1" t="s">
        <v>6517</v>
      </c>
      <c r="I3121" s="1" t="s">
        <v>23059</v>
      </c>
      <c r="J3121" s="1" t="s">
        <v>23060</v>
      </c>
      <c r="K3121" s="1" t="s">
        <v>23061</v>
      </c>
      <c r="L3121" s="1" t="s">
        <v>23062</v>
      </c>
      <c r="M3121" s="1" t="s">
        <v>23063</v>
      </c>
      <c r="N3121" s="1" t="s">
        <v>23064</v>
      </c>
      <c r="O3121" s="1" t="s">
        <v>23065</v>
      </c>
    </row>
    <row r="3122" s="1" customFormat="1" spans="1:15">
      <c r="A3122" s="1" t="s">
        <v>15</v>
      </c>
      <c r="B3122" s="1" t="s">
        <v>23057</v>
      </c>
      <c r="C3122" s="1" t="s">
        <v>45</v>
      </c>
      <c r="D3122" s="1" t="s">
        <v>23058</v>
      </c>
      <c r="F3122" s="1" t="s">
        <v>6517</v>
      </c>
      <c r="I3122" s="1" t="s">
        <v>23066</v>
      </c>
      <c r="J3122" s="1" t="s">
        <v>23067</v>
      </c>
      <c r="K3122" s="1" t="s">
        <v>23061</v>
      </c>
      <c r="L3122" s="1" t="s">
        <v>23068</v>
      </c>
      <c r="M3122" s="1" t="s">
        <v>23069</v>
      </c>
      <c r="N3122" s="1" t="s">
        <v>23070</v>
      </c>
      <c r="O3122" s="1" t="s">
        <v>23071</v>
      </c>
    </row>
    <row r="3123" s="1" customFormat="1" spans="1:15">
      <c r="A3123" s="1" t="s">
        <v>15</v>
      </c>
      <c r="B3123" s="1" t="s">
        <v>23072</v>
      </c>
      <c r="C3123" s="1" t="s">
        <v>27</v>
      </c>
      <c r="F3123" s="1" t="s">
        <v>23057</v>
      </c>
      <c r="G3123" s="1" t="e">
        <f>-ary</f>
        <v>#NAME?</v>
      </c>
      <c r="I3123" s="1" t="s">
        <v>23073</v>
      </c>
      <c r="J3123" s="1" t="s">
        <v>23074</v>
      </c>
      <c r="K3123" s="1" t="s">
        <v>23075</v>
      </c>
      <c r="L3123" s="1" t="s">
        <v>23076</v>
      </c>
      <c r="M3123" s="1" t="s">
        <v>23077</v>
      </c>
      <c r="N3123" s="1" t="s">
        <v>23078</v>
      </c>
      <c r="O3123" s="1" t="s">
        <v>23079</v>
      </c>
    </row>
    <row r="3124" s="1" customFormat="1" spans="1:15">
      <c r="A3124" s="1" t="s">
        <v>15</v>
      </c>
      <c r="B3124" s="1" t="s">
        <v>23080</v>
      </c>
      <c r="C3124" s="1" t="s">
        <v>27</v>
      </c>
      <c r="F3124" s="1" t="s">
        <v>14040</v>
      </c>
      <c r="G3124" s="1" t="s">
        <v>611</v>
      </c>
      <c r="I3124" s="1" t="s">
        <v>23081</v>
      </c>
      <c r="J3124" s="1" t="s">
        <v>23082</v>
      </c>
      <c r="K3124" s="1" t="s">
        <v>23083</v>
      </c>
      <c r="L3124" s="1" t="s">
        <v>23084</v>
      </c>
      <c r="M3124" s="1" t="s">
        <v>23085</v>
      </c>
      <c r="N3124" s="1" t="s">
        <v>23086</v>
      </c>
      <c r="O3124" s="1" t="s">
        <v>23087</v>
      </c>
    </row>
    <row r="3125" s="1" customFormat="1" spans="1:15">
      <c r="A3125" s="1" t="s">
        <v>15</v>
      </c>
      <c r="B3125" s="1" t="s">
        <v>23088</v>
      </c>
      <c r="C3125" s="1" t="s">
        <v>45</v>
      </c>
      <c r="D3125" s="1" t="s">
        <v>23058</v>
      </c>
      <c r="F3125" s="1" t="s">
        <v>7481</v>
      </c>
      <c r="I3125" s="1" t="s">
        <v>23089</v>
      </c>
      <c r="J3125" s="1" t="s">
        <v>23090</v>
      </c>
      <c r="K3125" s="1" t="s">
        <v>23091</v>
      </c>
      <c r="L3125" s="1" t="s">
        <v>23092</v>
      </c>
      <c r="M3125" s="1" t="s">
        <v>23093</v>
      </c>
      <c r="N3125" s="1" t="s">
        <v>23094</v>
      </c>
      <c r="O3125" s="1" t="s">
        <v>23095</v>
      </c>
    </row>
    <row r="3126" s="1" customFormat="1" spans="1:15">
      <c r="A3126" s="1" t="s">
        <v>15</v>
      </c>
      <c r="B3126" s="1" t="s">
        <v>23096</v>
      </c>
      <c r="C3126" s="1" t="s">
        <v>27</v>
      </c>
      <c r="D3126" s="1" t="s">
        <v>23058</v>
      </c>
      <c r="F3126" s="1" t="s">
        <v>7481</v>
      </c>
      <c r="G3126" s="1" t="s">
        <v>8436</v>
      </c>
      <c r="I3126" s="1" t="s">
        <v>23097</v>
      </c>
      <c r="J3126" s="1" t="s">
        <v>23098</v>
      </c>
      <c r="K3126" s="1" t="s">
        <v>23099</v>
      </c>
      <c r="L3126" s="1" t="s">
        <v>23100</v>
      </c>
      <c r="M3126" s="1" t="s">
        <v>23101</v>
      </c>
      <c r="N3126" s="1" t="s">
        <v>23102</v>
      </c>
      <c r="O3126" s="1" t="s">
        <v>23103</v>
      </c>
    </row>
    <row r="3127" s="1" customFormat="1" spans="1:15">
      <c r="A3127" s="1" t="s">
        <v>15</v>
      </c>
      <c r="B3127" s="1" t="s">
        <v>11463</v>
      </c>
      <c r="C3127" s="1" t="s">
        <v>17</v>
      </c>
      <c r="J3127" s="1" t="s">
        <v>23104</v>
      </c>
      <c r="K3127" s="1" t="s">
        <v>22962</v>
      </c>
      <c r="L3127" s="1" t="s">
        <v>23105</v>
      </c>
      <c r="M3127" s="1" t="s">
        <v>23106</v>
      </c>
      <c r="N3127" s="1" t="s">
        <v>23107</v>
      </c>
      <c r="O3127" s="1" t="s">
        <v>23108</v>
      </c>
    </row>
    <row r="3128" s="1" customFormat="1" spans="1:15">
      <c r="A3128" s="1" t="s">
        <v>15</v>
      </c>
      <c r="B3128" s="1" t="s">
        <v>23109</v>
      </c>
      <c r="C3128" s="1" t="s">
        <v>27</v>
      </c>
      <c r="J3128" s="1" t="s">
        <v>23110</v>
      </c>
      <c r="K3128" s="1" t="s">
        <v>23111</v>
      </c>
      <c r="L3128" s="1" t="s">
        <v>23112</v>
      </c>
      <c r="M3128" s="1" t="s">
        <v>23113</v>
      </c>
      <c r="N3128" s="1" t="s">
        <v>23114</v>
      </c>
      <c r="O3128" s="1" t="s">
        <v>23115</v>
      </c>
    </row>
    <row r="3129" s="1" customFormat="1" ht="76.5" spans="1:15">
      <c r="A3129" s="1" t="s">
        <v>15</v>
      </c>
      <c r="B3129" s="3" t="s">
        <v>23116</v>
      </c>
      <c r="C3129" s="3" t="s">
        <v>17</v>
      </c>
      <c r="D3129" s="4"/>
      <c r="E3129" s="4"/>
      <c r="F3129" s="4"/>
      <c r="G3129" s="4"/>
      <c r="H3129" s="4"/>
      <c r="I3129" s="4"/>
      <c r="J3129" s="3" t="s">
        <v>23117</v>
      </c>
      <c r="K3129" s="3" t="s">
        <v>23118</v>
      </c>
      <c r="L3129" s="3" t="s">
        <v>23119</v>
      </c>
      <c r="M3129" s="3" t="s">
        <v>23120</v>
      </c>
      <c r="N3129" s="3" t="s">
        <v>23121</v>
      </c>
      <c r="O3129" s="3" t="s">
        <v>23122</v>
      </c>
    </row>
    <row r="3130" s="1" customFormat="1" ht="76.5" spans="1:15">
      <c r="A3130" s="1" t="s">
        <v>15</v>
      </c>
      <c r="B3130" s="3" t="s">
        <v>23123</v>
      </c>
      <c r="C3130" s="3" t="s">
        <v>17</v>
      </c>
      <c r="D3130" s="4"/>
      <c r="E3130" s="4"/>
      <c r="F3130" s="4"/>
      <c r="G3130" s="4"/>
      <c r="H3130" s="4"/>
      <c r="I3130" s="4"/>
      <c r="J3130" s="3" t="s">
        <v>23124</v>
      </c>
      <c r="K3130" s="3" t="s">
        <v>23125</v>
      </c>
      <c r="L3130" s="3" t="s">
        <v>23126</v>
      </c>
      <c r="M3130" s="3" t="s">
        <v>23127</v>
      </c>
      <c r="N3130" s="3" t="s">
        <v>23128</v>
      </c>
      <c r="O3130" s="3" t="s">
        <v>23129</v>
      </c>
    </row>
    <row r="3131" s="1" customFormat="1" ht="114.75" spans="1:15">
      <c r="A3131" s="1" t="s">
        <v>15</v>
      </c>
      <c r="B3131" s="3" t="s">
        <v>23130</v>
      </c>
      <c r="C3131" s="3" t="s">
        <v>17</v>
      </c>
      <c r="D3131" s="4"/>
      <c r="E3131" s="4"/>
      <c r="F3131" s="4"/>
      <c r="G3131" s="4"/>
      <c r="H3131" s="4"/>
      <c r="I3131" s="4"/>
      <c r="J3131" s="3" t="s">
        <v>23131</v>
      </c>
      <c r="K3131" s="3" t="s">
        <v>23132</v>
      </c>
      <c r="L3131" s="3" t="s">
        <v>23133</v>
      </c>
      <c r="M3131" s="3" t="s">
        <v>23134</v>
      </c>
      <c r="N3131" s="3" t="s">
        <v>23135</v>
      </c>
      <c r="O3131" s="3" t="s">
        <v>23136</v>
      </c>
    </row>
    <row r="3132" s="1" customFormat="1" ht="89.25" spans="1:15">
      <c r="A3132" s="1" t="s">
        <v>15</v>
      </c>
      <c r="B3132" s="3" t="s">
        <v>23137</v>
      </c>
      <c r="C3132" s="3" t="s">
        <v>75</v>
      </c>
      <c r="D3132" s="4"/>
      <c r="E3132" s="4"/>
      <c r="F3132" s="4"/>
      <c r="G3132" s="4"/>
      <c r="H3132" s="4"/>
      <c r="I3132" s="4"/>
      <c r="J3132" s="3" t="s">
        <v>23138</v>
      </c>
      <c r="K3132" s="3" t="s">
        <v>23139</v>
      </c>
      <c r="L3132" s="3" t="s">
        <v>23140</v>
      </c>
      <c r="M3132" s="3" t="s">
        <v>23141</v>
      </c>
      <c r="N3132" s="3" t="s">
        <v>23142</v>
      </c>
      <c r="O3132" s="3" t="s">
        <v>23143</v>
      </c>
    </row>
    <row r="3133" s="1" customFormat="1" ht="127.5" spans="1:15">
      <c r="A3133" s="1" t="s">
        <v>15</v>
      </c>
      <c r="B3133" s="3" t="s">
        <v>23144</v>
      </c>
      <c r="C3133" s="3" t="s">
        <v>17</v>
      </c>
      <c r="D3133" s="3" t="s">
        <v>23058</v>
      </c>
      <c r="E3133" s="4"/>
      <c r="F3133" s="3" t="s">
        <v>6127</v>
      </c>
      <c r="G3133" s="4"/>
      <c r="H3133" s="4"/>
      <c r="I3133" s="3" t="s">
        <v>23145</v>
      </c>
      <c r="J3133" s="3" t="s">
        <v>5616</v>
      </c>
      <c r="K3133" s="3" t="s">
        <v>23146</v>
      </c>
      <c r="L3133" s="3" t="s">
        <v>23147</v>
      </c>
      <c r="M3133" s="3" t="s">
        <v>23148</v>
      </c>
      <c r="N3133" s="3" t="s">
        <v>23149</v>
      </c>
      <c r="O3133" s="3" t="s">
        <v>23150</v>
      </c>
    </row>
    <row r="3134" s="1" customFormat="1" ht="114.75" spans="1:15">
      <c r="A3134" s="1" t="s">
        <v>15</v>
      </c>
      <c r="B3134" s="3" t="s">
        <v>23144</v>
      </c>
      <c r="C3134" s="3" t="s">
        <v>45</v>
      </c>
      <c r="D3134" s="3" t="s">
        <v>23058</v>
      </c>
      <c r="E3134" s="4"/>
      <c r="F3134" s="3" t="s">
        <v>6127</v>
      </c>
      <c r="G3134" s="4"/>
      <c r="H3134" s="4"/>
      <c r="I3134" s="3" t="s">
        <v>23151</v>
      </c>
      <c r="J3134" s="3" t="s">
        <v>23152</v>
      </c>
      <c r="K3134" s="3" t="s">
        <v>23146</v>
      </c>
      <c r="L3134" s="3" t="s">
        <v>23153</v>
      </c>
      <c r="M3134" s="3" t="s">
        <v>23154</v>
      </c>
      <c r="N3134" s="3" t="s">
        <v>23155</v>
      </c>
      <c r="O3134" s="3" t="s">
        <v>23156</v>
      </c>
    </row>
    <row r="3135" s="1" customFormat="1" spans="1:15">
      <c r="A3135" s="1" t="s">
        <v>15</v>
      </c>
      <c r="B3135" s="1" t="s">
        <v>17011</v>
      </c>
      <c r="C3135" s="1" t="s">
        <v>1210</v>
      </c>
      <c r="J3135" s="1" t="s">
        <v>23157</v>
      </c>
      <c r="K3135" s="1" t="s">
        <v>23158</v>
      </c>
      <c r="L3135" s="1" t="s">
        <v>23159</v>
      </c>
      <c r="M3135" s="1" t="s">
        <v>17016</v>
      </c>
      <c r="N3135" s="1" t="s">
        <v>23160</v>
      </c>
      <c r="O3135" s="1" t="s">
        <v>23161</v>
      </c>
    </row>
    <row r="3136" s="1" customFormat="1" spans="1:15">
      <c r="A3136" s="1" t="s">
        <v>15</v>
      </c>
      <c r="B3136" s="1" t="s">
        <v>23162</v>
      </c>
      <c r="C3136" s="1" t="s">
        <v>45</v>
      </c>
      <c r="D3136" s="1" t="s">
        <v>23163</v>
      </c>
      <c r="G3136" s="1" t="e">
        <f>-ish</f>
        <v>#NAME?</v>
      </c>
      <c r="I3136" s="1" t="s">
        <v>23164</v>
      </c>
      <c r="J3136" s="1" t="s">
        <v>23165</v>
      </c>
      <c r="K3136" s="1" t="s">
        <v>23166</v>
      </c>
      <c r="L3136" s="1" t="s">
        <v>23167</v>
      </c>
      <c r="M3136" s="1" t="s">
        <v>23168</v>
      </c>
      <c r="N3136" s="1" t="s">
        <v>23169</v>
      </c>
      <c r="O3136" s="1" t="s">
        <v>23170</v>
      </c>
    </row>
    <row r="3137" s="1" customFormat="1" spans="1:18">
      <c r="A3137" s="1" t="s">
        <v>15</v>
      </c>
      <c r="B3137" s="1" t="s">
        <v>23171</v>
      </c>
      <c r="C3137" s="1" t="s">
        <v>17</v>
      </c>
      <c r="J3137" s="1" t="s">
        <v>23172</v>
      </c>
      <c r="K3137" s="1" t="s">
        <v>5141</v>
      </c>
      <c r="L3137" s="1" t="s">
        <v>23173</v>
      </c>
      <c r="M3137" s="1" t="s">
        <v>23174</v>
      </c>
      <c r="N3137" s="1" t="s">
        <v>23175</v>
      </c>
      <c r="O3137" s="1" t="s">
        <v>23176</v>
      </c>
    </row>
    <row r="3138" s="1" customFormat="1" spans="1:18">
      <c r="A3138" s="1" t="s">
        <v>15</v>
      </c>
      <c r="B3138" s="1" t="s">
        <v>23177</v>
      </c>
      <c r="C3138" s="1" t="s">
        <v>27</v>
      </c>
      <c r="D3138" s="1" t="s">
        <v>23178</v>
      </c>
      <c r="F3138" s="1" t="s">
        <v>5702</v>
      </c>
      <c r="I3138" s="1" t="s">
        <v>23179</v>
      </c>
      <c r="J3138" s="1" t="s">
        <v>23180</v>
      </c>
      <c r="K3138" s="1" t="s">
        <v>23181</v>
      </c>
      <c r="L3138" s="1" t="s">
        <v>23182</v>
      </c>
      <c r="M3138" s="1" t="s">
        <v>23183</v>
      </c>
      <c r="N3138" s="1" t="s">
        <v>23184</v>
      </c>
      <c r="O3138" s="1" t="s">
        <v>23185</v>
      </c>
    </row>
    <row r="3139" s="1" customFormat="1" spans="1:18">
      <c r="A3139" s="1" t="s">
        <v>15</v>
      </c>
      <c r="B3139" s="1" t="s">
        <v>23186</v>
      </c>
      <c r="C3139" s="1" t="s">
        <v>27</v>
      </c>
      <c r="F3139" s="1" t="s">
        <v>23187</v>
      </c>
      <c r="G3139" s="1" t="e">
        <f>-ar</f>
        <v>#NAME?</v>
      </c>
      <c r="I3139" s="1" t="s">
        <v>23188</v>
      </c>
      <c r="J3139" s="1" t="s">
        <v>23189</v>
      </c>
      <c r="K3139" s="1" t="s">
        <v>23190</v>
      </c>
      <c r="L3139" s="1" t="s">
        <v>23191</v>
      </c>
      <c r="M3139" s="1" t="s">
        <v>23192</v>
      </c>
      <c r="N3139" s="1" t="s">
        <v>23193</v>
      </c>
      <c r="O3139" s="1" t="s">
        <v>23194</v>
      </c>
    </row>
    <row r="3140" s="1" customFormat="1" spans="1:18">
      <c r="A3140" s="1" t="s">
        <v>15</v>
      </c>
      <c r="B3140" s="1" t="s">
        <v>23195</v>
      </c>
      <c r="C3140" s="1" t="s">
        <v>45</v>
      </c>
      <c r="F3140" s="1" t="s">
        <v>23196</v>
      </c>
      <c r="I3140" s="1" t="s">
        <v>23197</v>
      </c>
      <c r="J3140" s="1" t="s">
        <v>23198</v>
      </c>
      <c r="K3140" s="1" t="s">
        <v>23199</v>
      </c>
      <c r="L3140" s="1" t="s">
        <v>23200</v>
      </c>
      <c r="M3140" s="1" t="s">
        <v>9495</v>
      </c>
      <c r="N3140" s="1" t="s">
        <v>23201</v>
      </c>
      <c r="O3140" s="1" t="s">
        <v>23202</v>
      </c>
      <c r="R3140" s="1" t="s">
        <v>23203</v>
      </c>
    </row>
    <row r="3141" s="1" customFormat="1" spans="1:18">
      <c r="A3141" s="1" t="s">
        <v>15</v>
      </c>
      <c r="B3141" s="1" t="s">
        <v>23195</v>
      </c>
      <c r="C3141" s="1" t="s">
        <v>27</v>
      </c>
      <c r="F3141" s="1" t="s">
        <v>23196</v>
      </c>
      <c r="I3141" s="1" t="s">
        <v>23204</v>
      </c>
      <c r="J3141" s="1" t="s">
        <v>23205</v>
      </c>
      <c r="K3141" s="1" t="s">
        <v>23199</v>
      </c>
      <c r="L3141" s="1" t="s">
        <v>23206</v>
      </c>
      <c r="M3141" s="1" t="s">
        <v>23207</v>
      </c>
      <c r="N3141" s="1" t="s">
        <v>23208</v>
      </c>
      <c r="O3141" s="1" t="s">
        <v>23209</v>
      </c>
      <c r="R3141" s="1" t="s">
        <v>23203</v>
      </c>
    </row>
    <row r="3142" s="1" customFormat="1" spans="1:18">
      <c r="A3142" s="1" t="s">
        <v>15</v>
      </c>
      <c r="B3142" s="1" t="s">
        <v>23210</v>
      </c>
      <c r="C3142" s="1" t="s">
        <v>27</v>
      </c>
      <c r="F3142" s="1" t="s">
        <v>6668</v>
      </c>
      <c r="I3142" s="1" t="s">
        <v>23211</v>
      </c>
      <c r="J3142" s="1" t="s">
        <v>23212</v>
      </c>
      <c r="K3142" s="1" t="s">
        <v>23213</v>
      </c>
      <c r="L3142" s="1" t="s">
        <v>23214</v>
      </c>
      <c r="M3142" s="1" t="s">
        <v>23215</v>
      </c>
      <c r="N3142" s="1" t="s">
        <v>23216</v>
      </c>
      <c r="O3142" s="1" t="s">
        <v>23217</v>
      </c>
      <c r="R3142" s="1" t="s">
        <v>171</v>
      </c>
    </row>
    <row r="3143" s="1" customFormat="1" spans="1:18">
      <c r="A3143" s="1" t="s">
        <v>15</v>
      </c>
      <c r="B3143" s="1" t="s">
        <v>23210</v>
      </c>
      <c r="C3143" s="1" t="s">
        <v>17</v>
      </c>
      <c r="F3143" s="1" t="s">
        <v>6668</v>
      </c>
      <c r="I3143" s="1" t="s">
        <v>23218</v>
      </c>
      <c r="J3143" s="1" t="s">
        <v>23219</v>
      </c>
      <c r="K3143" s="1" t="s">
        <v>23213</v>
      </c>
      <c r="L3143" s="1" t="s">
        <v>23220</v>
      </c>
      <c r="M3143" s="1" t="s">
        <v>23221</v>
      </c>
      <c r="N3143" s="1" t="s">
        <v>23222</v>
      </c>
      <c r="O3143" s="1" t="s">
        <v>23223</v>
      </c>
      <c r="R3143" s="1" t="s">
        <v>171</v>
      </c>
    </row>
    <row r="3144" s="1" customFormat="1" spans="1:18">
      <c r="A3144" s="1" t="s">
        <v>15</v>
      </c>
      <c r="B3144" s="1" t="s">
        <v>23224</v>
      </c>
      <c r="C3144" s="1" t="s">
        <v>45</v>
      </c>
      <c r="F3144" s="1" t="s">
        <v>6668</v>
      </c>
      <c r="I3144" s="1" t="s">
        <v>23225</v>
      </c>
      <c r="J3144" s="1" t="s">
        <v>23226</v>
      </c>
      <c r="K3144" s="1" t="s">
        <v>23227</v>
      </c>
      <c r="L3144" s="1" t="s">
        <v>23228</v>
      </c>
      <c r="M3144" s="1" t="s">
        <v>23229</v>
      </c>
      <c r="N3144" s="1" t="s">
        <v>23230</v>
      </c>
      <c r="O3144" s="1" t="s">
        <v>23231</v>
      </c>
      <c r="R3144" s="1" t="s">
        <v>19847</v>
      </c>
    </row>
    <row r="3145" s="1" customFormat="1" spans="1:18">
      <c r="A3145" s="1" t="s">
        <v>15</v>
      </c>
      <c r="B3145" s="1" t="s">
        <v>23232</v>
      </c>
      <c r="C3145" s="1" t="s">
        <v>17</v>
      </c>
      <c r="D3145" s="1" t="s">
        <v>23058</v>
      </c>
      <c r="F3145" s="1" t="s">
        <v>1804</v>
      </c>
      <c r="G3145" s="1" t="s">
        <v>356</v>
      </c>
      <c r="I3145" s="1" t="s">
        <v>23233</v>
      </c>
      <c r="J3145" s="1" t="s">
        <v>23234</v>
      </c>
      <c r="K3145" s="1" t="s">
        <v>23235</v>
      </c>
      <c r="L3145" s="1" t="s">
        <v>23236</v>
      </c>
      <c r="M3145" s="1" t="s">
        <v>23237</v>
      </c>
      <c r="N3145" s="1" t="s">
        <v>23238</v>
      </c>
      <c r="O3145" s="1" t="s">
        <v>23239</v>
      </c>
    </row>
    <row r="3146" s="1" customFormat="1" spans="1:18">
      <c r="A3146" s="1" t="s">
        <v>15</v>
      </c>
      <c r="B3146" s="1" t="s">
        <v>23232</v>
      </c>
      <c r="C3146" s="1" t="s">
        <v>45</v>
      </c>
      <c r="D3146" s="1" t="s">
        <v>23058</v>
      </c>
      <c r="F3146" s="1" t="s">
        <v>1804</v>
      </c>
      <c r="G3146" s="1" t="s">
        <v>356</v>
      </c>
      <c r="I3146" s="1" t="s">
        <v>23240</v>
      </c>
      <c r="J3146" s="1" t="s">
        <v>23241</v>
      </c>
      <c r="K3146" s="1" t="s">
        <v>23242</v>
      </c>
      <c r="L3146" s="1" t="s">
        <v>23243</v>
      </c>
      <c r="M3146" s="1" t="s">
        <v>23244</v>
      </c>
      <c r="N3146" s="1" t="s">
        <v>23245</v>
      </c>
      <c r="O3146" s="1" t="s">
        <v>23246</v>
      </c>
    </row>
    <row r="3147" s="1" customFormat="1" spans="1:18">
      <c r="A3147" s="1" t="s">
        <v>15</v>
      </c>
      <c r="B3147" s="1" t="s">
        <v>23247</v>
      </c>
      <c r="C3147" s="1" t="s">
        <v>27</v>
      </c>
      <c r="D3147" s="1" t="s">
        <v>23058</v>
      </c>
      <c r="F3147" s="1" t="s">
        <v>1804</v>
      </c>
      <c r="G3147" s="1" t="s">
        <v>304</v>
      </c>
      <c r="I3147" s="1" t="s">
        <v>23248</v>
      </c>
      <c r="J3147" s="1" t="s">
        <v>23234</v>
      </c>
      <c r="K3147" s="1" t="s">
        <v>23249</v>
      </c>
      <c r="L3147" s="1" t="s">
        <v>23250</v>
      </c>
      <c r="M3147" s="1" t="s">
        <v>23251</v>
      </c>
      <c r="N3147" s="1" t="s">
        <v>23252</v>
      </c>
      <c r="O3147" s="1" t="s">
        <v>23253</v>
      </c>
    </row>
    <row r="3148" s="1" customFormat="1" spans="1:18">
      <c r="A3148" s="1" t="s">
        <v>15</v>
      </c>
      <c r="B3148" s="1" t="s">
        <v>23254</v>
      </c>
      <c r="C3148" s="1" t="s">
        <v>45</v>
      </c>
      <c r="F3148" s="1" t="s">
        <v>23255</v>
      </c>
      <c r="G3148" s="1" t="s">
        <v>2648</v>
      </c>
      <c r="I3148" s="1" t="s">
        <v>23256</v>
      </c>
      <c r="J3148" s="1" t="s">
        <v>23257</v>
      </c>
      <c r="K3148" s="1" t="s">
        <v>23258</v>
      </c>
      <c r="L3148" s="1" t="s">
        <v>23259</v>
      </c>
      <c r="M3148" s="1" t="s">
        <v>23260</v>
      </c>
      <c r="N3148" s="1" t="s">
        <v>23261</v>
      </c>
      <c r="O3148" s="1" t="s">
        <v>23262</v>
      </c>
    </row>
    <row r="3149" s="1" customFormat="1" spans="1:18">
      <c r="A3149" s="1" t="s">
        <v>15</v>
      </c>
      <c r="B3149" s="1" t="s">
        <v>23263</v>
      </c>
      <c r="C3149" s="1" t="s">
        <v>27</v>
      </c>
      <c r="F3149" s="1" t="s">
        <v>6686</v>
      </c>
      <c r="G3149" s="1" t="s">
        <v>208</v>
      </c>
      <c r="I3149" s="1" t="s">
        <v>23264</v>
      </c>
      <c r="J3149" s="1" t="s">
        <v>23265</v>
      </c>
      <c r="K3149" s="1" t="s">
        <v>23266</v>
      </c>
      <c r="L3149" s="1" t="s">
        <v>23267</v>
      </c>
      <c r="M3149" s="1" t="s">
        <v>23268</v>
      </c>
      <c r="N3149" s="1" t="s">
        <v>23269</v>
      </c>
      <c r="O3149" s="1" t="s">
        <v>23270</v>
      </c>
    </row>
    <row r="3150" s="1" customFormat="1" spans="1:18">
      <c r="A3150" s="1" t="s">
        <v>15</v>
      </c>
      <c r="B3150" s="1" t="s">
        <v>8152</v>
      </c>
      <c r="C3150" s="1" t="s">
        <v>17</v>
      </c>
      <c r="F3150" s="1" t="s">
        <v>6686</v>
      </c>
      <c r="I3150" s="1" t="s">
        <v>23271</v>
      </c>
      <c r="J3150" s="1" t="s">
        <v>23272</v>
      </c>
      <c r="K3150" s="1" t="s">
        <v>23273</v>
      </c>
      <c r="L3150" s="1" t="s">
        <v>23274</v>
      </c>
      <c r="M3150" s="1" t="s">
        <v>23275</v>
      </c>
      <c r="N3150" s="1" t="s">
        <v>23276</v>
      </c>
      <c r="O3150" s="1" t="s">
        <v>23277</v>
      </c>
    </row>
    <row r="3151" s="1" customFormat="1" spans="1:18">
      <c r="A3151" s="1" t="s">
        <v>15</v>
      </c>
      <c r="B3151" s="1" t="s">
        <v>23278</v>
      </c>
      <c r="C3151" s="1" t="s">
        <v>27</v>
      </c>
      <c r="F3151" s="1" t="s">
        <v>6686</v>
      </c>
      <c r="G3151" s="1" t="s">
        <v>13684</v>
      </c>
      <c r="I3151" s="1" t="s">
        <v>23279</v>
      </c>
      <c r="J3151" s="1" t="s">
        <v>23280</v>
      </c>
      <c r="K3151" s="1" t="s">
        <v>23281</v>
      </c>
      <c r="L3151" s="1" t="s">
        <v>23282</v>
      </c>
      <c r="M3151" s="1" t="s">
        <v>23283</v>
      </c>
      <c r="N3151" s="1" t="s">
        <v>23284</v>
      </c>
      <c r="O3151" s="1" t="s">
        <v>23285</v>
      </c>
    </row>
    <row r="3152" s="1" customFormat="1" spans="1:18">
      <c r="A3152" s="1" t="s">
        <v>15</v>
      </c>
      <c r="B3152" s="1" t="s">
        <v>23286</v>
      </c>
      <c r="C3152" s="1" t="s">
        <v>27</v>
      </c>
      <c r="F3152" s="1" t="s">
        <v>2324</v>
      </c>
      <c r="G3152" s="1" t="s">
        <v>611</v>
      </c>
      <c r="I3152" s="1" t="s">
        <v>23287</v>
      </c>
      <c r="J3152" s="1" t="s">
        <v>23288</v>
      </c>
      <c r="K3152" s="1" t="s">
        <v>23289</v>
      </c>
      <c r="L3152" s="1" t="s">
        <v>23290</v>
      </c>
      <c r="M3152" s="1" t="s">
        <v>23291</v>
      </c>
      <c r="N3152" s="1" t="s">
        <v>23292</v>
      </c>
      <c r="O3152" s="1" t="s">
        <v>23293</v>
      </c>
    </row>
    <row r="3153" s="1" customFormat="1" spans="1:15">
      <c r="A3153" s="1" t="s">
        <v>15</v>
      </c>
      <c r="B3153" s="1" t="s">
        <v>23294</v>
      </c>
      <c r="C3153" s="1" t="s">
        <v>17</v>
      </c>
      <c r="F3153" s="1" t="s">
        <v>23294</v>
      </c>
      <c r="J3153" s="1" t="s">
        <v>23295</v>
      </c>
      <c r="K3153" s="1" t="s">
        <v>23296</v>
      </c>
      <c r="L3153" s="1" t="s">
        <v>23297</v>
      </c>
      <c r="M3153" s="1" t="s">
        <v>23298</v>
      </c>
      <c r="N3153" s="1" t="s">
        <v>23299</v>
      </c>
      <c r="O3153" s="1" t="s">
        <v>23300</v>
      </c>
    </row>
    <row r="3154" s="1" customFormat="1" spans="1:15">
      <c r="A3154" s="1" t="s">
        <v>15</v>
      </c>
      <c r="B3154" s="1" t="s">
        <v>23301</v>
      </c>
      <c r="C3154" s="1" t="s">
        <v>17</v>
      </c>
      <c r="F3154" s="1" t="s">
        <v>23294</v>
      </c>
      <c r="G3154" s="1" t="s">
        <v>5704</v>
      </c>
      <c r="I3154" s="1" t="s">
        <v>23302</v>
      </c>
      <c r="J3154" s="1" t="s">
        <v>23303</v>
      </c>
      <c r="K3154" s="1" t="s">
        <v>23304</v>
      </c>
      <c r="L3154" s="1" t="s">
        <v>23305</v>
      </c>
      <c r="M3154" s="1" t="s">
        <v>23306</v>
      </c>
      <c r="N3154" s="1" t="s">
        <v>23307</v>
      </c>
      <c r="O3154" s="1" t="s">
        <v>23308</v>
      </c>
    </row>
    <row r="3155" s="1" customFormat="1" spans="1:15">
      <c r="A3155" s="1" t="s">
        <v>15</v>
      </c>
      <c r="B3155" s="1" t="s">
        <v>23309</v>
      </c>
      <c r="C3155" s="1" t="s">
        <v>27</v>
      </c>
      <c r="F3155" s="1" t="s">
        <v>23301</v>
      </c>
      <c r="G3155" s="1" t="s">
        <v>422</v>
      </c>
      <c r="I3155" s="1" t="s">
        <v>23310</v>
      </c>
      <c r="J3155" s="1" t="s">
        <v>23311</v>
      </c>
      <c r="K3155" s="1" t="s">
        <v>23312</v>
      </c>
      <c r="L3155" s="1" t="s">
        <v>23313</v>
      </c>
      <c r="M3155" s="1" t="s">
        <v>23314</v>
      </c>
      <c r="N3155" s="1" t="s">
        <v>23315</v>
      </c>
      <c r="O3155" s="1" t="s">
        <v>23316</v>
      </c>
    </row>
    <row r="3156" s="1" customFormat="1" spans="1:15">
      <c r="A3156" s="1" t="s">
        <v>15</v>
      </c>
      <c r="B3156" s="1" t="s">
        <v>23317</v>
      </c>
      <c r="C3156" s="1" t="s">
        <v>27</v>
      </c>
      <c r="F3156" s="1" t="s">
        <v>23301</v>
      </c>
      <c r="G3156" s="1" t="e">
        <f>-er</f>
        <v>#NAME?</v>
      </c>
      <c r="I3156" s="1" t="s">
        <v>23318</v>
      </c>
      <c r="J3156" s="1" t="s">
        <v>23319</v>
      </c>
      <c r="K3156" s="1" t="s">
        <v>23320</v>
      </c>
      <c r="L3156" s="1" t="s">
        <v>23321</v>
      </c>
      <c r="M3156" s="1" t="s">
        <v>23322</v>
      </c>
      <c r="N3156" s="1" t="s">
        <v>23323</v>
      </c>
      <c r="O3156" s="1" t="s">
        <v>23324</v>
      </c>
    </row>
    <row r="3157" s="1" customFormat="1" spans="1:15">
      <c r="A3157" s="1" t="s">
        <v>15</v>
      </c>
      <c r="B3157" s="1" t="s">
        <v>23325</v>
      </c>
      <c r="C3157" s="1" t="s">
        <v>45</v>
      </c>
      <c r="J3157" s="1" t="s">
        <v>23326</v>
      </c>
      <c r="K3157" s="1" t="s">
        <v>23327</v>
      </c>
      <c r="L3157" s="1" t="s">
        <v>23328</v>
      </c>
      <c r="M3157" s="1" t="s">
        <v>23329</v>
      </c>
      <c r="N3157" s="1" t="s">
        <v>23330</v>
      </c>
      <c r="O3157" s="1" t="s">
        <v>23331</v>
      </c>
    </row>
    <row r="3158" s="1" customFormat="1" spans="1:15">
      <c r="A3158" s="1" t="s">
        <v>15</v>
      </c>
      <c r="B3158" s="1" t="s">
        <v>23325</v>
      </c>
      <c r="C3158" s="1" t="s">
        <v>1210</v>
      </c>
      <c r="J3158" s="1" t="s">
        <v>23332</v>
      </c>
      <c r="K3158" s="1" t="s">
        <v>23327</v>
      </c>
      <c r="L3158" s="1" t="s">
        <v>23333</v>
      </c>
      <c r="M3158" s="1" t="s">
        <v>23334</v>
      </c>
      <c r="N3158" s="1" t="s">
        <v>23335</v>
      </c>
      <c r="O3158" s="1" t="s">
        <v>23336</v>
      </c>
    </row>
    <row r="3159" s="1" customFormat="1" spans="1:15">
      <c r="A3159" s="1" t="s">
        <v>15</v>
      </c>
      <c r="B3159" s="1" t="s">
        <v>23337</v>
      </c>
      <c r="C3159" s="1" t="s">
        <v>45</v>
      </c>
      <c r="J3159" s="1" t="s">
        <v>23338</v>
      </c>
      <c r="K3159" s="1" t="s">
        <v>23339</v>
      </c>
      <c r="L3159" s="1" t="s">
        <v>23340</v>
      </c>
      <c r="M3159" s="1" t="s">
        <v>23341</v>
      </c>
      <c r="N3159" s="1" t="s">
        <v>23342</v>
      </c>
      <c r="O3159" s="1" t="s">
        <v>23343</v>
      </c>
    </row>
    <row r="3160" s="1" customFormat="1" spans="1:15">
      <c r="A3160" s="1" t="s">
        <v>15</v>
      </c>
      <c r="B3160" s="1" t="s">
        <v>23344</v>
      </c>
      <c r="C3160" s="1" t="s">
        <v>17</v>
      </c>
      <c r="J3160" s="1" t="s">
        <v>23345</v>
      </c>
      <c r="K3160" s="1" t="s">
        <v>23346</v>
      </c>
      <c r="L3160" s="1" t="s">
        <v>23347</v>
      </c>
      <c r="M3160" s="1" t="s">
        <v>23348</v>
      </c>
      <c r="N3160" s="1" t="s">
        <v>23349</v>
      </c>
      <c r="O3160" s="1" t="s">
        <v>23350</v>
      </c>
    </row>
    <row r="3161" s="1" customFormat="1" spans="1:15">
      <c r="A3161" s="1" t="s">
        <v>15</v>
      </c>
      <c r="B3161" s="1" t="s">
        <v>23351</v>
      </c>
      <c r="C3161" s="1" t="s">
        <v>27</v>
      </c>
      <c r="J3161" s="1" t="s">
        <v>23352</v>
      </c>
      <c r="K3161" s="1" t="s">
        <v>23353</v>
      </c>
      <c r="L3161" s="1" t="s">
        <v>23354</v>
      </c>
      <c r="M3161" s="1" t="s">
        <v>23355</v>
      </c>
      <c r="N3161" s="1" t="s">
        <v>23356</v>
      </c>
      <c r="O3161" s="1" t="s">
        <v>23357</v>
      </c>
    </row>
    <row r="3162" s="1" customFormat="1" spans="1:15">
      <c r="A3162" s="1" t="s">
        <v>15</v>
      </c>
      <c r="B3162" s="1" t="s">
        <v>23358</v>
      </c>
      <c r="C3162" s="1" t="s">
        <v>45</v>
      </c>
      <c r="J3162" s="1" t="s">
        <v>23359</v>
      </c>
      <c r="K3162" s="1" t="s">
        <v>23360</v>
      </c>
      <c r="L3162" s="1" t="s">
        <v>23361</v>
      </c>
      <c r="M3162" s="1" t="s">
        <v>23362</v>
      </c>
      <c r="N3162" s="1" t="s">
        <v>23363</v>
      </c>
      <c r="O3162" s="1" t="s">
        <v>23364</v>
      </c>
    </row>
    <row r="3163" s="1" customFormat="1" spans="1:15">
      <c r="A3163" s="1" t="s">
        <v>15</v>
      </c>
      <c r="B3163" s="1" t="s">
        <v>23365</v>
      </c>
      <c r="C3163" s="1" t="s">
        <v>27</v>
      </c>
      <c r="J3163" s="1" t="s">
        <v>23366</v>
      </c>
      <c r="K3163" s="1" t="s">
        <v>23367</v>
      </c>
      <c r="L3163" s="1" t="s">
        <v>23368</v>
      </c>
      <c r="M3163" s="1" t="s">
        <v>23369</v>
      </c>
      <c r="N3163" s="1" t="s">
        <v>23370</v>
      </c>
      <c r="O3163" s="1" t="s">
        <v>23371</v>
      </c>
    </row>
    <row r="3164" s="1" customFormat="1" spans="1:15">
      <c r="A3164" s="1" t="s">
        <v>15</v>
      </c>
      <c r="B3164" s="1" t="s">
        <v>23365</v>
      </c>
      <c r="C3164" s="1" t="s">
        <v>17</v>
      </c>
      <c r="J3164" s="1" t="s">
        <v>23372</v>
      </c>
      <c r="K3164" s="1" t="s">
        <v>23367</v>
      </c>
      <c r="L3164" s="1" t="s">
        <v>23373</v>
      </c>
      <c r="M3164" s="1" t="s">
        <v>23374</v>
      </c>
      <c r="N3164" s="1" t="s">
        <v>23375</v>
      </c>
      <c r="O3164" s="1" t="s">
        <v>23376</v>
      </c>
    </row>
    <row r="3165" s="1" customFormat="1" spans="1:15">
      <c r="A3165" s="1" t="s">
        <v>15</v>
      </c>
      <c r="B3165" s="1" t="s">
        <v>23377</v>
      </c>
      <c r="C3165" s="1" t="s">
        <v>27</v>
      </c>
      <c r="J3165" s="1" t="s">
        <v>23378</v>
      </c>
      <c r="K3165" s="1" t="s">
        <v>23379</v>
      </c>
      <c r="L3165" s="1" t="s">
        <v>23380</v>
      </c>
      <c r="M3165" s="1" t="s">
        <v>23381</v>
      </c>
      <c r="N3165" s="1" t="s">
        <v>23382</v>
      </c>
      <c r="O3165" s="1" t="s">
        <v>23383</v>
      </c>
    </row>
    <row r="3166" s="1" customFormat="1" spans="1:15">
      <c r="A3166" s="1" t="s">
        <v>15</v>
      </c>
      <c r="B3166" s="1" t="s">
        <v>23384</v>
      </c>
      <c r="C3166" s="1" t="s">
        <v>17</v>
      </c>
      <c r="J3166" s="1" t="s">
        <v>23385</v>
      </c>
      <c r="K3166" s="1" t="s">
        <v>23386</v>
      </c>
      <c r="L3166" s="1" t="s">
        <v>23387</v>
      </c>
      <c r="M3166" s="1" t="s">
        <v>23388</v>
      </c>
      <c r="N3166" s="1" t="s">
        <v>23389</v>
      </c>
      <c r="O3166" s="1" t="s">
        <v>23390</v>
      </c>
    </row>
    <row r="3167" s="1" customFormat="1" spans="1:15">
      <c r="A3167" s="1" t="s">
        <v>15</v>
      </c>
      <c r="B3167" s="1" t="s">
        <v>23384</v>
      </c>
      <c r="C3167" s="1" t="s">
        <v>27</v>
      </c>
      <c r="J3167" s="1" t="s">
        <v>23391</v>
      </c>
      <c r="K3167" s="1" t="s">
        <v>23386</v>
      </c>
      <c r="L3167" s="1" t="s">
        <v>23392</v>
      </c>
      <c r="M3167" s="1" t="s">
        <v>23393</v>
      </c>
      <c r="N3167" s="1" t="s">
        <v>23394</v>
      </c>
      <c r="O3167" s="1" t="s">
        <v>23395</v>
      </c>
    </row>
    <row r="3168" s="1" customFormat="1" spans="1:15">
      <c r="A3168" s="1" t="s">
        <v>15</v>
      </c>
      <c r="B3168" s="1" t="s">
        <v>23396</v>
      </c>
      <c r="C3168" s="1" t="s">
        <v>17</v>
      </c>
      <c r="J3168" s="1" t="s">
        <v>23397</v>
      </c>
      <c r="K3168" s="1" t="s">
        <v>23398</v>
      </c>
      <c r="L3168" s="1" t="s">
        <v>23399</v>
      </c>
      <c r="M3168" s="1" t="s">
        <v>23400</v>
      </c>
      <c r="N3168" s="1" t="s">
        <v>23401</v>
      </c>
      <c r="O3168" s="1" t="s">
        <v>23402</v>
      </c>
    </row>
    <row r="3169" s="1" customFormat="1" spans="1:19">
      <c r="A3169" s="1" t="s">
        <v>15</v>
      </c>
      <c r="B3169" s="1" t="s">
        <v>23403</v>
      </c>
      <c r="C3169" s="1" t="s">
        <v>45</v>
      </c>
      <c r="J3169" s="1" t="s">
        <v>23404</v>
      </c>
      <c r="K3169" s="1" t="s">
        <v>23405</v>
      </c>
      <c r="L3169" s="1" t="s">
        <v>23406</v>
      </c>
      <c r="M3169" s="1" t="s">
        <v>23407</v>
      </c>
      <c r="N3169" s="1" t="s">
        <v>23408</v>
      </c>
      <c r="O3169" s="1" t="s">
        <v>23409</v>
      </c>
    </row>
    <row r="3170" s="1" customFormat="1" spans="1:19">
      <c r="A3170" s="1" t="s">
        <v>15</v>
      </c>
      <c r="B3170" s="1" t="s">
        <v>2262</v>
      </c>
      <c r="C3170" s="1" t="s">
        <v>27</v>
      </c>
      <c r="J3170" s="1" t="s">
        <v>23410</v>
      </c>
      <c r="K3170" s="1" t="s">
        <v>23411</v>
      </c>
      <c r="L3170" s="1" t="s">
        <v>23412</v>
      </c>
      <c r="M3170" s="1" t="s">
        <v>23413</v>
      </c>
      <c r="N3170" s="1" t="s">
        <v>23414</v>
      </c>
      <c r="O3170" s="1" t="s">
        <v>23415</v>
      </c>
    </row>
    <row r="3171" s="1" customFormat="1" spans="1:19">
      <c r="A3171" s="1" t="s">
        <v>15</v>
      </c>
      <c r="B3171" s="1" t="s">
        <v>23416</v>
      </c>
      <c r="C3171" s="1" t="s">
        <v>27</v>
      </c>
      <c r="J3171" s="1" t="s">
        <v>23417</v>
      </c>
      <c r="K3171" s="1" t="s">
        <v>23418</v>
      </c>
      <c r="L3171" s="1" t="s">
        <v>23419</v>
      </c>
      <c r="M3171" s="1" t="s">
        <v>23420</v>
      </c>
      <c r="N3171" s="1" t="s">
        <v>23421</v>
      </c>
      <c r="O3171" s="1" t="s">
        <v>23422</v>
      </c>
    </row>
    <row r="3172" s="1" customFormat="1" spans="1:19">
      <c r="A3172" s="1" t="s">
        <v>15</v>
      </c>
      <c r="B3172" s="1" t="s">
        <v>23416</v>
      </c>
      <c r="C3172" s="1" t="s">
        <v>17</v>
      </c>
      <c r="J3172" s="1" t="s">
        <v>23423</v>
      </c>
      <c r="K3172" s="1" t="s">
        <v>23418</v>
      </c>
      <c r="L3172" s="1" t="s">
        <v>23424</v>
      </c>
      <c r="M3172" s="1" t="s">
        <v>23425</v>
      </c>
      <c r="N3172" s="1" t="s">
        <v>23426</v>
      </c>
      <c r="O3172" s="1" t="s">
        <v>23427</v>
      </c>
    </row>
    <row r="3173" s="1" customFormat="1" spans="1:19">
      <c r="A3173" s="1" t="s">
        <v>15</v>
      </c>
      <c r="B3173" s="1" t="s">
        <v>23428</v>
      </c>
      <c r="C3173" s="1" t="s">
        <v>17</v>
      </c>
      <c r="J3173" s="1" t="s">
        <v>23429</v>
      </c>
      <c r="K3173" s="1" t="s">
        <v>23430</v>
      </c>
      <c r="L3173" s="1" t="s">
        <v>23431</v>
      </c>
      <c r="M3173" s="1" t="s">
        <v>23432</v>
      </c>
      <c r="N3173" s="1" t="s">
        <v>23433</v>
      </c>
      <c r="O3173" s="1" t="s">
        <v>23434</v>
      </c>
    </row>
    <row r="3174" s="1" customFormat="1" spans="1:19">
      <c r="A3174" s="1" t="s">
        <v>15</v>
      </c>
      <c r="B3174" s="1" t="s">
        <v>23428</v>
      </c>
      <c r="C3174" s="1" t="s">
        <v>27</v>
      </c>
      <c r="J3174" s="1" t="s">
        <v>23435</v>
      </c>
      <c r="K3174" s="1" t="s">
        <v>23430</v>
      </c>
      <c r="L3174" s="1" t="s">
        <v>23436</v>
      </c>
      <c r="M3174" s="1" t="s">
        <v>23437</v>
      </c>
      <c r="N3174" s="1" t="s">
        <v>23438</v>
      </c>
      <c r="O3174" s="1" t="s">
        <v>23439</v>
      </c>
    </row>
    <row r="3175" s="1" customFormat="1" spans="1:19">
      <c r="A3175" s="1" t="s">
        <v>15</v>
      </c>
      <c r="B3175" s="1" t="s">
        <v>23440</v>
      </c>
      <c r="C3175" s="1" t="s">
        <v>27</v>
      </c>
      <c r="J3175" s="1" t="s">
        <v>23441</v>
      </c>
      <c r="K3175" s="1" t="s">
        <v>23442</v>
      </c>
      <c r="L3175" s="1" t="s">
        <v>23443</v>
      </c>
      <c r="M3175" s="1" t="s">
        <v>23444</v>
      </c>
      <c r="N3175" s="1" t="s">
        <v>23445</v>
      </c>
      <c r="O3175" s="1" t="s">
        <v>23446</v>
      </c>
    </row>
    <row r="3176" s="1" customFormat="1" spans="1:19">
      <c r="A3176" s="1" t="s">
        <v>15</v>
      </c>
      <c r="B3176" s="1" t="s">
        <v>23447</v>
      </c>
      <c r="C3176" s="1" t="s">
        <v>45</v>
      </c>
      <c r="J3176" s="1" t="s">
        <v>23448</v>
      </c>
      <c r="K3176" s="1" t="s">
        <v>23449</v>
      </c>
      <c r="L3176" s="1" t="s">
        <v>23450</v>
      </c>
      <c r="M3176" s="1" t="s">
        <v>23451</v>
      </c>
      <c r="N3176" s="1" t="s">
        <v>23452</v>
      </c>
      <c r="O3176" s="1" t="s">
        <v>23453</v>
      </c>
    </row>
    <row r="3177" s="1" customFormat="1" spans="1:19">
      <c r="A3177" s="1" t="s">
        <v>15</v>
      </c>
      <c r="B3177" s="1" t="s">
        <v>23454</v>
      </c>
      <c r="C3177" s="1" t="s">
        <v>17</v>
      </c>
      <c r="F3177" s="1" t="s">
        <v>23447</v>
      </c>
      <c r="I3177" s="1" t="s">
        <v>23455</v>
      </c>
      <c r="J3177" s="1" t="s">
        <v>23456</v>
      </c>
      <c r="K3177" s="1" t="s">
        <v>23457</v>
      </c>
      <c r="L3177" s="1" t="s">
        <v>23458</v>
      </c>
      <c r="M3177" s="1" t="s">
        <v>23459</v>
      </c>
      <c r="N3177" s="1" t="s">
        <v>23460</v>
      </c>
      <c r="O3177" s="1" t="s">
        <v>23461</v>
      </c>
      <c r="R3177" s="1" t="e">
        <f>-en</f>
        <v>#NAME?</v>
      </c>
    </row>
    <row r="3178" s="1" customFormat="1" spans="1:19">
      <c r="A3178" s="1" t="s">
        <v>15</v>
      </c>
      <c r="B3178" s="1" t="s">
        <v>23462</v>
      </c>
      <c r="C3178" s="1" t="s">
        <v>27</v>
      </c>
      <c r="F3178" s="1" t="s">
        <v>23447</v>
      </c>
      <c r="I3178" s="1" t="s">
        <v>23463</v>
      </c>
      <c r="J3178" s="1" t="s">
        <v>23464</v>
      </c>
      <c r="K3178" s="1" t="s">
        <v>23465</v>
      </c>
      <c r="L3178" s="1" t="s">
        <v>23466</v>
      </c>
      <c r="M3178" s="1" t="s">
        <v>23467</v>
      </c>
      <c r="N3178" s="1" t="s">
        <v>23468</v>
      </c>
      <c r="O3178" s="1" t="s">
        <v>23469</v>
      </c>
      <c r="R3178" s="1" t="e">
        <f>-en</f>
        <v>#NAME?</v>
      </c>
      <c r="S3178" s="1" t="e">
        <f>-er</f>
        <v>#NAME?</v>
      </c>
    </row>
    <row r="3179" s="1" customFormat="1" spans="1:19">
      <c r="A3179" s="1" t="s">
        <v>15</v>
      </c>
      <c r="B3179" s="1" t="s">
        <v>23470</v>
      </c>
      <c r="C3179" s="1" t="s">
        <v>17</v>
      </c>
      <c r="J3179" s="1" t="s">
        <v>23471</v>
      </c>
      <c r="K3179" s="1" t="s">
        <v>23472</v>
      </c>
      <c r="L3179" s="1" t="s">
        <v>23473</v>
      </c>
      <c r="M3179" s="1" t="s">
        <v>23474</v>
      </c>
      <c r="N3179" s="1" t="s">
        <v>23475</v>
      </c>
      <c r="O3179" s="1" t="s">
        <v>23476</v>
      </c>
    </row>
    <row r="3180" s="1" customFormat="1" spans="1:19">
      <c r="A3180" s="1" t="s">
        <v>15</v>
      </c>
      <c r="B3180" s="1" t="s">
        <v>23477</v>
      </c>
      <c r="C3180" s="1" t="s">
        <v>27</v>
      </c>
      <c r="F3180" s="1" t="s">
        <v>23470</v>
      </c>
      <c r="I3180" s="1" t="s">
        <v>23478</v>
      </c>
      <c r="J3180" s="1" t="s">
        <v>23479</v>
      </c>
      <c r="K3180" s="1" t="s">
        <v>23480</v>
      </c>
      <c r="L3180" s="1" t="s">
        <v>23481</v>
      </c>
      <c r="M3180" s="1" t="s">
        <v>23482</v>
      </c>
      <c r="N3180" s="1" t="s">
        <v>23483</v>
      </c>
      <c r="O3180" s="1" t="s">
        <v>23484</v>
      </c>
      <c r="R3180" s="1" t="e">
        <f>-er</f>
        <v>#NAME?</v>
      </c>
    </row>
    <row r="3181" s="1" customFormat="1" spans="1:19">
      <c r="A3181" s="1" t="s">
        <v>15</v>
      </c>
      <c r="B3181" s="1" t="s">
        <v>23485</v>
      </c>
      <c r="C3181" s="1" t="s">
        <v>1210</v>
      </c>
      <c r="J3181" s="1" t="s">
        <v>23486</v>
      </c>
      <c r="K3181" s="1" t="s">
        <v>23487</v>
      </c>
      <c r="L3181" s="1" t="s">
        <v>11743</v>
      </c>
      <c r="M3181" s="1" t="s">
        <v>11744</v>
      </c>
      <c r="N3181" s="1" t="s">
        <v>23488</v>
      </c>
      <c r="O3181" s="1" t="s">
        <v>23489</v>
      </c>
    </row>
    <row r="3182" s="1" customFormat="1" spans="1:19">
      <c r="A3182" s="1" t="s">
        <v>15</v>
      </c>
      <c r="B3182" s="1" t="s">
        <v>23490</v>
      </c>
      <c r="C3182" s="1" t="s">
        <v>27</v>
      </c>
      <c r="J3182" s="1" t="s">
        <v>23491</v>
      </c>
      <c r="K3182" s="1" t="s">
        <v>23492</v>
      </c>
      <c r="L3182" s="1" t="s">
        <v>23493</v>
      </c>
      <c r="M3182" s="1" t="s">
        <v>23494</v>
      </c>
      <c r="N3182" s="1" t="s">
        <v>23495</v>
      </c>
      <c r="O3182" s="1" t="s">
        <v>23496</v>
      </c>
    </row>
    <row r="3183" s="1" customFormat="1" spans="1:19">
      <c r="A3183" s="1" t="s">
        <v>15</v>
      </c>
      <c r="B3183" s="1" t="s">
        <v>23497</v>
      </c>
      <c r="C3183" s="1" t="s">
        <v>27</v>
      </c>
      <c r="J3183" s="1" t="s">
        <v>23498</v>
      </c>
      <c r="K3183" s="1" t="s">
        <v>23499</v>
      </c>
      <c r="L3183" s="1" t="s">
        <v>23500</v>
      </c>
      <c r="M3183" s="1" t="s">
        <v>23501</v>
      </c>
      <c r="N3183" s="1" t="s">
        <v>23502</v>
      </c>
      <c r="O3183" s="1" t="s">
        <v>23503</v>
      </c>
    </row>
    <row r="3184" s="1" customFormat="1" spans="1:19">
      <c r="A3184" s="1" t="s">
        <v>15</v>
      </c>
      <c r="B3184" s="1" t="s">
        <v>23504</v>
      </c>
      <c r="C3184" s="1" t="s">
        <v>27</v>
      </c>
      <c r="J3184" s="1" t="s">
        <v>23505</v>
      </c>
      <c r="K3184" s="1" t="s">
        <v>23506</v>
      </c>
      <c r="L3184" s="1" t="s">
        <v>23507</v>
      </c>
      <c r="M3184" s="1" t="s">
        <v>23508</v>
      </c>
      <c r="N3184" s="1" t="s">
        <v>23509</v>
      </c>
      <c r="O3184" s="1" t="s">
        <v>23510</v>
      </c>
    </row>
    <row r="3185" s="1" customFormat="1" spans="1:15">
      <c r="A3185" s="1" t="s">
        <v>15</v>
      </c>
      <c r="B3185" s="1" t="s">
        <v>23511</v>
      </c>
      <c r="C3185" s="1" t="s">
        <v>27</v>
      </c>
      <c r="J3185" s="1" t="s">
        <v>23512</v>
      </c>
      <c r="K3185" s="1" t="s">
        <v>23513</v>
      </c>
      <c r="L3185" s="1" t="s">
        <v>23514</v>
      </c>
      <c r="M3185" s="1" t="s">
        <v>23515</v>
      </c>
      <c r="N3185" s="1" t="s">
        <v>23516</v>
      </c>
      <c r="O3185" s="1" t="s">
        <v>23517</v>
      </c>
    </row>
    <row r="3186" s="1" customFormat="1" spans="1:15">
      <c r="A3186" s="1" t="s">
        <v>15</v>
      </c>
      <c r="B3186" s="1" t="s">
        <v>23511</v>
      </c>
      <c r="C3186" s="1" t="s">
        <v>17</v>
      </c>
      <c r="J3186" s="1" t="s">
        <v>23518</v>
      </c>
      <c r="K3186" s="1" t="s">
        <v>23513</v>
      </c>
      <c r="L3186" s="1" t="s">
        <v>23519</v>
      </c>
      <c r="M3186" s="1" t="s">
        <v>23520</v>
      </c>
      <c r="N3186" s="1" t="s">
        <v>23521</v>
      </c>
      <c r="O3186" s="1" t="s">
        <v>23522</v>
      </c>
    </row>
    <row r="3187" s="1" customFormat="1" spans="1:15">
      <c r="A3187" s="1" t="s">
        <v>15</v>
      </c>
      <c r="B3187" s="1" t="s">
        <v>23523</v>
      </c>
      <c r="C3187" s="1" t="s">
        <v>17</v>
      </c>
      <c r="J3187" s="1" t="s">
        <v>23524</v>
      </c>
      <c r="K3187" s="1" t="s">
        <v>23525</v>
      </c>
      <c r="L3187" s="1" t="s">
        <v>23526</v>
      </c>
      <c r="M3187" s="1" t="s">
        <v>23527</v>
      </c>
      <c r="N3187" s="1" t="s">
        <v>23528</v>
      </c>
      <c r="O3187" s="1" t="s">
        <v>23529</v>
      </c>
    </row>
    <row r="3188" s="1" customFormat="1" spans="1:15">
      <c r="A3188" s="1" t="s">
        <v>15</v>
      </c>
      <c r="B3188" s="1" t="s">
        <v>12920</v>
      </c>
      <c r="C3188" s="1" t="s">
        <v>27</v>
      </c>
      <c r="J3188" s="1" t="s">
        <v>23530</v>
      </c>
      <c r="K3188" s="1" t="s">
        <v>23531</v>
      </c>
      <c r="L3188" s="1" t="s">
        <v>23532</v>
      </c>
      <c r="M3188" s="1" t="s">
        <v>23533</v>
      </c>
      <c r="N3188" s="1" t="s">
        <v>23534</v>
      </c>
      <c r="O3188" s="1" t="s">
        <v>23535</v>
      </c>
    </row>
    <row r="3189" s="1" customFormat="1" spans="1:15">
      <c r="A3189" s="1" t="s">
        <v>15</v>
      </c>
      <c r="B3189" s="1" t="s">
        <v>23536</v>
      </c>
      <c r="C3189" s="1" t="s">
        <v>27</v>
      </c>
      <c r="J3189" s="1" t="s">
        <v>23537</v>
      </c>
      <c r="K3189" s="1" t="s">
        <v>23538</v>
      </c>
      <c r="L3189" s="1" t="s">
        <v>23539</v>
      </c>
      <c r="M3189" s="1" t="s">
        <v>23540</v>
      </c>
      <c r="N3189" s="1" t="s">
        <v>23541</v>
      </c>
      <c r="O3189" s="1" t="s">
        <v>23542</v>
      </c>
    </row>
    <row r="3190" s="1" customFormat="1" spans="1:15">
      <c r="A3190" s="1" t="s">
        <v>15</v>
      </c>
      <c r="B3190" s="1" t="s">
        <v>23543</v>
      </c>
      <c r="C3190" s="1" t="s">
        <v>17</v>
      </c>
      <c r="J3190" s="1" t="s">
        <v>23544</v>
      </c>
      <c r="K3190" s="1" t="s">
        <v>23442</v>
      </c>
      <c r="L3190" s="1" t="s">
        <v>23545</v>
      </c>
      <c r="M3190" s="1" t="s">
        <v>23546</v>
      </c>
      <c r="N3190" s="1" t="s">
        <v>23547</v>
      </c>
      <c r="O3190" s="1" t="s">
        <v>23548</v>
      </c>
    </row>
    <row r="3191" s="1" customFormat="1" spans="1:15">
      <c r="A3191" s="1" t="s">
        <v>15</v>
      </c>
      <c r="B3191" s="1" t="s">
        <v>23549</v>
      </c>
      <c r="C3191" s="1" t="s">
        <v>27</v>
      </c>
      <c r="J3191" s="1" t="s">
        <v>23550</v>
      </c>
      <c r="K3191" s="1" t="s">
        <v>23551</v>
      </c>
      <c r="L3191" s="1" t="s">
        <v>23552</v>
      </c>
      <c r="M3191" s="1" t="s">
        <v>23553</v>
      </c>
      <c r="N3191" s="1" t="s">
        <v>23554</v>
      </c>
      <c r="O3191" s="1" t="s">
        <v>23555</v>
      </c>
    </row>
    <row r="3192" s="1" customFormat="1" spans="1:15">
      <c r="A3192" s="1" t="s">
        <v>15</v>
      </c>
      <c r="B3192" s="1" t="s">
        <v>23556</v>
      </c>
      <c r="C3192" s="1" t="s">
        <v>17</v>
      </c>
      <c r="J3192" s="1" t="s">
        <v>23557</v>
      </c>
      <c r="K3192" s="1" t="s">
        <v>23558</v>
      </c>
      <c r="L3192" s="1" t="s">
        <v>23559</v>
      </c>
      <c r="M3192" s="1" t="s">
        <v>23560</v>
      </c>
      <c r="N3192" s="1" t="s">
        <v>23561</v>
      </c>
      <c r="O3192" s="1" t="s">
        <v>23562</v>
      </c>
    </row>
    <row r="3193" s="1" customFormat="1" spans="1:15">
      <c r="A3193" s="1" t="s">
        <v>15</v>
      </c>
      <c r="B3193" s="1" t="s">
        <v>23556</v>
      </c>
      <c r="C3193" s="1" t="s">
        <v>27</v>
      </c>
      <c r="J3193" s="1" t="s">
        <v>23563</v>
      </c>
      <c r="K3193" s="1" t="s">
        <v>23558</v>
      </c>
      <c r="L3193" s="1" t="s">
        <v>23564</v>
      </c>
      <c r="M3193" s="1" t="s">
        <v>23565</v>
      </c>
      <c r="N3193" s="1" t="s">
        <v>23566</v>
      </c>
      <c r="O3193" s="1" t="s">
        <v>23567</v>
      </c>
    </row>
    <row r="3194" s="1" customFormat="1" spans="1:15">
      <c r="A3194" s="1" t="s">
        <v>15</v>
      </c>
      <c r="B3194" s="1" t="s">
        <v>23568</v>
      </c>
      <c r="C3194" s="1" t="s">
        <v>27</v>
      </c>
      <c r="J3194" s="1" t="s">
        <v>23569</v>
      </c>
      <c r="K3194" s="1" t="s">
        <v>23570</v>
      </c>
      <c r="L3194" s="1" t="s">
        <v>23571</v>
      </c>
      <c r="M3194" s="1" t="s">
        <v>23572</v>
      </c>
      <c r="N3194" s="1" t="s">
        <v>23573</v>
      </c>
      <c r="O3194" s="1" t="s">
        <v>23574</v>
      </c>
    </row>
    <row r="3195" s="1" customFormat="1" spans="1:15">
      <c r="A3195" s="1" t="s">
        <v>15</v>
      </c>
      <c r="B3195" s="1" t="s">
        <v>23568</v>
      </c>
      <c r="C3195" s="1" t="s">
        <v>17</v>
      </c>
      <c r="J3195" s="1" t="s">
        <v>23575</v>
      </c>
      <c r="K3195" s="1" t="s">
        <v>23570</v>
      </c>
      <c r="L3195" s="1" t="s">
        <v>23576</v>
      </c>
      <c r="M3195" s="1" t="s">
        <v>23577</v>
      </c>
      <c r="N3195" s="1" t="s">
        <v>23578</v>
      </c>
      <c r="O3195" s="1" t="s">
        <v>23579</v>
      </c>
    </row>
    <row r="3196" s="1" customFormat="1" spans="1:15">
      <c r="A3196" s="1" t="s">
        <v>15</v>
      </c>
      <c r="B3196" s="1" t="s">
        <v>23580</v>
      </c>
      <c r="C3196" s="1" t="s">
        <v>27</v>
      </c>
      <c r="D3196" s="1" t="s">
        <v>23581</v>
      </c>
      <c r="F3196" s="1" t="s">
        <v>14595</v>
      </c>
      <c r="G3196" s="1" t="e">
        <f>-er</f>
        <v>#NAME?</v>
      </c>
      <c r="I3196" s="1" t="s">
        <v>23582</v>
      </c>
      <c r="J3196" s="1" t="s">
        <v>23583</v>
      </c>
      <c r="K3196" s="1" t="s">
        <v>23584</v>
      </c>
      <c r="L3196" s="1" t="s">
        <v>23585</v>
      </c>
      <c r="M3196" s="1" t="s">
        <v>23586</v>
      </c>
      <c r="N3196" s="1" t="s">
        <v>23587</v>
      </c>
      <c r="O3196" s="1" t="s">
        <v>23588</v>
      </c>
    </row>
    <row r="3197" s="1" customFormat="1" spans="1:15">
      <c r="A3197" s="1" t="s">
        <v>15</v>
      </c>
      <c r="B3197" s="1" t="s">
        <v>23589</v>
      </c>
      <c r="C3197" s="1" t="s">
        <v>27</v>
      </c>
      <c r="F3197" s="1" t="s">
        <v>23568</v>
      </c>
      <c r="G3197" s="1" t="e">
        <f>-ing</f>
        <v>#NAME?</v>
      </c>
      <c r="I3197" s="1" t="s">
        <v>23590</v>
      </c>
      <c r="J3197" s="1" t="s">
        <v>23575</v>
      </c>
      <c r="K3197" s="1" t="s">
        <v>23591</v>
      </c>
      <c r="L3197" s="1" t="s">
        <v>23592</v>
      </c>
      <c r="M3197" s="1" t="s">
        <v>23593</v>
      </c>
      <c r="N3197" s="1" t="s">
        <v>23594</v>
      </c>
      <c r="O3197" s="1" t="s">
        <v>23595</v>
      </c>
    </row>
    <row r="3198" s="1" customFormat="1" spans="1:15">
      <c r="A3198" s="1" t="s">
        <v>15</v>
      </c>
      <c r="B3198" s="1" t="s">
        <v>17774</v>
      </c>
      <c r="C3198" s="1" t="s">
        <v>27</v>
      </c>
      <c r="J3198" s="1" t="s">
        <v>23596</v>
      </c>
      <c r="K3198" s="1" t="s">
        <v>23597</v>
      </c>
      <c r="L3198" s="1" t="s">
        <v>23598</v>
      </c>
      <c r="M3198" s="1" t="s">
        <v>23599</v>
      </c>
      <c r="N3198" s="1" t="s">
        <v>23600</v>
      </c>
      <c r="O3198" s="1" t="s">
        <v>23601</v>
      </c>
    </row>
    <row r="3199" s="1" customFormat="1" spans="1:15">
      <c r="A3199" s="1" t="s">
        <v>15</v>
      </c>
      <c r="B3199" s="1" t="s">
        <v>23602</v>
      </c>
      <c r="C3199" s="1" t="s">
        <v>45</v>
      </c>
      <c r="J3199" s="1" t="s">
        <v>23603</v>
      </c>
      <c r="K3199" s="1" t="s">
        <v>23604</v>
      </c>
      <c r="L3199" s="1" t="s">
        <v>23605</v>
      </c>
      <c r="M3199" s="1" t="s">
        <v>23606</v>
      </c>
      <c r="N3199" s="1" t="s">
        <v>23607</v>
      </c>
      <c r="O3199" s="1" t="s">
        <v>23608</v>
      </c>
    </row>
    <row r="3200" s="1" customFormat="1" spans="1:15">
      <c r="A3200" s="1" t="s">
        <v>15</v>
      </c>
      <c r="B3200" s="1" t="s">
        <v>23602</v>
      </c>
      <c r="C3200" s="1" t="s">
        <v>75</v>
      </c>
      <c r="J3200" s="1" t="s">
        <v>23609</v>
      </c>
      <c r="K3200" s="1" t="s">
        <v>23604</v>
      </c>
      <c r="L3200" s="1" t="s">
        <v>23610</v>
      </c>
      <c r="M3200" s="1" t="s">
        <v>23611</v>
      </c>
      <c r="N3200" s="1" t="s">
        <v>23612</v>
      </c>
      <c r="O3200" s="1" t="s">
        <v>23613</v>
      </c>
    </row>
    <row r="3201" s="1" customFormat="1" spans="1:15">
      <c r="A3201" s="1" t="s">
        <v>15</v>
      </c>
      <c r="B3201" s="1" t="s">
        <v>23614</v>
      </c>
      <c r="C3201" s="1" t="s">
        <v>27</v>
      </c>
      <c r="D3201" s="1" t="s">
        <v>23615</v>
      </c>
      <c r="F3201" s="1" t="s">
        <v>23616</v>
      </c>
      <c r="I3201" s="1" t="s">
        <v>23617</v>
      </c>
      <c r="J3201" s="1" t="s">
        <v>23618</v>
      </c>
      <c r="K3201" s="1" t="s">
        <v>23619</v>
      </c>
      <c r="L3201" s="1" t="s">
        <v>23620</v>
      </c>
      <c r="M3201" s="1" t="s">
        <v>23621</v>
      </c>
      <c r="N3201" s="1" t="s">
        <v>23622</v>
      </c>
      <c r="O3201" s="1" t="s">
        <v>23623</v>
      </c>
    </row>
    <row r="3202" s="1" customFormat="1" spans="1:15">
      <c r="A3202" s="1" t="s">
        <v>15</v>
      </c>
      <c r="B3202" s="1" t="s">
        <v>23624</v>
      </c>
      <c r="C3202" s="1" t="s">
        <v>75</v>
      </c>
      <c r="D3202" s="1" t="s">
        <v>23615</v>
      </c>
      <c r="G3202" s="1" t="e">
        <f>-ly</f>
        <v>#NAME?</v>
      </c>
      <c r="I3202" s="1" t="s">
        <v>23625</v>
      </c>
      <c r="J3202" s="1" t="s">
        <v>23626</v>
      </c>
      <c r="K3202" s="1" t="s">
        <v>23627</v>
      </c>
      <c r="L3202" s="1" t="s">
        <v>23628</v>
      </c>
      <c r="M3202" s="1" t="s">
        <v>23629</v>
      </c>
      <c r="N3202" s="1" t="s">
        <v>23630</v>
      </c>
      <c r="O3202" s="1" t="s">
        <v>23631</v>
      </c>
    </row>
    <row r="3203" s="1" customFormat="1" spans="1:15">
      <c r="A3203" s="1" t="s">
        <v>15</v>
      </c>
      <c r="B3203" s="1" t="s">
        <v>23632</v>
      </c>
      <c r="C3203" s="1" t="s">
        <v>27</v>
      </c>
      <c r="D3203" s="1" t="s">
        <v>23615</v>
      </c>
      <c r="G3203" s="1" t="e">
        <f>-s</f>
        <v>#NAME?</v>
      </c>
      <c r="I3203" s="1" t="s">
        <v>23633</v>
      </c>
      <c r="J3203" s="1" t="s">
        <v>23634</v>
      </c>
      <c r="K3203" s="1" t="s">
        <v>23635</v>
      </c>
      <c r="L3203" s="1" t="s">
        <v>23636</v>
      </c>
      <c r="M3203" s="1" t="s">
        <v>23637</v>
      </c>
      <c r="N3203" s="1" t="s">
        <v>23638</v>
      </c>
      <c r="O3203" s="1" t="s">
        <v>23639</v>
      </c>
    </row>
    <row r="3204" s="1" customFormat="1" spans="1:15">
      <c r="A3204" s="1" t="s">
        <v>15</v>
      </c>
      <c r="B3204" s="1" t="s">
        <v>23640</v>
      </c>
      <c r="C3204" s="1" t="s">
        <v>17</v>
      </c>
      <c r="J3204" s="1" t="s">
        <v>23557</v>
      </c>
      <c r="K3204" s="1" t="s">
        <v>23641</v>
      </c>
      <c r="L3204" s="1" t="s">
        <v>23642</v>
      </c>
      <c r="M3204" s="1" t="s">
        <v>23643</v>
      </c>
      <c r="N3204" s="1" t="s">
        <v>23644</v>
      </c>
      <c r="O3204" s="1" t="s">
        <v>23645</v>
      </c>
    </row>
    <row r="3205" s="1" customFormat="1" spans="1:15">
      <c r="A3205" s="1" t="s">
        <v>15</v>
      </c>
      <c r="B3205" s="1" t="s">
        <v>23640</v>
      </c>
      <c r="C3205" s="1" t="s">
        <v>27</v>
      </c>
      <c r="J3205" s="1" t="s">
        <v>23646</v>
      </c>
      <c r="K3205" s="1" t="s">
        <v>23641</v>
      </c>
      <c r="L3205" s="1" t="s">
        <v>23647</v>
      </c>
      <c r="M3205" s="1" t="s">
        <v>23648</v>
      </c>
      <c r="N3205" s="1" t="s">
        <v>23649</v>
      </c>
      <c r="O3205" s="1" t="s">
        <v>23650</v>
      </c>
    </row>
    <row r="3206" s="1" customFormat="1" spans="1:15">
      <c r="A3206" s="1" t="s">
        <v>15</v>
      </c>
      <c r="B3206" s="1" t="s">
        <v>23651</v>
      </c>
      <c r="C3206" s="1" t="s">
        <v>27</v>
      </c>
      <c r="J3206" s="1" t="s">
        <v>23652</v>
      </c>
      <c r="K3206" s="1" t="s">
        <v>23653</v>
      </c>
      <c r="L3206" s="1" t="s">
        <v>23654</v>
      </c>
      <c r="M3206" s="1" t="s">
        <v>23655</v>
      </c>
      <c r="N3206" s="1" t="s">
        <v>23656</v>
      </c>
      <c r="O3206" s="1" t="s">
        <v>23657</v>
      </c>
    </row>
    <row r="3207" s="1" customFormat="1" spans="1:15">
      <c r="A3207" s="1" t="s">
        <v>15</v>
      </c>
      <c r="B3207" s="1" t="s">
        <v>23651</v>
      </c>
      <c r="C3207" s="1" t="s">
        <v>17</v>
      </c>
      <c r="J3207" s="1" t="s">
        <v>23658</v>
      </c>
      <c r="K3207" s="1" t="s">
        <v>23653</v>
      </c>
      <c r="L3207" s="1" t="s">
        <v>23659</v>
      </c>
      <c r="M3207" s="1" t="s">
        <v>23660</v>
      </c>
      <c r="N3207" s="1" t="s">
        <v>23661</v>
      </c>
      <c r="O3207" s="1" t="s">
        <v>23662</v>
      </c>
    </row>
    <row r="3208" s="1" customFormat="1" spans="1:15">
      <c r="A3208" s="1" t="s">
        <v>15</v>
      </c>
      <c r="B3208" s="1" t="s">
        <v>23663</v>
      </c>
      <c r="C3208" s="1" t="s">
        <v>17</v>
      </c>
      <c r="J3208" s="1" t="s">
        <v>23664</v>
      </c>
      <c r="K3208" s="1" t="s">
        <v>23665</v>
      </c>
      <c r="L3208" s="1" t="s">
        <v>23666</v>
      </c>
      <c r="M3208" s="1" t="s">
        <v>23667</v>
      </c>
      <c r="N3208" s="1" t="s">
        <v>23668</v>
      </c>
      <c r="O3208" s="1" t="s">
        <v>23669</v>
      </c>
    </row>
    <row r="3209" s="1" customFormat="1" spans="1:15">
      <c r="A3209" s="1" t="s">
        <v>15</v>
      </c>
      <c r="B3209" s="1" t="s">
        <v>23663</v>
      </c>
      <c r="C3209" s="1" t="s">
        <v>27</v>
      </c>
      <c r="J3209" s="1" t="s">
        <v>23670</v>
      </c>
      <c r="K3209" s="1" t="s">
        <v>23665</v>
      </c>
      <c r="L3209" s="1" t="s">
        <v>23671</v>
      </c>
      <c r="M3209" s="1" t="s">
        <v>23672</v>
      </c>
      <c r="N3209" s="1" t="s">
        <v>23673</v>
      </c>
      <c r="O3209" s="1" t="s">
        <v>23674</v>
      </c>
    </row>
    <row r="3210" s="1" customFormat="1" spans="1:15">
      <c r="A3210" s="1" t="s">
        <v>15</v>
      </c>
      <c r="B3210" s="1" t="s">
        <v>23675</v>
      </c>
      <c r="C3210" s="1" t="s">
        <v>17</v>
      </c>
      <c r="J3210" s="1" t="s">
        <v>23676</v>
      </c>
      <c r="K3210" s="1" t="s">
        <v>23677</v>
      </c>
      <c r="L3210" s="1" t="s">
        <v>23678</v>
      </c>
      <c r="M3210" s="1" t="s">
        <v>23679</v>
      </c>
      <c r="N3210" s="1" t="s">
        <v>23680</v>
      </c>
      <c r="O3210" s="1" t="s">
        <v>23681</v>
      </c>
    </row>
    <row r="3211" s="1" customFormat="1" spans="1:15">
      <c r="A3211" s="1" t="s">
        <v>15</v>
      </c>
      <c r="B3211" s="1" t="s">
        <v>23675</v>
      </c>
      <c r="C3211" s="1" t="s">
        <v>27</v>
      </c>
      <c r="J3211" s="1" t="s">
        <v>23682</v>
      </c>
      <c r="K3211" s="1" t="s">
        <v>23677</v>
      </c>
      <c r="L3211" s="1" t="s">
        <v>23683</v>
      </c>
      <c r="M3211" s="1" t="s">
        <v>23684</v>
      </c>
      <c r="N3211" s="1" t="s">
        <v>23685</v>
      </c>
      <c r="O3211" s="1" t="s">
        <v>23686</v>
      </c>
    </row>
    <row r="3212" s="1" customFormat="1" spans="1:15">
      <c r="A3212" s="1" t="s">
        <v>15</v>
      </c>
      <c r="B3212" s="1" t="s">
        <v>23687</v>
      </c>
      <c r="C3212" s="1" t="s">
        <v>27</v>
      </c>
      <c r="J3212" s="1" t="s">
        <v>23688</v>
      </c>
      <c r="K3212" s="1" t="s">
        <v>23689</v>
      </c>
      <c r="L3212" s="1" t="s">
        <v>23690</v>
      </c>
      <c r="M3212" s="1" t="s">
        <v>23691</v>
      </c>
      <c r="N3212" s="1" t="s">
        <v>23692</v>
      </c>
      <c r="O3212" s="1" t="s">
        <v>23693</v>
      </c>
    </row>
    <row r="3213" s="1" customFormat="1" spans="1:15">
      <c r="A3213" s="1" t="s">
        <v>15</v>
      </c>
      <c r="B3213" s="1" t="s">
        <v>23687</v>
      </c>
      <c r="C3213" s="1" t="s">
        <v>17</v>
      </c>
      <c r="J3213" s="1" t="s">
        <v>23694</v>
      </c>
      <c r="K3213" s="1" t="s">
        <v>23689</v>
      </c>
      <c r="L3213" s="1" t="s">
        <v>23695</v>
      </c>
      <c r="M3213" s="1" t="s">
        <v>23696</v>
      </c>
      <c r="N3213" s="1" t="s">
        <v>23697</v>
      </c>
      <c r="O3213" s="1" t="s">
        <v>23698</v>
      </c>
    </row>
    <row r="3214" s="1" customFormat="1" spans="1:15">
      <c r="A3214" s="1" t="s">
        <v>15</v>
      </c>
      <c r="B3214" s="1" t="s">
        <v>23699</v>
      </c>
      <c r="C3214" s="1" t="s">
        <v>17</v>
      </c>
      <c r="J3214" s="1" t="s">
        <v>23700</v>
      </c>
      <c r="K3214" s="1" t="s">
        <v>23701</v>
      </c>
      <c r="L3214" s="1" t="s">
        <v>23702</v>
      </c>
      <c r="M3214" s="1" t="s">
        <v>23703</v>
      </c>
      <c r="N3214" s="1" t="s">
        <v>23704</v>
      </c>
      <c r="O3214" s="1" t="s">
        <v>23705</v>
      </c>
    </row>
    <row r="3215" s="1" customFormat="1" spans="1:15">
      <c r="A3215" s="1" t="s">
        <v>15</v>
      </c>
      <c r="B3215" s="1" t="s">
        <v>23706</v>
      </c>
      <c r="C3215" s="1" t="s">
        <v>17</v>
      </c>
      <c r="J3215" s="1" t="s">
        <v>23707</v>
      </c>
      <c r="K3215" s="1" t="s">
        <v>23708</v>
      </c>
      <c r="L3215" s="1" t="s">
        <v>23709</v>
      </c>
      <c r="M3215" s="1" t="s">
        <v>23710</v>
      </c>
      <c r="N3215" s="1" t="s">
        <v>23711</v>
      </c>
      <c r="O3215" s="1" t="s">
        <v>23712</v>
      </c>
    </row>
    <row r="3216" s="1" customFormat="1" spans="1:15">
      <c r="A3216" s="1" t="s">
        <v>15</v>
      </c>
      <c r="B3216" s="1" t="s">
        <v>23713</v>
      </c>
      <c r="C3216" s="1" t="s">
        <v>27</v>
      </c>
      <c r="J3216" s="1" t="s">
        <v>23714</v>
      </c>
      <c r="K3216" s="1" t="s">
        <v>23715</v>
      </c>
      <c r="L3216" s="1" t="s">
        <v>23716</v>
      </c>
      <c r="M3216" s="1" t="s">
        <v>23717</v>
      </c>
      <c r="N3216" s="1" t="s">
        <v>23718</v>
      </c>
      <c r="O3216" s="1" t="s">
        <v>23719</v>
      </c>
    </row>
    <row r="3217" s="1" customFormat="1" spans="1:15">
      <c r="A3217" s="1" t="s">
        <v>15</v>
      </c>
      <c r="B3217" s="1" t="s">
        <v>23720</v>
      </c>
      <c r="C3217" s="1" t="s">
        <v>45</v>
      </c>
      <c r="J3217" s="1" t="s">
        <v>23721</v>
      </c>
      <c r="K3217" s="1" t="s">
        <v>23722</v>
      </c>
      <c r="L3217" s="1" t="s">
        <v>23723</v>
      </c>
      <c r="M3217" s="1" t="s">
        <v>23724</v>
      </c>
      <c r="N3217" s="1" t="s">
        <v>23725</v>
      </c>
      <c r="O3217" s="1" t="s">
        <v>23726</v>
      </c>
    </row>
    <row r="3218" s="1" customFormat="1" spans="1:15">
      <c r="A3218" s="1" t="s">
        <v>15</v>
      </c>
      <c r="B3218" s="1" t="s">
        <v>23727</v>
      </c>
      <c r="C3218" s="1" t="s">
        <v>45</v>
      </c>
      <c r="J3218" s="1" t="s">
        <v>23728</v>
      </c>
      <c r="K3218" s="1" t="s">
        <v>23729</v>
      </c>
      <c r="L3218" s="1" t="s">
        <v>23730</v>
      </c>
      <c r="M3218" s="1" t="s">
        <v>23731</v>
      </c>
      <c r="N3218" s="1" t="s">
        <v>23732</v>
      </c>
      <c r="O3218" s="1" t="s">
        <v>23733</v>
      </c>
    </row>
    <row r="3219" s="1" customFormat="1" spans="1:15">
      <c r="A3219" s="1" t="s">
        <v>15</v>
      </c>
      <c r="B3219" s="1" t="s">
        <v>23734</v>
      </c>
      <c r="C3219" s="1" t="s">
        <v>27</v>
      </c>
      <c r="F3219" s="1" t="s">
        <v>23727</v>
      </c>
      <c r="G3219" s="1" t="s">
        <v>12878</v>
      </c>
      <c r="I3219" s="1" t="s">
        <v>23735</v>
      </c>
      <c r="J3219" s="1" t="s">
        <v>23736</v>
      </c>
      <c r="K3219" s="1" t="s">
        <v>23737</v>
      </c>
      <c r="L3219" s="1" t="s">
        <v>23738</v>
      </c>
      <c r="M3219" s="1" t="s">
        <v>23739</v>
      </c>
      <c r="N3219" s="1" t="s">
        <v>23740</v>
      </c>
      <c r="O3219" s="1" t="s">
        <v>23741</v>
      </c>
    </row>
    <row r="3220" s="1" customFormat="1" spans="1:15">
      <c r="A3220" s="1" t="s">
        <v>15</v>
      </c>
      <c r="B3220" s="1" t="s">
        <v>1304</v>
      </c>
      <c r="C3220" s="1" t="s">
        <v>27</v>
      </c>
      <c r="J3220" s="1" t="s">
        <v>23742</v>
      </c>
      <c r="K3220" s="1" t="s">
        <v>23743</v>
      </c>
      <c r="L3220" s="1" t="s">
        <v>23744</v>
      </c>
      <c r="M3220" s="1" t="s">
        <v>23745</v>
      </c>
      <c r="N3220" s="1" t="s">
        <v>23746</v>
      </c>
      <c r="O3220" s="1" t="s">
        <v>23747</v>
      </c>
    </row>
    <row r="3221" s="1" customFormat="1" spans="1:15">
      <c r="A3221" s="1" t="s">
        <v>15</v>
      </c>
      <c r="B3221" s="1" t="s">
        <v>1304</v>
      </c>
      <c r="C3221" s="1" t="s">
        <v>45</v>
      </c>
      <c r="J3221" s="1" t="s">
        <v>23748</v>
      </c>
      <c r="K3221" s="1" t="s">
        <v>23743</v>
      </c>
      <c r="L3221" s="1" t="s">
        <v>23749</v>
      </c>
      <c r="M3221" s="1" t="s">
        <v>23750</v>
      </c>
      <c r="N3221" s="1" t="s">
        <v>23751</v>
      </c>
      <c r="O3221" s="1" t="s">
        <v>23752</v>
      </c>
    </row>
    <row r="3222" s="1" customFormat="1" spans="1:15">
      <c r="A3222" s="1" t="s">
        <v>15</v>
      </c>
      <c r="B3222" s="1" t="s">
        <v>23753</v>
      </c>
      <c r="C3222" s="1" t="s">
        <v>27</v>
      </c>
      <c r="F3222" s="1" t="s">
        <v>23754</v>
      </c>
      <c r="I3222" s="1" t="s">
        <v>23755</v>
      </c>
      <c r="J3222" s="1" t="s">
        <v>23756</v>
      </c>
      <c r="K3222" s="1" t="s">
        <v>23757</v>
      </c>
      <c r="L3222" s="1" t="s">
        <v>23758</v>
      </c>
      <c r="M3222" s="1" t="s">
        <v>23759</v>
      </c>
      <c r="N3222" s="1" t="s">
        <v>23760</v>
      </c>
      <c r="O3222" s="1" t="s">
        <v>23761</v>
      </c>
    </row>
    <row r="3223" s="1" customFormat="1" spans="1:15">
      <c r="A3223" s="1" t="s">
        <v>15</v>
      </c>
      <c r="B3223" s="1" t="s">
        <v>23762</v>
      </c>
      <c r="C3223" s="1" t="s">
        <v>27</v>
      </c>
      <c r="F3223" s="1" t="s">
        <v>23763</v>
      </c>
      <c r="I3223" s="1" t="s">
        <v>23764</v>
      </c>
      <c r="J3223" s="1" t="s">
        <v>23765</v>
      </c>
      <c r="K3223" s="1" t="s">
        <v>23766</v>
      </c>
      <c r="L3223" s="1" t="s">
        <v>23767</v>
      </c>
      <c r="M3223" s="1" t="s">
        <v>23768</v>
      </c>
      <c r="N3223" s="1" t="s">
        <v>23769</v>
      </c>
      <c r="O3223" s="1" t="s">
        <v>23770</v>
      </c>
    </row>
    <row r="3224" s="1" customFormat="1" spans="1:15">
      <c r="A3224" s="1" t="s">
        <v>15</v>
      </c>
      <c r="B3224" s="1" t="s">
        <v>23771</v>
      </c>
      <c r="C3224" s="1" t="s">
        <v>75</v>
      </c>
      <c r="F3224" s="1" t="s">
        <v>23763</v>
      </c>
      <c r="G3224" s="1" t="s">
        <v>3576</v>
      </c>
      <c r="I3224" s="1" t="s">
        <v>23772</v>
      </c>
      <c r="J3224" s="1" t="s">
        <v>23773</v>
      </c>
      <c r="K3224" s="1" t="s">
        <v>23774</v>
      </c>
      <c r="L3224" s="1" t="s">
        <v>23775</v>
      </c>
      <c r="M3224" s="1" t="s">
        <v>23776</v>
      </c>
      <c r="N3224" s="1" t="s">
        <v>23777</v>
      </c>
      <c r="O3224" s="1" t="s">
        <v>23778</v>
      </c>
    </row>
    <row r="3225" s="1" customFormat="1" spans="1:15">
      <c r="A3225" s="1" t="s">
        <v>15</v>
      </c>
      <c r="B3225" s="1" t="s">
        <v>23779</v>
      </c>
      <c r="C3225" s="1" t="s">
        <v>17</v>
      </c>
      <c r="J3225" s="1" t="s">
        <v>23780</v>
      </c>
      <c r="K3225" s="1" t="s">
        <v>23781</v>
      </c>
      <c r="L3225" s="1" t="s">
        <v>23782</v>
      </c>
      <c r="M3225" s="1" t="s">
        <v>23783</v>
      </c>
      <c r="N3225" s="1" t="s">
        <v>23784</v>
      </c>
      <c r="O3225" s="1" t="s">
        <v>23785</v>
      </c>
    </row>
    <row r="3226" s="1" customFormat="1" spans="1:15">
      <c r="A3226" s="1" t="s">
        <v>15</v>
      </c>
      <c r="B3226" s="1" t="s">
        <v>23779</v>
      </c>
      <c r="C3226" s="1" t="s">
        <v>27</v>
      </c>
      <c r="J3226" s="1" t="s">
        <v>23786</v>
      </c>
      <c r="K3226" s="1" t="s">
        <v>23781</v>
      </c>
      <c r="L3226" s="1" t="s">
        <v>23787</v>
      </c>
      <c r="M3226" s="1" t="s">
        <v>23788</v>
      </c>
      <c r="N3226" s="1" t="s">
        <v>23789</v>
      </c>
      <c r="O3226" s="1" t="s">
        <v>23790</v>
      </c>
    </row>
    <row r="3227" s="1" customFormat="1" spans="1:15">
      <c r="A3227" s="1" t="s">
        <v>15</v>
      </c>
      <c r="B3227" s="1" t="s">
        <v>23791</v>
      </c>
      <c r="C3227" s="1" t="s">
        <v>27</v>
      </c>
      <c r="J3227" s="1" t="s">
        <v>23792</v>
      </c>
      <c r="K3227" s="1" t="s">
        <v>23793</v>
      </c>
      <c r="L3227" s="1" t="s">
        <v>23794</v>
      </c>
      <c r="M3227" s="1" t="s">
        <v>23795</v>
      </c>
      <c r="N3227" s="1" t="s">
        <v>23796</v>
      </c>
      <c r="O3227" s="1" t="s">
        <v>23797</v>
      </c>
    </row>
    <row r="3228" s="1" customFormat="1" spans="1:15">
      <c r="A3228" s="1" t="s">
        <v>15</v>
      </c>
      <c r="B3228" s="1" t="s">
        <v>23791</v>
      </c>
      <c r="C3228" s="1" t="s">
        <v>17</v>
      </c>
      <c r="J3228" s="1" t="s">
        <v>23798</v>
      </c>
      <c r="K3228" s="1" t="s">
        <v>23793</v>
      </c>
      <c r="L3228" s="1" t="s">
        <v>23799</v>
      </c>
      <c r="M3228" s="1" t="s">
        <v>23800</v>
      </c>
      <c r="N3228" s="1" t="s">
        <v>23801</v>
      </c>
      <c r="O3228" s="1" t="s">
        <v>23802</v>
      </c>
    </row>
    <row r="3229" s="1" customFormat="1" spans="1:15">
      <c r="A3229" s="1" t="s">
        <v>15</v>
      </c>
      <c r="B3229" s="1" t="s">
        <v>23803</v>
      </c>
      <c r="C3229" s="1" t="s">
        <v>27</v>
      </c>
      <c r="F3229" s="1" t="s">
        <v>23791</v>
      </c>
      <c r="G3229" s="1" t="s">
        <v>23804</v>
      </c>
      <c r="I3229" s="1" t="s">
        <v>23805</v>
      </c>
      <c r="J3229" s="1" t="s">
        <v>23806</v>
      </c>
      <c r="K3229" s="1" t="s">
        <v>23807</v>
      </c>
      <c r="L3229" s="1" t="s">
        <v>23808</v>
      </c>
      <c r="M3229" s="1" t="s">
        <v>23809</v>
      </c>
      <c r="N3229" s="1" t="s">
        <v>23810</v>
      </c>
      <c r="O3229" s="1" t="s">
        <v>23811</v>
      </c>
    </row>
    <row r="3230" s="1" customFormat="1" spans="1:15">
      <c r="A3230" s="1" t="s">
        <v>15</v>
      </c>
      <c r="B3230" s="1" t="s">
        <v>23812</v>
      </c>
      <c r="C3230" s="1" t="s">
        <v>17</v>
      </c>
      <c r="F3230" s="1" t="s">
        <v>8161</v>
      </c>
      <c r="G3230" s="1" t="s">
        <v>1972</v>
      </c>
      <c r="I3230" s="1" t="s">
        <v>23813</v>
      </c>
      <c r="J3230" s="1" t="s">
        <v>23814</v>
      </c>
      <c r="K3230" s="1" t="s">
        <v>23815</v>
      </c>
      <c r="L3230" s="1" t="s">
        <v>23816</v>
      </c>
      <c r="M3230" s="1" t="s">
        <v>23817</v>
      </c>
      <c r="N3230" s="1" t="s">
        <v>23818</v>
      </c>
      <c r="O3230" s="1" t="s">
        <v>23819</v>
      </c>
    </row>
    <row r="3231" s="1" customFormat="1" spans="1:15">
      <c r="A3231" s="1" t="s">
        <v>15</v>
      </c>
      <c r="B3231" s="1" t="s">
        <v>23812</v>
      </c>
      <c r="C3231" s="1" t="s">
        <v>27</v>
      </c>
      <c r="F3231" s="1" t="s">
        <v>8161</v>
      </c>
      <c r="G3231" s="1" t="s">
        <v>1972</v>
      </c>
      <c r="I3231" s="1" t="s">
        <v>23820</v>
      </c>
      <c r="J3231" s="1" t="s">
        <v>23821</v>
      </c>
      <c r="K3231" s="1" t="s">
        <v>23815</v>
      </c>
      <c r="L3231" s="1" t="s">
        <v>23822</v>
      </c>
      <c r="M3231" s="1" t="s">
        <v>23823</v>
      </c>
      <c r="N3231" s="1" t="s">
        <v>23824</v>
      </c>
      <c r="O3231" s="1" t="s">
        <v>23825</v>
      </c>
    </row>
    <row r="3232" s="1" customFormat="1" spans="1:15">
      <c r="A3232" s="1" t="s">
        <v>15</v>
      </c>
      <c r="B3232" s="1" t="s">
        <v>23826</v>
      </c>
      <c r="C3232" s="1" t="s">
        <v>27</v>
      </c>
      <c r="F3232" s="1" t="s">
        <v>8161</v>
      </c>
      <c r="G3232" s="1" t="s">
        <v>15384</v>
      </c>
      <c r="I3232" s="1" t="s">
        <v>23827</v>
      </c>
      <c r="J3232" s="1" t="s">
        <v>23828</v>
      </c>
      <c r="K3232" s="1" t="s">
        <v>23829</v>
      </c>
      <c r="L3232" s="1" t="s">
        <v>23830</v>
      </c>
      <c r="M3232" s="1" t="s">
        <v>23831</v>
      </c>
      <c r="N3232" s="1" t="s">
        <v>23832</v>
      </c>
      <c r="O3232" s="1" t="s">
        <v>23833</v>
      </c>
    </row>
    <row r="3233" s="1" customFormat="1" spans="1:15">
      <c r="A3233" s="1" t="s">
        <v>15</v>
      </c>
      <c r="B3233" s="1" t="s">
        <v>23834</v>
      </c>
      <c r="C3233" s="1" t="s">
        <v>27</v>
      </c>
      <c r="F3233" s="1" t="s">
        <v>8161</v>
      </c>
      <c r="G3233" s="1" t="s">
        <v>2237</v>
      </c>
      <c r="H3233" s="1" t="s">
        <v>1836</v>
      </c>
      <c r="I3233" s="1" t="s">
        <v>23835</v>
      </c>
      <c r="J3233" s="1" t="s">
        <v>23836</v>
      </c>
      <c r="K3233" s="1" t="s">
        <v>23837</v>
      </c>
      <c r="L3233" s="1" t="s">
        <v>23838</v>
      </c>
      <c r="M3233" s="1" t="s">
        <v>23839</v>
      </c>
      <c r="N3233" s="1" t="s">
        <v>23840</v>
      </c>
      <c r="O3233" s="1" t="s">
        <v>23841</v>
      </c>
    </row>
    <row r="3234" s="1" customFormat="1" spans="1:15">
      <c r="A3234" s="1" t="s">
        <v>15</v>
      </c>
      <c r="B3234" s="1" t="s">
        <v>23842</v>
      </c>
      <c r="C3234" s="1" t="s">
        <v>17</v>
      </c>
      <c r="F3234" s="1" t="s">
        <v>23843</v>
      </c>
      <c r="G3234" s="1" t="s">
        <v>707</v>
      </c>
      <c r="I3234" s="1" t="s">
        <v>23844</v>
      </c>
      <c r="J3234" s="1" t="s">
        <v>23845</v>
      </c>
      <c r="K3234" s="1" t="s">
        <v>23846</v>
      </c>
      <c r="L3234" s="1" t="s">
        <v>23847</v>
      </c>
      <c r="M3234" s="1" t="s">
        <v>23848</v>
      </c>
      <c r="N3234" s="1" t="s">
        <v>23849</v>
      </c>
      <c r="O3234" s="1" t="s">
        <v>23850</v>
      </c>
    </row>
    <row r="3235" s="1" customFormat="1" spans="1:15">
      <c r="A3235" s="1" t="s">
        <v>15</v>
      </c>
      <c r="B3235" s="1" t="s">
        <v>23842</v>
      </c>
      <c r="C3235" s="1" t="s">
        <v>27</v>
      </c>
      <c r="F3235" s="1" t="s">
        <v>23843</v>
      </c>
      <c r="G3235" s="1" t="s">
        <v>707</v>
      </c>
      <c r="I3235" s="1" t="s">
        <v>23851</v>
      </c>
      <c r="J3235" s="1" t="s">
        <v>23852</v>
      </c>
      <c r="K3235" s="1" t="s">
        <v>23846</v>
      </c>
      <c r="L3235" s="1" t="s">
        <v>23853</v>
      </c>
      <c r="M3235" s="1" t="s">
        <v>23854</v>
      </c>
      <c r="N3235" s="1" t="s">
        <v>23855</v>
      </c>
      <c r="O3235" s="1" t="s">
        <v>23856</v>
      </c>
    </row>
    <row r="3236" s="1" customFormat="1" spans="1:15">
      <c r="A3236" s="1" t="s">
        <v>15</v>
      </c>
      <c r="B3236" s="1" t="s">
        <v>23857</v>
      </c>
      <c r="C3236" s="1" t="s">
        <v>45</v>
      </c>
      <c r="F3236" s="1" t="s">
        <v>23843</v>
      </c>
      <c r="G3236" s="1" t="s">
        <v>294</v>
      </c>
      <c r="I3236" s="1" t="s">
        <v>23858</v>
      </c>
      <c r="J3236" s="1" t="s">
        <v>23859</v>
      </c>
      <c r="K3236" s="1" t="s">
        <v>23860</v>
      </c>
      <c r="L3236" s="1" t="s">
        <v>23861</v>
      </c>
      <c r="M3236" s="1" t="s">
        <v>23862</v>
      </c>
      <c r="N3236" s="1" t="s">
        <v>23863</v>
      </c>
      <c r="O3236" s="1" t="s">
        <v>23864</v>
      </c>
    </row>
    <row r="3237" s="1" customFormat="1" spans="1:15">
      <c r="A3237" s="1" t="s">
        <v>15</v>
      </c>
      <c r="B3237" s="1" t="s">
        <v>23865</v>
      </c>
      <c r="C3237" s="1" t="s">
        <v>27</v>
      </c>
      <c r="J3237" s="1" t="s">
        <v>23866</v>
      </c>
      <c r="K3237" s="1" t="s">
        <v>23867</v>
      </c>
      <c r="L3237" s="1" t="s">
        <v>23868</v>
      </c>
      <c r="M3237" s="1" t="s">
        <v>23869</v>
      </c>
      <c r="N3237" s="1" t="s">
        <v>23870</v>
      </c>
      <c r="O3237" s="1" t="s">
        <v>23871</v>
      </c>
    </row>
    <row r="3238" s="1" customFormat="1" spans="1:15">
      <c r="A3238" s="1" t="s">
        <v>15</v>
      </c>
      <c r="B3238" s="1" t="s">
        <v>23872</v>
      </c>
      <c r="C3238" s="1" t="s">
        <v>45</v>
      </c>
      <c r="J3238" s="1" t="s">
        <v>11363</v>
      </c>
      <c r="K3238" s="1" t="s">
        <v>23873</v>
      </c>
      <c r="L3238" s="1" t="s">
        <v>23874</v>
      </c>
      <c r="M3238" s="1" t="s">
        <v>23875</v>
      </c>
      <c r="N3238" s="1" t="s">
        <v>23876</v>
      </c>
      <c r="O3238" s="1" t="s">
        <v>23877</v>
      </c>
    </row>
    <row r="3239" s="1" customFormat="1" spans="1:15">
      <c r="A3239" s="1" t="s">
        <v>15</v>
      </c>
      <c r="B3239" s="1" t="s">
        <v>23878</v>
      </c>
      <c r="C3239" s="1" t="s">
        <v>27</v>
      </c>
      <c r="J3239" s="1" t="s">
        <v>23879</v>
      </c>
      <c r="K3239" s="1" t="s">
        <v>23880</v>
      </c>
      <c r="L3239" s="1" t="s">
        <v>23881</v>
      </c>
      <c r="M3239" s="1" t="s">
        <v>23882</v>
      </c>
      <c r="N3239" s="1" t="s">
        <v>23883</v>
      </c>
      <c r="O3239" s="1" t="s">
        <v>23884</v>
      </c>
    </row>
    <row r="3240" s="1" customFormat="1" spans="1:15">
      <c r="A3240" s="1" t="s">
        <v>15</v>
      </c>
      <c r="B3240" s="1" t="s">
        <v>23878</v>
      </c>
      <c r="C3240" s="1" t="s">
        <v>45</v>
      </c>
      <c r="J3240" s="1" t="s">
        <v>23885</v>
      </c>
      <c r="K3240" s="1" t="s">
        <v>23880</v>
      </c>
      <c r="L3240" s="1" t="s">
        <v>23886</v>
      </c>
      <c r="M3240" s="1" t="s">
        <v>23887</v>
      </c>
      <c r="N3240" s="1" t="s">
        <v>23888</v>
      </c>
      <c r="O3240" s="1" t="s">
        <v>23889</v>
      </c>
    </row>
    <row r="3241" s="1" customFormat="1" spans="1:15">
      <c r="A3241" s="1" t="s">
        <v>15</v>
      </c>
      <c r="B3241" s="1" t="s">
        <v>23890</v>
      </c>
      <c r="C3241" s="1" t="s">
        <v>45</v>
      </c>
      <c r="F3241" s="1" t="s">
        <v>23891</v>
      </c>
      <c r="G3241" s="1" t="e">
        <f>-ar</f>
        <v>#NAME?</v>
      </c>
      <c r="I3241" s="1" t="s">
        <v>23892</v>
      </c>
      <c r="J3241" s="1" t="s">
        <v>23893</v>
      </c>
      <c r="K3241" s="1" t="s">
        <v>23894</v>
      </c>
      <c r="L3241" s="1" t="s">
        <v>23895</v>
      </c>
      <c r="M3241" s="1" t="s">
        <v>23896</v>
      </c>
      <c r="N3241" s="1" t="s">
        <v>23897</v>
      </c>
      <c r="O3241" s="1" t="s">
        <v>23898</v>
      </c>
    </row>
    <row r="3242" s="1" customFormat="1" spans="1:15">
      <c r="A3242" s="1" t="s">
        <v>15</v>
      </c>
      <c r="B3242" s="1" t="s">
        <v>23899</v>
      </c>
      <c r="C3242" s="1" t="s">
        <v>45</v>
      </c>
      <c r="F3242" s="1" t="s">
        <v>23900</v>
      </c>
      <c r="G3242" s="1" t="e">
        <f>-e</f>
        <v>#NAME?</v>
      </c>
      <c r="I3242" s="1" t="s">
        <v>23901</v>
      </c>
      <c r="J3242" s="1" t="s">
        <v>23902</v>
      </c>
      <c r="K3242" s="1" t="s">
        <v>23903</v>
      </c>
      <c r="L3242" s="1" t="s">
        <v>23904</v>
      </c>
      <c r="M3242" s="1" t="s">
        <v>23905</v>
      </c>
      <c r="N3242" s="1" t="s">
        <v>23906</v>
      </c>
      <c r="O3242" s="1" t="s">
        <v>23907</v>
      </c>
    </row>
    <row r="3243" s="1" customFormat="1" spans="1:15">
      <c r="A3243" s="1" t="s">
        <v>15</v>
      </c>
      <c r="B3243" s="1" t="s">
        <v>23908</v>
      </c>
      <c r="C3243" s="1" t="s">
        <v>17</v>
      </c>
      <c r="F3243" s="1" t="s">
        <v>23900</v>
      </c>
      <c r="G3243" s="1" t="e">
        <f>-ify</f>
        <v>#NAME?</v>
      </c>
      <c r="I3243" s="1" t="s">
        <v>23909</v>
      </c>
      <c r="J3243" s="1" t="s">
        <v>23910</v>
      </c>
      <c r="K3243" s="1" t="s">
        <v>23911</v>
      </c>
      <c r="L3243" s="1" t="s">
        <v>23912</v>
      </c>
      <c r="M3243" s="1" t="s">
        <v>23913</v>
      </c>
      <c r="N3243" s="1" t="s">
        <v>23914</v>
      </c>
      <c r="O3243" s="1" t="s">
        <v>23915</v>
      </c>
    </row>
    <row r="3244" s="1" customFormat="1" spans="1:15">
      <c r="A3244" s="1" t="s">
        <v>15</v>
      </c>
      <c r="B3244" s="1" t="s">
        <v>23916</v>
      </c>
      <c r="C3244" s="1" t="s">
        <v>1351</v>
      </c>
      <c r="J3244" s="1" t="s">
        <v>23917</v>
      </c>
      <c r="K3244" s="1" t="s">
        <v>23918</v>
      </c>
      <c r="L3244" s="1" t="s">
        <v>23919</v>
      </c>
      <c r="M3244" s="1" t="s">
        <v>23920</v>
      </c>
      <c r="N3244" s="1" t="s">
        <v>23921</v>
      </c>
      <c r="O3244" s="1" t="s">
        <v>23922</v>
      </c>
    </row>
    <row r="3245" s="1" customFormat="1" spans="1:15">
      <c r="A3245" s="1" t="s">
        <v>15</v>
      </c>
      <c r="B3245" s="1" t="s">
        <v>23916</v>
      </c>
      <c r="C3245" s="1" t="s">
        <v>65</v>
      </c>
      <c r="J3245" s="1" t="s">
        <v>23923</v>
      </c>
      <c r="K3245" s="1" t="s">
        <v>23918</v>
      </c>
      <c r="L3245" s="1" t="s">
        <v>23924</v>
      </c>
      <c r="M3245" s="1" t="s">
        <v>23925</v>
      </c>
      <c r="N3245" s="1" t="s">
        <v>23926</v>
      </c>
      <c r="O3245" s="1" t="s">
        <v>23927</v>
      </c>
    </row>
    <row r="3246" s="1" customFormat="1" spans="1:15">
      <c r="A3246" s="1" t="s">
        <v>15</v>
      </c>
      <c r="B3246" s="1" t="s">
        <v>23916</v>
      </c>
      <c r="C3246" s="1" t="s">
        <v>75</v>
      </c>
      <c r="J3246" s="1" t="s">
        <v>23928</v>
      </c>
      <c r="K3246" s="1" t="s">
        <v>23918</v>
      </c>
      <c r="L3246" s="1" t="s">
        <v>23929</v>
      </c>
      <c r="M3246" s="1" t="s">
        <v>23930</v>
      </c>
      <c r="N3246" s="1" t="s">
        <v>23931</v>
      </c>
      <c r="O3246" s="1" t="s">
        <v>23932</v>
      </c>
    </row>
    <row r="3247" s="1" customFormat="1" spans="1:15">
      <c r="A3247" s="1" t="s">
        <v>15</v>
      </c>
      <c r="B3247" s="1" t="s">
        <v>23933</v>
      </c>
      <c r="C3247" s="1" t="s">
        <v>75</v>
      </c>
      <c r="F3247" s="1" t="s">
        <v>23934</v>
      </c>
      <c r="G3247" s="1" t="e">
        <f>-ly</f>
        <v>#NAME?</v>
      </c>
      <c r="I3247" s="1" t="s">
        <v>23935</v>
      </c>
      <c r="J3247" s="1" t="s">
        <v>23936</v>
      </c>
      <c r="K3247" s="1" t="s">
        <v>23937</v>
      </c>
      <c r="L3247" s="1" t="s">
        <v>23938</v>
      </c>
      <c r="M3247" s="1" t="s">
        <v>23939</v>
      </c>
      <c r="N3247" s="1" t="s">
        <v>23940</v>
      </c>
      <c r="O3247" s="1" t="s">
        <v>23941</v>
      </c>
    </row>
    <row r="3248" s="1" customFormat="1" spans="1:15">
      <c r="A3248" s="1" t="s">
        <v>15</v>
      </c>
      <c r="B3248" s="1" t="s">
        <v>23942</v>
      </c>
      <c r="C3248" s="1" t="s">
        <v>17</v>
      </c>
      <c r="F3248" s="1" t="s">
        <v>23942</v>
      </c>
      <c r="J3248" s="1" t="s">
        <v>23943</v>
      </c>
      <c r="K3248" s="1" t="s">
        <v>23944</v>
      </c>
      <c r="L3248" s="1" t="s">
        <v>23945</v>
      </c>
      <c r="M3248" s="1" t="s">
        <v>23946</v>
      </c>
      <c r="N3248" s="1" t="s">
        <v>23947</v>
      </c>
      <c r="O3248" s="1" t="s">
        <v>23948</v>
      </c>
    </row>
    <row r="3249" s="1" customFormat="1" spans="1:15">
      <c r="A3249" s="1" t="s">
        <v>15</v>
      </c>
      <c r="B3249" s="1" t="s">
        <v>23949</v>
      </c>
      <c r="C3249" s="1" t="s">
        <v>45</v>
      </c>
      <c r="F3249" s="1" t="s">
        <v>23950</v>
      </c>
      <c r="G3249" s="1" t="e">
        <f>-le</f>
        <v>#NAME?</v>
      </c>
      <c r="I3249" s="1" t="s">
        <v>23951</v>
      </c>
      <c r="J3249" s="1" t="s">
        <v>23952</v>
      </c>
      <c r="K3249" s="1" t="s">
        <v>23953</v>
      </c>
      <c r="L3249" s="1" t="s">
        <v>23954</v>
      </c>
      <c r="M3249" s="1" t="s">
        <v>23955</v>
      </c>
      <c r="N3249" s="1" t="s">
        <v>23956</v>
      </c>
      <c r="O3249" s="1" t="s">
        <v>23957</v>
      </c>
    </row>
    <row r="3250" s="1" customFormat="1" spans="1:15">
      <c r="A3250" s="1" t="s">
        <v>15</v>
      </c>
      <c r="B3250" s="1" t="s">
        <v>23958</v>
      </c>
      <c r="C3250" s="1" t="s">
        <v>17</v>
      </c>
      <c r="F3250" s="1" t="s">
        <v>23958</v>
      </c>
      <c r="J3250" s="1" t="s">
        <v>23959</v>
      </c>
      <c r="K3250" s="1" t="s">
        <v>23960</v>
      </c>
      <c r="L3250" s="1" t="s">
        <v>23961</v>
      </c>
      <c r="M3250" s="1" t="s">
        <v>23962</v>
      </c>
      <c r="N3250" s="1" t="s">
        <v>23963</v>
      </c>
      <c r="O3250" s="1" t="s">
        <v>23964</v>
      </c>
    </row>
    <row r="3251" s="1" customFormat="1" spans="1:15">
      <c r="A3251" s="1" t="s">
        <v>15</v>
      </c>
      <c r="B3251" s="1" t="s">
        <v>23965</v>
      </c>
      <c r="C3251" s="1" t="s">
        <v>27</v>
      </c>
      <c r="F3251" s="1" t="s">
        <v>23965</v>
      </c>
      <c r="J3251" s="1" t="s">
        <v>23966</v>
      </c>
      <c r="K3251" s="1" t="s">
        <v>23967</v>
      </c>
      <c r="L3251" s="1" t="s">
        <v>23968</v>
      </c>
      <c r="M3251" s="1" t="s">
        <v>23969</v>
      </c>
      <c r="N3251" s="1" t="s">
        <v>23970</v>
      </c>
      <c r="O3251" s="1" t="s">
        <v>23971</v>
      </c>
    </row>
    <row r="3252" s="1" customFormat="1" spans="1:15">
      <c r="A3252" s="1" t="s">
        <v>15</v>
      </c>
      <c r="B3252" s="1" t="s">
        <v>23972</v>
      </c>
      <c r="C3252" s="1" t="s">
        <v>27</v>
      </c>
      <c r="J3252" s="1" t="s">
        <v>23973</v>
      </c>
      <c r="K3252" s="1" t="s">
        <v>23974</v>
      </c>
      <c r="L3252" s="1" t="s">
        <v>23975</v>
      </c>
      <c r="M3252" s="1" t="s">
        <v>23976</v>
      </c>
      <c r="N3252" s="1" t="s">
        <v>23977</v>
      </c>
      <c r="O3252" s="1" t="s">
        <v>23978</v>
      </c>
    </row>
    <row r="3253" s="1" customFormat="1" spans="1:15">
      <c r="A3253" s="1" t="s">
        <v>15</v>
      </c>
      <c r="B3253" s="1" t="s">
        <v>23979</v>
      </c>
      <c r="C3253" s="1" t="s">
        <v>17</v>
      </c>
      <c r="J3253" s="1" t="s">
        <v>23980</v>
      </c>
      <c r="K3253" s="1" t="s">
        <v>23981</v>
      </c>
      <c r="L3253" s="1" t="s">
        <v>23982</v>
      </c>
      <c r="M3253" s="1" t="s">
        <v>23983</v>
      </c>
      <c r="N3253" s="1" t="s">
        <v>23984</v>
      </c>
      <c r="O3253" s="1" t="s">
        <v>23985</v>
      </c>
    </row>
    <row r="3254" s="1" customFormat="1" spans="1:15">
      <c r="A3254" s="1" t="s">
        <v>15</v>
      </c>
      <c r="B3254" s="1" t="s">
        <v>23986</v>
      </c>
      <c r="C3254" s="1" t="s">
        <v>27</v>
      </c>
      <c r="F3254" s="1" t="s">
        <v>23987</v>
      </c>
      <c r="G3254" s="1" t="e">
        <f>-ation</f>
        <v>#NAME?</v>
      </c>
      <c r="I3254" s="1" t="s">
        <v>23988</v>
      </c>
      <c r="J3254" s="1" t="s">
        <v>23989</v>
      </c>
      <c r="K3254" s="1" t="s">
        <v>23990</v>
      </c>
      <c r="L3254" s="1" t="s">
        <v>23991</v>
      </c>
      <c r="M3254" s="1" t="s">
        <v>23992</v>
      </c>
      <c r="N3254" s="1" t="s">
        <v>23993</v>
      </c>
      <c r="O3254" s="1" t="s">
        <v>23994</v>
      </c>
    </row>
    <row r="3255" s="1" customFormat="1" spans="1:15">
      <c r="A3255" s="1" t="s">
        <v>15</v>
      </c>
      <c r="B3255" s="1" t="s">
        <v>23995</v>
      </c>
      <c r="C3255" s="1" t="s">
        <v>27</v>
      </c>
      <c r="J3255" s="1" t="s">
        <v>23996</v>
      </c>
      <c r="K3255" s="1" t="s">
        <v>23997</v>
      </c>
      <c r="L3255" s="1" t="s">
        <v>23998</v>
      </c>
      <c r="M3255" s="1" t="s">
        <v>23999</v>
      </c>
      <c r="N3255" s="1" t="s">
        <v>24000</v>
      </c>
      <c r="O3255" s="1" t="s">
        <v>24001</v>
      </c>
    </row>
    <row r="3256" s="1" customFormat="1" spans="1:15">
      <c r="A3256" s="1" t="s">
        <v>15</v>
      </c>
      <c r="B3256" s="1" t="s">
        <v>24002</v>
      </c>
      <c r="C3256" s="1" t="s">
        <v>17</v>
      </c>
      <c r="J3256" s="1" t="s">
        <v>24003</v>
      </c>
      <c r="K3256" s="1" t="s">
        <v>24004</v>
      </c>
      <c r="L3256" s="1" t="s">
        <v>24005</v>
      </c>
      <c r="M3256" s="1" t="s">
        <v>24006</v>
      </c>
      <c r="N3256" s="1" t="s">
        <v>24007</v>
      </c>
      <c r="O3256" s="1" t="s">
        <v>24008</v>
      </c>
    </row>
    <row r="3257" s="1" customFormat="1" spans="1:15">
      <c r="A3257" s="1" t="s">
        <v>15</v>
      </c>
      <c r="B3257" s="1" t="s">
        <v>24002</v>
      </c>
      <c r="C3257" s="1" t="s">
        <v>27</v>
      </c>
      <c r="J3257" s="1" t="s">
        <v>24009</v>
      </c>
      <c r="K3257" s="1" t="s">
        <v>24004</v>
      </c>
      <c r="L3257" s="1" t="s">
        <v>24010</v>
      </c>
      <c r="M3257" s="1" t="s">
        <v>24011</v>
      </c>
      <c r="N3257" s="1" t="s">
        <v>24012</v>
      </c>
      <c r="O3257" s="1" t="s">
        <v>24013</v>
      </c>
    </row>
    <row r="3258" s="1" customFormat="1" spans="1:15">
      <c r="A3258" s="1" t="s">
        <v>15</v>
      </c>
      <c r="B3258" s="1" t="s">
        <v>24014</v>
      </c>
      <c r="C3258" s="1" t="s">
        <v>27</v>
      </c>
      <c r="I3258" s="1" t="s">
        <v>24015</v>
      </c>
      <c r="J3258" s="1" t="s">
        <v>24016</v>
      </c>
      <c r="K3258" s="1" t="s">
        <v>24017</v>
      </c>
      <c r="L3258" s="1" t="s">
        <v>24018</v>
      </c>
      <c r="M3258" s="1" t="s">
        <v>24019</v>
      </c>
      <c r="N3258" s="1" t="s">
        <v>24020</v>
      </c>
      <c r="O3258" s="1" t="s">
        <v>24021</v>
      </c>
    </row>
    <row r="3259" s="1" customFormat="1" spans="1:15">
      <c r="A3259" s="1" t="s">
        <v>15</v>
      </c>
      <c r="B3259" s="1" t="s">
        <v>24022</v>
      </c>
      <c r="C3259" s="1" t="s">
        <v>27</v>
      </c>
      <c r="J3259" s="1" t="s">
        <v>24023</v>
      </c>
      <c r="K3259" s="1" t="s">
        <v>24024</v>
      </c>
      <c r="L3259" s="1" t="s">
        <v>24025</v>
      </c>
      <c r="M3259" s="1" t="s">
        <v>24026</v>
      </c>
      <c r="N3259" s="1" t="s">
        <v>24027</v>
      </c>
      <c r="O3259" s="1" t="s">
        <v>24028</v>
      </c>
    </row>
    <row r="3260" s="1" customFormat="1" spans="1:15">
      <c r="A3260" s="1" t="s">
        <v>15</v>
      </c>
      <c r="B3260" s="1" t="s">
        <v>24022</v>
      </c>
      <c r="C3260" s="1" t="s">
        <v>17</v>
      </c>
      <c r="J3260" s="1" t="s">
        <v>24029</v>
      </c>
      <c r="K3260" s="1" t="s">
        <v>24024</v>
      </c>
      <c r="L3260" s="1" t="s">
        <v>24030</v>
      </c>
      <c r="M3260" s="1" t="s">
        <v>24031</v>
      </c>
      <c r="N3260" s="1" t="s">
        <v>24032</v>
      </c>
      <c r="O3260" s="1" t="s">
        <v>24033</v>
      </c>
    </row>
    <row r="3261" s="1" customFormat="1" spans="1:15">
      <c r="A3261" s="1" t="s">
        <v>15</v>
      </c>
      <c r="B3261" s="1" t="s">
        <v>24034</v>
      </c>
      <c r="C3261" s="1" t="s">
        <v>27</v>
      </c>
      <c r="J3261" s="1" t="s">
        <v>24035</v>
      </c>
      <c r="K3261" s="1" t="s">
        <v>24036</v>
      </c>
      <c r="L3261" s="1" t="s">
        <v>24037</v>
      </c>
      <c r="M3261" s="1" t="s">
        <v>24038</v>
      </c>
      <c r="N3261" s="1" t="s">
        <v>24039</v>
      </c>
      <c r="O3261" s="1" t="s">
        <v>24040</v>
      </c>
    </row>
    <row r="3262" s="1" customFormat="1" spans="1:15">
      <c r="A3262" s="1" t="s">
        <v>15</v>
      </c>
      <c r="B3262" s="1" t="s">
        <v>24041</v>
      </c>
      <c r="C3262" s="1" t="s">
        <v>45</v>
      </c>
      <c r="F3262" s="1" t="s">
        <v>24034</v>
      </c>
      <c r="G3262" s="1" t="e">
        <f>-ful</f>
        <v>#NAME?</v>
      </c>
      <c r="I3262" s="1" t="s">
        <v>24042</v>
      </c>
      <c r="J3262" s="1" t="s">
        <v>24043</v>
      </c>
      <c r="K3262" s="1" t="s">
        <v>24044</v>
      </c>
      <c r="L3262" s="1" t="s">
        <v>24045</v>
      </c>
      <c r="M3262" s="1" t="s">
        <v>24046</v>
      </c>
      <c r="N3262" s="1" t="s">
        <v>24047</v>
      </c>
      <c r="O3262" s="1" t="s">
        <v>24048</v>
      </c>
    </row>
    <row r="3263" s="1" customFormat="1" spans="1:15">
      <c r="A3263" s="1" t="s">
        <v>15</v>
      </c>
      <c r="B3263" s="1" t="s">
        <v>24049</v>
      </c>
      <c r="C3263" s="1" t="s">
        <v>27</v>
      </c>
      <c r="J3263" s="1" t="s">
        <v>24050</v>
      </c>
      <c r="K3263" s="1" t="s">
        <v>24051</v>
      </c>
      <c r="L3263" s="1" t="s">
        <v>24052</v>
      </c>
      <c r="M3263" s="1" t="s">
        <v>24053</v>
      </c>
      <c r="N3263" s="1" t="s">
        <v>24054</v>
      </c>
      <c r="O3263" s="1" t="s">
        <v>24055</v>
      </c>
    </row>
    <row r="3264" s="1" customFormat="1" spans="1:15">
      <c r="A3264" s="1" t="s">
        <v>15</v>
      </c>
      <c r="B3264" s="1" t="s">
        <v>24056</v>
      </c>
      <c r="C3264" s="1" t="s">
        <v>17</v>
      </c>
      <c r="J3264" s="1" t="s">
        <v>24057</v>
      </c>
      <c r="K3264" s="1" t="s">
        <v>24058</v>
      </c>
      <c r="L3264" s="1" t="s">
        <v>24059</v>
      </c>
      <c r="M3264" s="1" t="s">
        <v>24060</v>
      </c>
      <c r="N3264" s="1" t="s">
        <v>24061</v>
      </c>
      <c r="O3264" s="1" t="s">
        <v>24062</v>
      </c>
    </row>
    <row r="3265" s="1" customFormat="1" spans="1:15">
      <c r="A3265" s="1" t="s">
        <v>15</v>
      </c>
      <c r="B3265" s="1" t="s">
        <v>24056</v>
      </c>
      <c r="C3265" s="1" t="s">
        <v>27</v>
      </c>
      <c r="J3265" s="1" t="s">
        <v>24063</v>
      </c>
      <c r="K3265" s="1" t="s">
        <v>24058</v>
      </c>
      <c r="L3265" s="1" t="s">
        <v>24064</v>
      </c>
      <c r="M3265" s="1" t="s">
        <v>24065</v>
      </c>
      <c r="N3265" s="1" t="s">
        <v>24066</v>
      </c>
      <c r="O3265" s="1" t="s">
        <v>24067</v>
      </c>
    </row>
    <row r="3266" s="1" customFormat="1" spans="1:15">
      <c r="A3266" s="1" t="s">
        <v>15</v>
      </c>
      <c r="B3266" s="1" t="s">
        <v>24068</v>
      </c>
      <c r="C3266" s="1" t="s">
        <v>27</v>
      </c>
      <c r="J3266" s="1" t="s">
        <v>24069</v>
      </c>
      <c r="K3266" s="1" t="s">
        <v>24070</v>
      </c>
      <c r="L3266" s="1" t="s">
        <v>24071</v>
      </c>
      <c r="M3266" s="1" t="s">
        <v>24072</v>
      </c>
      <c r="N3266" s="1" t="s">
        <v>24073</v>
      </c>
      <c r="O3266" s="1" t="s">
        <v>24074</v>
      </c>
    </row>
    <row r="3267" s="1" customFormat="1" spans="1:15">
      <c r="A3267" s="1" t="s">
        <v>15</v>
      </c>
      <c r="B3267" s="1" t="s">
        <v>24068</v>
      </c>
      <c r="C3267" s="1" t="s">
        <v>17</v>
      </c>
      <c r="J3267" s="1" t="s">
        <v>24075</v>
      </c>
      <c r="K3267" s="1" t="s">
        <v>24070</v>
      </c>
      <c r="L3267" s="1" t="s">
        <v>24076</v>
      </c>
      <c r="M3267" s="1" t="s">
        <v>24077</v>
      </c>
      <c r="N3267" s="1" t="s">
        <v>24078</v>
      </c>
      <c r="O3267" s="1" t="s">
        <v>24079</v>
      </c>
    </row>
    <row r="3268" s="1" customFormat="1" spans="1:15">
      <c r="A3268" s="1" t="s">
        <v>15</v>
      </c>
      <c r="B3268" s="1" t="s">
        <v>24080</v>
      </c>
      <c r="C3268" s="1" t="s">
        <v>27</v>
      </c>
      <c r="J3268" s="1" t="s">
        <v>24081</v>
      </c>
      <c r="K3268" s="1" t="s">
        <v>24082</v>
      </c>
      <c r="L3268" s="1" t="s">
        <v>24083</v>
      </c>
      <c r="M3268" s="1" t="s">
        <v>24084</v>
      </c>
      <c r="N3268" s="1" t="s">
        <v>24085</v>
      </c>
      <c r="O3268" s="1" t="s">
        <v>24086</v>
      </c>
    </row>
    <row r="3269" s="1" customFormat="1" spans="1:15">
      <c r="A3269" s="1" t="s">
        <v>15</v>
      </c>
      <c r="B3269" s="1" t="s">
        <v>24087</v>
      </c>
      <c r="C3269" s="1" t="s">
        <v>27</v>
      </c>
      <c r="F3269" s="1" t="s">
        <v>24088</v>
      </c>
      <c r="G3269" s="1" t="s">
        <v>2419</v>
      </c>
      <c r="I3269" s="1" t="s">
        <v>24089</v>
      </c>
      <c r="J3269" s="1" t="s">
        <v>24090</v>
      </c>
      <c r="K3269" s="1" t="s">
        <v>24091</v>
      </c>
      <c r="L3269" s="1" t="s">
        <v>24092</v>
      </c>
      <c r="M3269" s="1" t="s">
        <v>24093</v>
      </c>
      <c r="N3269" s="1" t="s">
        <v>24094</v>
      </c>
      <c r="O3269" s="1" t="s">
        <v>24095</v>
      </c>
    </row>
    <row r="3270" s="1" customFormat="1" spans="1:15">
      <c r="A3270" s="1" t="s">
        <v>15</v>
      </c>
      <c r="B3270" s="1" t="s">
        <v>24096</v>
      </c>
      <c r="C3270" s="1" t="s">
        <v>27</v>
      </c>
      <c r="J3270" s="1" t="s">
        <v>24097</v>
      </c>
      <c r="K3270" s="1" t="s">
        <v>24098</v>
      </c>
      <c r="L3270" s="1" t="s">
        <v>24099</v>
      </c>
      <c r="M3270" s="1" t="s">
        <v>24100</v>
      </c>
      <c r="N3270" s="1" t="s">
        <v>24101</v>
      </c>
      <c r="O3270" s="1" t="s">
        <v>24102</v>
      </c>
    </row>
    <row r="3271" s="1" customFormat="1" spans="1:15">
      <c r="A3271" s="1" t="s">
        <v>15</v>
      </c>
      <c r="B3271" s="1" t="s">
        <v>24096</v>
      </c>
      <c r="C3271" s="1" t="s">
        <v>17</v>
      </c>
      <c r="J3271" s="1" t="s">
        <v>24103</v>
      </c>
      <c r="K3271" s="1" t="s">
        <v>24098</v>
      </c>
      <c r="L3271" s="1" t="s">
        <v>24104</v>
      </c>
      <c r="M3271" s="1" t="s">
        <v>24105</v>
      </c>
      <c r="N3271" s="1" t="s">
        <v>24106</v>
      </c>
      <c r="O3271" s="1" t="s">
        <v>24107</v>
      </c>
    </row>
    <row r="3272" s="1" customFormat="1" spans="1:15">
      <c r="A3272" s="1" t="s">
        <v>15</v>
      </c>
      <c r="B3272" s="1" t="s">
        <v>24108</v>
      </c>
      <c r="C3272" s="1" t="s">
        <v>27</v>
      </c>
      <c r="F3272" s="1" t="s">
        <v>24096</v>
      </c>
      <c r="G3272" s="1" t="e">
        <f>-ery</f>
        <v>#NAME?</v>
      </c>
      <c r="I3272" s="1" t="s">
        <v>24109</v>
      </c>
      <c r="J3272" s="1" t="s">
        <v>24110</v>
      </c>
      <c r="K3272" s="1" t="s">
        <v>24111</v>
      </c>
      <c r="L3272" s="1" t="s">
        <v>24112</v>
      </c>
      <c r="M3272" s="1" t="s">
        <v>24113</v>
      </c>
      <c r="N3272" s="1" t="s">
        <v>24114</v>
      </c>
      <c r="O3272" s="1" t="s">
        <v>24115</v>
      </c>
    </row>
    <row r="3273" s="1" customFormat="1" spans="1:15">
      <c r="A3273" s="1" t="s">
        <v>15</v>
      </c>
      <c r="B3273" s="1" t="s">
        <v>2305</v>
      </c>
      <c r="C3273" s="1" t="s">
        <v>17</v>
      </c>
      <c r="J3273" s="1" t="s">
        <v>24116</v>
      </c>
      <c r="K3273" s="1" t="s">
        <v>24117</v>
      </c>
      <c r="L3273" s="1" t="s">
        <v>24118</v>
      </c>
      <c r="M3273" s="1" t="s">
        <v>24119</v>
      </c>
      <c r="N3273" s="1" t="s">
        <v>24120</v>
      </c>
      <c r="O3273" s="1" t="s">
        <v>24121</v>
      </c>
    </row>
    <row r="3274" s="1" customFormat="1" spans="1:15">
      <c r="A3274" s="1" t="s">
        <v>15</v>
      </c>
      <c r="B3274" s="1" t="s">
        <v>2305</v>
      </c>
      <c r="C3274" s="1" t="s">
        <v>27</v>
      </c>
      <c r="J3274" s="1" t="s">
        <v>24122</v>
      </c>
      <c r="K3274" s="1" t="s">
        <v>24117</v>
      </c>
      <c r="L3274" s="1" t="s">
        <v>24123</v>
      </c>
      <c r="M3274" s="1" t="s">
        <v>24124</v>
      </c>
      <c r="N3274" s="1" t="s">
        <v>24125</v>
      </c>
      <c r="O3274" s="1" t="s">
        <v>24126</v>
      </c>
    </row>
    <row r="3275" s="1" customFormat="1" spans="1:15">
      <c r="A3275" s="1" t="s">
        <v>15</v>
      </c>
      <c r="B3275" s="1" t="s">
        <v>24127</v>
      </c>
      <c r="C3275" s="1" t="s">
        <v>45</v>
      </c>
      <c r="F3275" s="1" t="s">
        <v>2305</v>
      </c>
      <c r="G3275" s="1" t="e">
        <f>-y</f>
        <v>#NAME?</v>
      </c>
      <c r="I3275" s="1" t="s">
        <v>24128</v>
      </c>
      <c r="J3275" s="1" t="s">
        <v>24129</v>
      </c>
      <c r="K3275" s="1" t="s">
        <v>24130</v>
      </c>
      <c r="L3275" s="1" t="s">
        <v>24131</v>
      </c>
      <c r="M3275" s="1" t="s">
        <v>24132</v>
      </c>
      <c r="N3275" s="1" t="s">
        <v>24133</v>
      </c>
      <c r="O3275" s="1" t="s">
        <v>24134</v>
      </c>
    </row>
    <row r="3276" s="1" customFormat="1" spans="1:15">
      <c r="A3276" s="1" t="s">
        <v>15</v>
      </c>
      <c r="B3276" s="1" t="s">
        <v>24135</v>
      </c>
      <c r="C3276" s="1" t="s">
        <v>27</v>
      </c>
      <c r="J3276" s="1" t="s">
        <v>24136</v>
      </c>
      <c r="K3276" s="1" t="s">
        <v>24137</v>
      </c>
      <c r="L3276" s="1" t="s">
        <v>24138</v>
      </c>
      <c r="M3276" s="1" t="s">
        <v>24139</v>
      </c>
      <c r="N3276" s="1" t="s">
        <v>24140</v>
      </c>
      <c r="O3276" s="1" t="s">
        <v>24141</v>
      </c>
    </row>
    <row r="3277" s="1" customFormat="1" spans="1:15">
      <c r="A3277" s="1" t="s">
        <v>15</v>
      </c>
      <c r="B3277" s="1" t="s">
        <v>24142</v>
      </c>
      <c r="C3277" s="1" t="s">
        <v>17</v>
      </c>
      <c r="J3277" s="1" t="s">
        <v>24143</v>
      </c>
      <c r="K3277" s="1" t="s">
        <v>24144</v>
      </c>
      <c r="L3277" s="1" t="s">
        <v>24145</v>
      </c>
      <c r="M3277" s="1" t="s">
        <v>24146</v>
      </c>
      <c r="N3277" s="1" t="s">
        <v>24147</v>
      </c>
      <c r="O3277" s="1" t="s">
        <v>24148</v>
      </c>
    </row>
    <row r="3278" s="1" customFormat="1" spans="1:15">
      <c r="A3278" s="1" t="s">
        <v>15</v>
      </c>
      <c r="B3278" s="1" t="s">
        <v>24142</v>
      </c>
      <c r="C3278" s="1" t="s">
        <v>27</v>
      </c>
      <c r="J3278" s="1" t="s">
        <v>24149</v>
      </c>
      <c r="K3278" s="1" t="s">
        <v>24144</v>
      </c>
      <c r="L3278" s="1" t="s">
        <v>24150</v>
      </c>
      <c r="M3278" s="1" t="s">
        <v>24151</v>
      </c>
      <c r="N3278" s="1" t="s">
        <v>24152</v>
      </c>
      <c r="O3278" s="1" t="s">
        <v>24153</v>
      </c>
    </row>
    <row r="3279" s="1" customFormat="1" spans="1:15">
      <c r="A3279" s="1" t="s">
        <v>15</v>
      </c>
      <c r="B3279" s="1" t="s">
        <v>24154</v>
      </c>
      <c r="C3279" s="1" t="s">
        <v>17</v>
      </c>
      <c r="J3279" s="1" t="s">
        <v>24155</v>
      </c>
      <c r="K3279" s="1" t="s">
        <v>24156</v>
      </c>
      <c r="L3279" s="1" t="s">
        <v>24157</v>
      </c>
      <c r="M3279" s="1" t="s">
        <v>24158</v>
      </c>
      <c r="N3279" s="1" t="s">
        <v>24159</v>
      </c>
      <c r="O3279" s="1" t="s">
        <v>24160</v>
      </c>
    </row>
    <row r="3280" s="1" customFormat="1" spans="1:15">
      <c r="A3280" s="1" t="s">
        <v>15</v>
      </c>
      <c r="B3280" s="1" t="s">
        <v>24154</v>
      </c>
      <c r="C3280" s="1" t="s">
        <v>27</v>
      </c>
      <c r="J3280" s="1" t="s">
        <v>24161</v>
      </c>
      <c r="K3280" s="1" t="s">
        <v>24156</v>
      </c>
      <c r="L3280" s="1" t="s">
        <v>24162</v>
      </c>
      <c r="M3280" s="1" t="s">
        <v>24163</v>
      </c>
      <c r="N3280" s="1" t="s">
        <v>24164</v>
      </c>
      <c r="O3280" s="1" t="s">
        <v>24165</v>
      </c>
    </row>
    <row r="3281" s="1" customFormat="1" spans="1:15">
      <c r="A3281" s="1" t="s">
        <v>15</v>
      </c>
      <c r="B3281" s="1" t="s">
        <v>24166</v>
      </c>
      <c r="C3281" s="1" t="s">
        <v>45</v>
      </c>
      <c r="J3281" s="1" t="s">
        <v>24167</v>
      </c>
      <c r="K3281" s="1" t="s">
        <v>24168</v>
      </c>
      <c r="L3281" s="1" t="s">
        <v>24169</v>
      </c>
      <c r="M3281" s="1" t="s">
        <v>24170</v>
      </c>
      <c r="N3281" s="1" t="s">
        <v>24171</v>
      </c>
      <c r="O3281" s="1" t="s">
        <v>24172</v>
      </c>
    </row>
    <row r="3282" s="1" customFormat="1" spans="1:15">
      <c r="A3282" s="1" t="s">
        <v>15</v>
      </c>
      <c r="B3282" s="1" t="s">
        <v>24173</v>
      </c>
      <c r="C3282" s="1" t="s">
        <v>45</v>
      </c>
      <c r="J3282" s="1" t="s">
        <v>24174</v>
      </c>
      <c r="K3282" s="1" t="s">
        <v>24175</v>
      </c>
      <c r="L3282" s="1" t="s">
        <v>24176</v>
      </c>
      <c r="M3282" s="1" t="s">
        <v>24177</v>
      </c>
      <c r="N3282" s="1" t="s">
        <v>24178</v>
      </c>
      <c r="O3282" s="1" t="s">
        <v>24179</v>
      </c>
    </row>
    <row r="3283" s="1" customFormat="1" spans="1:15">
      <c r="A3283" s="1" t="s">
        <v>15</v>
      </c>
      <c r="B3283" s="1" t="s">
        <v>24173</v>
      </c>
      <c r="C3283" s="1" t="s">
        <v>17</v>
      </c>
      <c r="J3283" s="1" t="s">
        <v>24180</v>
      </c>
      <c r="K3283" s="1" t="s">
        <v>24175</v>
      </c>
      <c r="L3283" s="1" t="s">
        <v>24181</v>
      </c>
      <c r="M3283" s="1" t="s">
        <v>24182</v>
      </c>
      <c r="N3283" s="1" t="s">
        <v>24183</v>
      </c>
      <c r="O3283" s="1" t="s">
        <v>24184</v>
      </c>
    </row>
    <row r="3284" s="1" customFormat="1" spans="1:15">
      <c r="A3284" s="1" t="s">
        <v>15</v>
      </c>
      <c r="B3284" s="1" t="s">
        <v>24185</v>
      </c>
      <c r="C3284" s="1" t="s">
        <v>17</v>
      </c>
      <c r="J3284" s="1" t="s">
        <v>24186</v>
      </c>
      <c r="K3284" s="1" t="s">
        <v>24187</v>
      </c>
      <c r="L3284" s="1" t="s">
        <v>24188</v>
      </c>
      <c r="M3284" s="1" t="s">
        <v>24189</v>
      </c>
      <c r="N3284" s="1" t="s">
        <v>24190</v>
      </c>
      <c r="O3284" s="1" t="s">
        <v>24191</v>
      </c>
    </row>
    <row r="3285" s="1" customFormat="1" spans="1:15">
      <c r="A3285" s="1" t="s">
        <v>15</v>
      </c>
      <c r="B3285" s="1" t="s">
        <v>24185</v>
      </c>
      <c r="C3285" s="1" t="s">
        <v>27</v>
      </c>
      <c r="J3285" s="1" t="s">
        <v>24192</v>
      </c>
      <c r="K3285" s="1" t="s">
        <v>24187</v>
      </c>
      <c r="L3285" s="1" t="s">
        <v>24193</v>
      </c>
      <c r="M3285" s="1" t="s">
        <v>24194</v>
      </c>
      <c r="N3285" s="1" t="s">
        <v>24195</v>
      </c>
      <c r="O3285" s="1" t="s">
        <v>24196</v>
      </c>
    </row>
    <row r="3286" s="1" customFormat="1" spans="1:15">
      <c r="A3286" s="1" t="s">
        <v>15</v>
      </c>
      <c r="B3286" s="1" t="s">
        <v>24197</v>
      </c>
      <c r="C3286" s="1" t="s">
        <v>45</v>
      </c>
      <c r="J3286" s="1" t="s">
        <v>24198</v>
      </c>
      <c r="K3286" s="1" t="s">
        <v>24199</v>
      </c>
      <c r="L3286" s="1" t="s">
        <v>24200</v>
      </c>
      <c r="M3286" s="1" t="s">
        <v>24201</v>
      </c>
      <c r="N3286" s="1" t="s">
        <v>24202</v>
      </c>
      <c r="O3286" s="1" t="s">
        <v>24203</v>
      </c>
    </row>
    <row r="3287" s="1" customFormat="1" spans="1:15">
      <c r="A3287" s="1" t="s">
        <v>15</v>
      </c>
      <c r="B3287" s="1" t="s">
        <v>24197</v>
      </c>
      <c r="C3287" s="1" t="s">
        <v>75</v>
      </c>
      <c r="J3287" s="1" t="s">
        <v>24204</v>
      </c>
      <c r="K3287" s="1" t="s">
        <v>24199</v>
      </c>
      <c r="L3287" s="1" t="s">
        <v>24205</v>
      </c>
      <c r="M3287" s="1" t="s">
        <v>24206</v>
      </c>
      <c r="N3287" s="1" t="s">
        <v>24207</v>
      </c>
      <c r="O3287" s="1" t="s">
        <v>24208</v>
      </c>
    </row>
    <row r="3288" s="1" customFormat="1" spans="1:15">
      <c r="A3288" s="1" t="s">
        <v>15</v>
      </c>
      <c r="B3288" s="1" t="s">
        <v>24209</v>
      </c>
      <c r="C3288" s="1" t="s">
        <v>45</v>
      </c>
      <c r="J3288" s="1" t="s">
        <v>15420</v>
      </c>
      <c r="K3288" s="1" t="s">
        <v>24210</v>
      </c>
      <c r="L3288" s="1" t="s">
        <v>24211</v>
      </c>
      <c r="M3288" s="1" t="s">
        <v>24212</v>
      </c>
      <c r="N3288" s="1" t="s">
        <v>24213</v>
      </c>
      <c r="O3288" s="1" t="s">
        <v>24214</v>
      </c>
    </row>
    <row r="3289" s="1" customFormat="1" spans="1:15">
      <c r="A3289" s="1" t="s">
        <v>15</v>
      </c>
      <c r="B3289" s="1" t="s">
        <v>24215</v>
      </c>
      <c r="C3289" s="1" t="s">
        <v>45</v>
      </c>
      <c r="J3289" s="1" t="s">
        <v>24216</v>
      </c>
      <c r="K3289" s="1" t="s">
        <v>24217</v>
      </c>
      <c r="L3289" s="1" t="s">
        <v>24218</v>
      </c>
      <c r="M3289" s="1" t="s">
        <v>24219</v>
      </c>
      <c r="N3289" s="1" t="s">
        <v>24220</v>
      </c>
      <c r="O3289" s="1" t="s">
        <v>24221</v>
      </c>
    </row>
    <row r="3290" s="1" customFormat="1" spans="1:15">
      <c r="A3290" s="1" t="s">
        <v>15</v>
      </c>
      <c r="B3290" s="1" t="s">
        <v>24222</v>
      </c>
      <c r="C3290" s="1" t="s">
        <v>17</v>
      </c>
      <c r="J3290" s="1" t="s">
        <v>24223</v>
      </c>
      <c r="K3290" s="1" t="s">
        <v>24224</v>
      </c>
      <c r="L3290" s="1" t="s">
        <v>24225</v>
      </c>
      <c r="M3290" s="1" t="s">
        <v>24226</v>
      </c>
      <c r="N3290" s="1" t="s">
        <v>24227</v>
      </c>
      <c r="O3290" s="1" t="s">
        <v>24228</v>
      </c>
    </row>
    <row r="3291" s="1" customFormat="1" spans="1:15">
      <c r="A3291" s="1" t="s">
        <v>15</v>
      </c>
      <c r="B3291" s="1" t="s">
        <v>24222</v>
      </c>
      <c r="C3291" s="1" t="s">
        <v>27</v>
      </c>
      <c r="J3291" s="1" t="s">
        <v>24229</v>
      </c>
      <c r="K3291" s="1" t="s">
        <v>24224</v>
      </c>
      <c r="L3291" s="1" t="s">
        <v>24230</v>
      </c>
      <c r="M3291" s="1" t="s">
        <v>24231</v>
      </c>
      <c r="N3291" s="1" t="s">
        <v>24232</v>
      </c>
      <c r="O3291" s="1" t="s">
        <v>24233</v>
      </c>
    </row>
    <row r="3292" s="1" customFormat="1" spans="1:15">
      <c r="A3292" s="1" t="s">
        <v>15</v>
      </c>
      <c r="B3292" s="1" t="s">
        <v>24234</v>
      </c>
      <c r="C3292" s="1" t="s">
        <v>17</v>
      </c>
      <c r="J3292" s="1" t="s">
        <v>24235</v>
      </c>
      <c r="K3292" s="1" t="s">
        <v>24236</v>
      </c>
      <c r="L3292" s="1" t="s">
        <v>24237</v>
      </c>
      <c r="M3292" s="1" t="s">
        <v>24238</v>
      </c>
      <c r="N3292" s="1" t="s">
        <v>24239</v>
      </c>
      <c r="O3292" s="1" t="s">
        <v>24240</v>
      </c>
    </row>
    <row r="3293" s="1" customFormat="1" spans="1:15">
      <c r="A3293" s="1" t="s">
        <v>15</v>
      </c>
      <c r="B3293" s="1" t="s">
        <v>24234</v>
      </c>
      <c r="C3293" s="1" t="s">
        <v>27</v>
      </c>
      <c r="J3293" s="1" t="s">
        <v>24241</v>
      </c>
      <c r="K3293" s="1" t="s">
        <v>24236</v>
      </c>
      <c r="L3293" s="1" t="s">
        <v>24242</v>
      </c>
      <c r="M3293" s="1" t="s">
        <v>24243</v>
      </c>
      <c r="N3293" s="1" t="s">
        <v>24244</v>
      </c>
      <c r="O3293" s="1" t="s">
        <v>24245</v>
      </c>
    </row>
    <row r="3294" s="1" customFormat="1" spans="1:15">
      <c r="A3294" s="1" t="s">
        <v>15</v>
      </c>
      <c r="B3294" s="1" t="s">
        <v>24246</v>
      </c>
      <c r="C3294" s="1" t="s">
        <v>27</v>
      </c>
      <c r="I3294" s="1" t="s">
        <v>24247</v>
      </c>
      <c r="J3294" s="1" t="s">
        <v>24248</v>
      </c>
      <c r="K3294" s="1" t="s">
        <v>24249</v>
      </c>
      <c r="L3294" s="1" t="s">
        <v>24250</v>
      </c>
      <c r="M3294" s="1" t="s">
        <v>24251</v>
      </c>
      <c r="N3294" s="1" t="s">
        <v>24252</v>
      </c>
      <c r="O3294" s="1" t="s">
        <v>24253</v>
      </c>
    </row>
    <row r="3295" s="1" customFormat="1" spans="1:15">
      <c r="A3295" s="1" t="s">
        <v>15</v>
      </c>
      <c r="B3295" s="1" t="s">
        <v>24254</v>
      </c>
      <c r="C3295" s="1" t="s">
        <v>17</v>
      </c>
      <c r="J3295" s="1" t="s">
        <v>24255</v>
      </c>
      <c r="K3295" s="1" t="s">
        <v>24256</v>
      </c>
      <c r="L3295" s="1" t="s">
        <v>24257</v>
      </c>
      <c r="M3295" s="1" t="s">
        <v>24258</v>
      </c>
      <c r="N3295" s="1" t="s">
        <v>24259</v>
      </c>
      <c r="O3295" s="1" t="s">
        <v>24260</v>
      </c>
    </row>
    <row r="3296" s="1" customFormat="1" spans="1:15">
      <c r="A3296" s="1" t="s">
        <v>15</v>
      </c>
      <c r="B3296" s="1" t="s">
        <v>24254</v>
      </c>
      <c r="C3296" s="1" t="s">
        <v>27</v>
      </c>
      <c r="J3296" s="1" t="s">
        <v>24261</v>
      </c>
      <c r="K3296" s="1" t="s">
        <v>24256</v>
      </c>
      <c r="L3296" s="1" t="s">
        <v>24262</v>
      </c>
      <c r="M3296" s="1" t="s">
        <v>24263</v>
      </c>
      <c r="N3296" s="1" t="s">
        <v>24264</v>
      </c>
      <c r="O3296" s="1" t="s">
        <v>24265</v>
      </c>
    </row>
    <row r="3297" s="1" customFormat="1" spans="1:15">
      <c r="A3297" s="1" t="s">
        <v>15</v>
      </c>
      <c r="B3297" s="1" t="s">
        <v>24266</v>
      </c>
      <c r="C3297" s="1" t="s">
        <v>27</v>
      </c>
      <c r="F3297" s="1" t="s">
        <v>24254</v>
      </c>
      <c r="G3297" s="1" t="s">
        <v>2419</v>
      </c>
      <c r="I3297" s="1" t="s">
        <v>24267</v>
      </c>
      <c r="J3297" s="1" t="s">
        <v>24268</v>
      </c>
      <c r="K3297" s="1" t="s">
        <v>24269</v>
      </c>
      <c r="L3297" s="1" t="s">
        <v>24270</v>
      </c>
      <c r="M3297" s="1" t="s">
        <v>24271</v>
      </c>
      <c r="N3297" s="1" t="s">
        <v>24272</v>
      </c>
      <c r="O3297" s="1" t="s">
        <v>24273</v>
      </c>
    </row>
    <row r="3298" s="1" customFormat="1" spans="1:15">
      <c r="A3298" s="1" t="s">
        <v>15</v>
      </c>
      <c r="B3298" s="1" t="s">
        <v>24274</v>
      </c>
      <c r="C3298" s="1" t="s">
        <v>45</v>
      </c>
      <c r="J3298" s="1" t="s">
        <v>24275</v>
      </c>
      <c r="K3298" s="1" t="s">
        <v>24276</v>
      </c>
      <c r="L3298" s="1" t="s">
        <v>24277</v>
      </c>
      <c r="M3298" s="1" t="s">
        <v>24278</v>
      </c>
      <c r="N3298" s="1" t="s">
        <v>24279</v>
      </c>
      <c r="O3298" s="1" t="s">
        <v>24280</v>
      </c>
    </row>
    <row r="3299" s="1" customFormat="1" spans="1:15">
      <c r="A3299" s="1" t="s">
        <v>15</v>
      </c>
      <c r="B3299" s="1" t="s">
        <v>24274</v>
      </c>
      <c r="C3299" s="1" t="s">
        <v>17</v>
      </c>
      <c r="J3299" s="1" t="s">
        <v>24281</v>
      </c>
      <c r="K3299" s="1" t="s">
        <v>24276</v>
      </c>
      <c r="L3299" s="1" t="s">
        <v>24282</v>
      </c>
      <c r="M3299" s="1" t="s">
        <v>24283</v>
      </c>
      <c r="N3299" s="1" t="s">
        <v>24284</v>
      </c>
      <c r="O3299" s="1" t="s">
        <v>24285</v>
      </c>
    </row>
    <row r="3300" s="1" customFormat="1" spans="1:15">
      <c r="A3300" s="1" t="s">
        <v>15</v>
      </c>
      <c r="B3300" s="1" t="s">
        <v>24286</v>
      </c>
      <c r="C3300" s="1" t="s">
        <v>27</v>
      </c>
      <c r="J3300" s="1" t="s">
        <v>24287</v>
      </c>
      <c r="K3300" s="1" t="s">
        <v>24288</v>
      </c>
      <c r="L3300" s="1" t="s">
        <v>24289</v>
      </c>
      <c r="M3300" s="1" t="s">
        <v>24290</v>
      </c>
      <c r="N3300" s="1" t="s">
        <v>24291</v>
      </c>
      <c r="O3300" s="1" t="s">
        <v>24292</v>
      </c>
    </row>
    <row r="3301" s="1" customFormat="1" spans="1:15">
      <c r="A3301" s="1" t="s">
        <v>15</v>
      </c>
      <c r="B3301" s="1" t="s">
        <v>24286</v>
      </c>
      <c r="C3301" s="1" t="s">
        <v>17</v>
      </c>
      <c r="J3301" s="1" t="s">
        <v>24293</v>
      </c>
      <c r="K3301" s="1" t="s">
        <v>24288</v>
      </c>
      <c r="L3301" s="1" t="s">
        <v>24294</v>
      </c>
      <c r="M3301" s="1" t="s">
        <v>24295</v>
      </c>
      <c r="N3301" s="1" t="s">
        <v>24296</v>
      </c>
      <c r="O3301" s="1" t="s">
        <v>24297</v>
      </c>
    </row>
    <row r="3302" s="1" customFormat="1" spans="1:15">
      <c r="A3302" s="1" t="s">
        <v>15</v>
      </c>
      <c r="B3302" s="1" t="s">
        <v>24298</v>
      </c>
      <c r="C3302" s="1" t="s">
        <v>27</v>
      </c>
      <c r="F3302" s="1" t="s">
        <v>24299</v>
      </c>
      <c r="G3302" s="1" t="s">
        <v>2419</v>
      </c>
      <c r="I3302" s="1" t="s">
        <v>24300</v>
      </c>
      <c r="J3302" s="1" t="s">
        <v>24301</v>
      </c>
      <c r="K3302" s="1" t="s">
        <v>24302</v>
      </c>
      <c r="L3302" s="1" t="s">
        <v>24303</v>
      </c>
      <c r="M3302" s="1" t="s">
        <v>24304</v>
      </c>
      <c r="N3302" s="1" t="s">
        <v>24305</v>
      </c>
      <c r="O3302" s="1" t="s">
        <v>24306</v>
      </c>
    </row>
    <row r="3303" s="1" customFormat="1" spans="1:15">
      <c r="A3303" s="1" t="s">
        <v>15</v>
      </c>
      <c r="B3303" s="1" t="s">
        <v>24307</v>
      </c>
      <c r="C3303" s="1" t="s">
        <v>17</v>
      </c>
      <c r="J3303" s="1" t="s">
        <v>24308</v>
      </c>
      <c r="K3303" s="1" t="s">
        <v>24309</v>
      </c>
      <c r="L3303" s="1" t="s">
        <v>24310</v>
      </c>
      <c r="M3303" s="1" t="s">
        <v>24311</v>
      </c>
      <c r="N3303" s="1" t="s">
        <v>24312</v>
      </c>
      <c r="O3303" s="1" t="s">
        <v>24313</v>
      </c>
    </row>
    <row r="3304" s="1" customFormat="1" spans="1:15">
      <c r="A3304" s="1" t="s">
        <v>15</v>
      </c>
      <c r="B3304" s="1" t="s">
        <v>24307</v>
      </c>
      <c r="C3304" s="1" t="s">
        <v>27</v>
      </c>
      <c r="J3304" s="1" t="s">
        <v>24314</v>
      </c>
      <c r="K3304" s="1" t="s">
        <v>24309</v>
      </c>
      <c r="L3304" s="1" t="s">
        <v>24315</v>
      </c>
      <c r="M3304" s="1" t="s">
        <v>24316</v>
      </c>
      <c r="N3304" s="1" t="s">
        <v>24317</v>
      </c>
      <c r="O3304" s="1" t="s">
        <v>24318</v>
      </c>
    </row>
    <row r="3305" s="1" customFormat="1" spans="1:15">
      <c r="A3305" s="1" t="s">
        <v>15</v>
      </c>
      <c r="B3305" s="1" t="s">
        <v>24319</v>
      </c>
      <c r="C3305" s="1" t="s">
        <v>17</v>
      </c>
      <c r="J3305" s="1" t="s">
        <v>24320</v>
      </c>
      <c r="K3305" s="1" t="s">
        <v>24321</v>
      </c>
      <c r="L3305" s="1" t="s">
        <v>24322</v>
      </c>
      <c r="M3305" s="1" t="s">
        <v>24323</v>
      </c>
      <c r="N3305" s="1" t="s">
        <v>24324</v>
      </c>
      <c r="O3305" s="1" t="s">
        <v>24325</v>
      </c>
    </row>
    <row r="3306" s="1" customFormat="1" spans="1:15">
      <c r="A3306" s="1" t="s">
        <v>15</v>
      </c>
      <c r="B3306" s="1" t="s">
        <v>24326</v>
      </c>
      <c r="C3306" s="1" t="s">
        <v>27</v>
      </c>
      <c r="J3306" s="1" t="s">
        <v>24327</v>
      </c>
      <c r="K3306" s="1" t="s">
        <v>24328</v>
      </c>
      <c r="L3306" s="1" t="s">
        <v>24329</v>
      </c>
      <c r="M3306" s="1" t="s">
        <v>24330</v>
      </c>
      <c r="N3306" s="1" t="s">
        <v>24331</v>
      </c>
      <c r="O3306" s="1" t="s">
        <v>24332</v>
      </c>
    </row>
    <row r="3307" s="1" customFormat="1" spans="1:15">
      <c r="A3307" s="1" t="s">
        <v>15</v>
      </c>
      <c r="B3307" s="1" t="s">
        <v>24326</v>
      </c>
      <c r="C3307" s="1" t="s">
        <v>17</v>
      </c>
      <c r="J3307" s="1" t="s">
        <v>24333</v>
      </c>
      <c r="K3307" s="1" t="s">
        <v>24328</v>
      </c>
      <c r="L3307" s="1" t="s">
        <v>24334</v>
      </c>
      <c r="M3307" s="1" t="s">
        <v>24335</v>
      </c>
      <c r="N3307" s="1" t="s">
        <v>24336</v>
      </c>
      <c r="O3307" s="1" t="s">
        <v>24337</v>
      </c>
    </row>
    <row r="3308" s="1" customFormat="1" spans="1:15">
      <c r="A3308" s="1" t="s">
        <v>15</v>
      </c>
      <c r="B3308" s="1" t="s">
        <v>24338</v>
      </c>
      <c r="C3308" s="1" t="s">
        <v>45</v>
      </c>
      <c r="F3308" s="1" t="s">
        <v>24326</v>
      </c>
      <c r="G3308" s="1" t="s">
        <v>2140</v>
      </c>
      <c r="I3308" s="1" t="s">
        <v>24339</v>
      </c>
      <c r="J3308" s="1" t="s">
        <v>24340</v>
      </c>
      <c r="K3308" s="1" t="s">
        <v>24341</v>
      </c>
      <c r="L3308" s="1" t="s">
        <v>24342</v>
      </c>
      <c r="M3308" s="1" t="s">
        <v>24343</v>
      </c>
      <c r="N3308" s="1" t="s">
        <v>24344</v>
      </c>
      <c r="O3308" s="1" t="s">
        <v>24345</v>
      </c>
    </row>
    <row r="3309" s="1" customFormat="1" spans="1:15">
      <c r="A3309" s="1" t="s">
        <v>15</v>
      </c>
      <c r="B3309" s="1" t="s">
        <v>24346</v>
      </c>
      <c r="C3309" s="1" t="s">
        <v>75</v>
      </c>
      <c r="J3309" s="1" t="s">
        <v>24347</v>
      </c>
      <c r="K3309" s="1" t="s">
        <v>23346</v>
      </c>
      <c r="L3309" s="1" t="s">
        <v>24348</v>
      </c>
      <c r="M3309" s="1" t="s">
        <v>24349</v>
      </c>
      <c r="N3309" s="1" t="s">
        <v>24350</v>
      </c>
      <c r="O3309" s="1" t="s">
        <v>24351</v>
      </c>
    </row>
    <row r="3310" s="1" customFormat="1" spans="1:15">
      <c r="A3310" s="1" t="s">
        <v>15</v>
      </c>
      <c r="B3310" s="1" t="s">
        <v>24346</v>
      </c>
      <c r="C3310" s="1" t="s">
        <v>1351</v>
      </c>
      <c r="J3310" s="1" t="s">
        <v>24352</v>
      </c>
      <c r="K3310" s="1" t="s">
        <v>23346</v>
      </c>
      <c r="L3310" s="1" t="s">
        <v>24353</v>
      </c>
      <c r="M3310" s="1" t="s">
        <v>24354</v>
      </c>
      <c r="N3310" s="1" t="s">
        <v>24355</v>
      </c>
      <c r="O3310" s="1" t="s">
        <v>24356</v>
      </c>
    </row>
    <row r="3311" s="1" customFormat="1" spans="1:15">
      <c r="A3311" s="1" t="s">
        <v>15</v>
      </c>
      <c r="B3311" s="1" t="s">
        <v>24357</v>
      </c>
      <c r="C3311" s="1" t="s">
        <v>27</v>
      </c>
      <c r="J3311" s="1" t="s">
        <v>24358</v>
      </c>
      <c r="K3311" s="1" t="s">
        <v>24359</v>
      </c>
      <c r="L3311" s="1" t="s">
        <v>24360</v>
      </c>
      <c r="M3311" s="1" t="s">
        <v>24361</v>
      </c>
      <c r="N3311" s="1" t="s">
        <v>24362</v>
      </c>
      <c r="O3311" s="1" t="s">
        <v>24363</v>
      </c>
    </row>
    <row r="3312" s="1" customFormat="1" spans="1:15">
      <c r="A3312" s="1" t="s">
        <v>15</v>
      </c>
      <c r="B3312" s="1" t="s">
        <v>24364</v>
      </c>
      <c r="C3312" s="1" t="s">
        <v>17</v>
      </c>
      <c r="J3312" s="1" t="s">
        <v>24365</v>
      </c>
      <c r="K3312" s="1" t="s">
        <v>24366</v>
      </c>
      <c r="L3312" s="1" t="s">
        <v>24367</v>
      </c>
      <c r="M3312" s="1" t="s">
        <v>24368</v>
      </c>
      <c r="N3312" s="1" t="s">
        <v>24369</v>
      </c>
      <c r="O3312" s="1" t="s">
        <v>24370</v>
      </c>
    </row>
    <row r="3313" s="1" customFormat="1" spans="1:15">
      <c r="A3313" s="1" t="s">
        <v>15</v>
      </c>
      <c r="B3313" s="1" t="s">
        <v>24364</v>
      </c>
      <c r="C3313" s="1" t="s">
        <v>27</v>
      </c>
      <c r="J3313" s="1" t="s">
        <v>24371</v>
      </c>
      <c r="K3313" s="1" t="s">
        <v>24366</v>
      </c>
      <c r="L3313" s="1" t="s">
        <v>24372</v>
      </c>
      <c r="M3313" s="1" t="s">
        <v>24373</v>
      </c>
      <c r="N3313" s="1" t="s">
        <v>24374</v>
      </c>
      <c r="O3313" s="1" t="s">
        <v>24375</v>
      </c>
    </row>
    <row r="3314" s="1" customFormat="1" spans="1:15">
      <c r="A3314" s="1" t="s">
        <v>15</v>
      </c>
      <c r="B3314" s="1" t="s">
        <v>24376</v>
      </c>
      <c r="C3314" s="1" t="s">
        <v>27</v>
      </c>
      <c r="J3314" s="1" t="s">
        <v>24377</v>
      </c>
      <c r="K3314" s="1" t="s">
        <v>24378</v>
      </c>
      <c r="L3314" s="1" t="s">
        <v>24379</v>
      </c>
      <c r="M3314" s="1" t="s">
        <v>24380</v>
      </c>
      <c r="N3314" s="1" t="s">
        <v>24381</v>
      </c>
      <c r="O3314" s="1" t="s">
        <v>24382</v>
      </c>
    </row>
    <row r="3315" s="1" customFormat="1" spans="1:15">
      <c r="A3315" s="1" t="s">
        <v>15</v>
      </c>
      <c r="B3315" s="1" t="s">
        <v>24383</v>
      </c>
      <c r="C3315" s="1" t="s">
        <v>45</v>
      </c>
      <c r="F3315" s="1" t="s">
        <v>2364</v>
      </c>
      <c r="G3315" s="1" t="e">
        <f>-al</f>
        <v>#NAME?</v>
      </c>
      <c r="I3315" s="1" t="s">
        <v>24384</v>
      </c>
      <c r="J3315" s="1" t="s">
        <v>24385</v>
      </c>
      <c r="K3315" s="1" t="s">
        <v>24386</v>
      </c>
      <c r="L3315" s="1" t="s">
        <v>24387</v>
      </c>
      <c r="M3315" s="1" t="s">
        <v>24388</v>
      </c>
      <c r="N3315" s="1" t="s">
        <v>24389</v>
      </c>
      <c r="O3315" s="1" t="s">
        <v>24390</v>
      </c>
    </row>
    <row r="3316" s="1" customFormat="1" spans="1:15">
      <c r="A3316" s="1" t="s">
        <v>15</v>
      </c>
      <c r="B3316" s="1" t="s">
        <v>24391</v>
      </c>
      <c r="C3316" s="1" t="s">
        <v>27</v>
      </c>
      <c r="F3316" s="1" t="s">
        <v>24383</v>
      </c>
      <c r="G3316" s="1" t="e">
        <f>-ism</f>
        <v>#NAME?</v>
      </c>
      <c r="I3316" s="1" t="s">
        <v>24392</v>
      </c>
      <c r="J3316" s="1" t="s">
        <v>24393</v>
      </c>
      <c r="K3316" s="1" t="s">
        <v>24394</v>
      </c>
      <c r="L3316" s="1" t="s">
        <v>24395</v>
      </c>
      <c r="M3316" s="1" t="s">
        <v>24396</v>
      </c>
      <c r="N3316" s="1" t="s">
        <v>24397</v>
      </c>
      <c r="O3316" s="1" t="s">
        <v>24398</v>
      </c>
    </row>
    <row r="3317" s="1" customFormat="1" spans="1:15">
      <c r="A3317" s="1" t="s">
        <v>15</v>
      </c>
      <c r="B3317" s="1" t="s">
        <v>24399</v>
      </c>
      <c r="C3317" s="1" t="s">
        <v>27</v>
      </c>
      <c r="F3317" s="1" t="s">
        <v>2364</v>
      </c>
      <c r="G3317" s="1" t="s">
        <v>1972</v>
      </c>
      <c r="H3317" s="1" t="s">
        <v>2246</v>
      </c>
      <c r="I3317" s="1" t="s">
        <v>24400</v>
      </c>
      <c r="J3317" s="1" t="s">
        <v>24401</v>
      </c>
      <c r="K3317" s="1" t="s">
        <v>24402</v>
      </c>
      <c r="L3317" s="1" t="s">
        <v>24403</v>
      </c>
      <c r="M3317" s="1" t="s">
        <v>24404</v>
      </c>
      <c r="N3317" s="1" t="s">
        <v>24405</v>
      </c>
      <c r="O3317" s="1" t="s">
        <v>24406</v>
      </c>
    </row>
    <row r="3318" s="1" customFormat="1" spans="1:15">
      <c r="A3318" s="1" t="s">
        <v>15</v>
      </c>
      <c r="B3318" s="1" t="s">
        <v>24399</v>
      </c>
      <c r="C3318" s="1" t="s">
        <v>45</v>
      </c>
      <c r="F3318" s="1" t="s">
        <v>2364</v>
      </c>
      <c r="G3318" s="1" t="s">
        <v>1972</v>
      </c>
      <c r="H3318" s="1" t="s">
        <v>2246</v>
      </c>
      <c r="I3318" s="1" t="s">
        <v>24407</v>
      </c>
      <c r="J3318" s="1" t="s">
        <v>24408</v>
      </c>
      <c r="K3318" s="1" t="s">
        <v>24402</v>
      </c>
      <c r="L3318" s="1" t="s">
        <v>24409</v>
      </c>
      <c r="M3318" s="1" t="s">
        <v>24410</v>
      </c>
      <c r="N3318" s="1" t="s">
        <v>24411</v>
      </c>
      <c r="O3318" s="1" t="s">
        <v>24412</v>
      </c>
    </row>
    <row r="3319" s="1" customFormat="1" spans="1:15">
      <c r="A3319" s="1" t="s">
        <v>15</v>
      </c>
      <c r="B3319" s="1" t="s">
        <v>24413</v>
      </c>
      <c r="C3319" s="1" t="s">
        <v>27</v>
      </c>
      <c r="F3319" s="1" t="s">
        <v>2364</v>
      </c>
      <c r="G3319" s="1" t="s">
        <v>24414</v>
      </c>
      <c r="I3319" s="1" t="s">
        <v>24415</v>
      </c>
      <c r="J3319" s="1" t="s">
        <v>24416</v>
      </c>
      <c r="K3319" s="1" t="s">
        <v>24417</v>
      </c>
      <c r="L3319" s="1" t="s">
        <v>24418</v>
      </c>
      <c r="M3319" s="1" t="s">
        <v>24419</v>
      </c>
      <c r="N3319" s="1" t="s">
        <v>24420</v>
      </c>
      <c r="O3319" s="1" t="s">
        <v>24421</v>
      </c>
    </row>
    <row r="3320" s="1" customFormat="1" spans="1:15">
      <c r="A3320" s="1" t="s">
        <v>15</v>
      </c>
      <c r="B3320" s="1" t="s">
        <v>24422</v>
      </c>
      <c r="C3320" s="1" t="s">
        <v>27</v>
      </c>
      <c r="J3320" s="1" t="s">
        <v>24423</v>
      </c>
      <c r="K3320" s="1" t="s">
        <v>24424</v>
      </c>
      <c r="L3320" s="1" t="s">
        <v>24425</v>
      </c>
      <c r="M3320" s="1" t="s">
        <v>24426</v>
      </c>
      <c r="N3320" s="1" t="s">
        <v>24427</v>
      </c>
      <c r="O3320" s="1" t="s">
        <v>24428</v>
      </c>
    </row>
    <row r="3321" s="1" customFormat="1" spans="1:15">
      <c r="A3321" s="1" t="s">
        <v>15</v>
      </c>
      <c r="B3321" s="1" t="s">
        <v>24429</v>
      </c>
      <c r="C3321" s="1" t="s">
        <v>27</v>
      </c>
      <c r="J3321" s="1" t="s">
        <v>24430</v>
      </c>
      <c r="K3321" s="1" t="s">
        <v>24431</v>
      </c>
      <c r="L3321" s="1" t="s">
        <v>24432</v>
      </c>
      <c r="M3321" s="1" t="s">
        <v>24433</v>
      </c>
      <c r="N3321" s="1" t="s">
        <v>24434</v>
      </c>
      <c r="O3321" s="1" t="s">
        <v>24435</v>
      </c>
    </row>
    <row r="3322" s="1" customFormat="1" spans="1:15">
      <c r="A3322" s="1" t="s">
        <v>15</v>
      </c>
      <c r="B3322" s="1" t="s">
        <v>24436</v>
      </c>
      <c r="C3322" s="1" t="s">
        <v>27</v>
      </c>
      <c r="J3322" s="1" t="s">
        <v>24437</v>
      </c>
      <c r="K3322" s="1" t="s">
        <v>24438</v>
      </c>
      <c r="L3322" s="1" t="s">
        <v>24439</v>
      </c>
      <c r="M3322" s="1" t="s">
        <v>24440</v>
      </c>
      <c r="N3322" s="1" t="s">
        <v>24441</v>
      </c>
      <c r="O3322" s="1" t="s">
        <v>24442</v>
      </c>
    </row>
    <row r="3323" s="1" customFormat="1" spans="1:15">
      <c r="A3323" s="1" t="s">
        <v>15</v>
      </c>
      <c r="B3323" s="1" t="s">
        <v>24443</v>
      </c>
      <c r="C3323" s="1" t="s">
        <v>45</v>
      </c>
      <c r="J3323" s="1" t="s">
        <v>24444</v>
      </c>
      <c r="K3323" s="1" t="s">
        <v>24445</v>
      </c>
      <c r="L3323" s="1" t="s">
        <v>24446</v>
      </c>
      <c r="M3323" s="1" t="s">
        <v>24447</v>
      </c>
      <c r="N3323" s="1" t="s">
        <v>24448</v>
      </c>
      <c r="O3323" s="1" t="s">
        <v>24449</v>
      </c>
    </row>
    <row r="3324" s="1" customFormat="1" spans="1:15">
      <c r="A3324" s="1" t="s">
        <v>15</v>
      </c>
      <c r="B3324" s="1" t="s">
        <v>24450</v>
      </c>
      <c r="C3324" s="1" t="s">
        <v>27</v>
      </c>
      <c r="I3324" s="1" t="s">
        <v>24451</v>
      </c>
      <c r="J3324" s="1" t="s">
        <v>24452</v>
      </c>
      <c r="K3324" s="1" t="s">
        <v>24453</v>
      </c>
      <c r="L3324" s="1" t="s">
        <v>24454</v>
      </c>
      <c r="M3324" s="1" t="s">
        <v>24455</v>
      </c>
      <c r="N3324" s="1" t="s">
        <v>24456</v>
      </c>
      <c r="O3324" s="1" t="s">
        <v>24457</v>
      </c>
    </row>
    <row r="3325" s="1" customFormat="1" spans="1:15">
      <c r="A3325" s="1" t="s">
        <v>15</v>
      </c>
      <c r="B3325" s="1" t="s">
        <v>24458</v>
      </c>
      <c r="C3325" s="1" t="s">
        <v>27</v>
      </c>
      <c r="J3325" s="1" t="s">
        <v>24459</v>
      </c>
      <c r="K3325" s="1" t="s">
        <v>24460</v>
      </c>
      <c r="L3325" s="1" t="s">
        <v>24461</v>
      </c>
      <c r="M3325" s="1" t="s">
        <v>24462</v>
      </c>
      <c r="N3325" s="1" t="s">
        <v>24463</v>
      </c>
      <c r="O3325" s="1" t="s">
        <v>24464</v>
      </c>
    </row>
    <row r="3326" s="1" customFormat="1" spans="1:15">
      <c r="A3326" s="1" t="s">
        <v>15</v>
      </c>
      <c r="B3326" s="1" t="s">
        <v>24465</v>
      </c>
      <c r="C3326" s="1" t="s">
        <v>45</v>
      </c>
      <c r="F3326" s="1" t="s">
        <v>24466</v>
      </c>
      <c r="G3326" s="1" t="s">
        <v>4502</v>
      </c>
      <c r="I3326" s="1" t="s">
        <v>24467</v>
      </c>
      <c r="J3326" s="1" t="s">
        <v>24468</v>
      </c>
      <c r="K3326" s="1" t="s">
        <v>24469</v>
      </c>
      <c r="L3326" s="1" t="s">
        <v>24470</v>
      </c>
      <c r="M3326" s="1" t="s">
        <v>24471</v>
      </c>
      <c r="N3326" s="1" t="s">
        <v>24472</v>
      </c>
      <c r="O3326" s="1" t="s">
        <v>24473</v>
      </c>
    </row>
    <row r="3327" s="1" customFormat="1" spans="1:15">
      <c r="A3327" s="1" t="s">
        <v>15</v>
      </c>
      <c r="B3327" s="1" t="s">
        <v>24474</v>
      </c>
      <c r="C3327" s="1" t="s">
        <v>27</v>
      </c>
      <c r="J3327" s="1" t="s">
        <v>24475</v>
      </c>
      <c r="K3327" s="1" t="s">
        <v>24476</v>
      </c>
      <c r="L3327" s="1" t="s">
        <v>24477</v>
      </c>
      <c r="M3327" s="1" t="s">
        <v>24478</v>
      </c>
      <c r="N3327" s="1" t="s">
        <v>24479</v>
      </c>
      <c r="O3327" s="1" t="s">
        <v>24480</v>
      </c>
    </row>
    <row r="3328" s="1" customFormat="1" spans="1:15">
      <c r="A3328" s="1" t="s">
        <v>15</v>
      </c>
      <c r="B3328" s="1" t="s">
        <v>24481</v>
      </c>
      <c r="C3328" s="1" t="s">
        <v>45</v>
      </c>
      <c r="F3328" s="1" t="s">
        <v>24481</v>
      </c>
      <c r="J3328" s="1" t="s">
        <v>24482</v>
      </c>
      <c r="K3328" s="1" t="s">
        <v>24483</v>
      </c>
      <c r="L3328" s="1" t="s">
        <v>24484</v>
      </c>
      <c r="M3328" s="1" t="s">
        <v>24485</v>
      </c>
      <c r="N3328" s="1" t="s">
        <v>24486</v>
      </c>
      <c r="O3328" s="1" t="s">
        <v>24487</v>
      </c>
    </row>
    <row r="3329" s="1" customFormat="1" spans="1:15">
      <c r="A3329" s="1" t="s">
        <v>15</v>
      </c>
      <c r="B3329" s="1" t="s">
        <v>24481</v>
      </c>
      <c r="C3329" s="1" t="s">
        <v>27</v>
      </c>
      <c r="F3329" s="1" t="s">
        <v>24481</v>
      </c>
      <c r="J3329" s="1" t="s">
        <v>24488</v>
      </c>
      <c r="K3329" s="1" t="s">
        <v>24483</v>
      </c>
      <c r="L3329" s="1" t="s">
        <v>24489</v>
      </c>
      <c r="M3329" s="1" t="s">
        <v>24490</v>
      </c>
      <c r="N3329" s="1" t="s">
        <v>24491</v>
      </c>
      <c r="O3329" s="1" t="s">
        <v>24492</v>
      </c>
    </row>
    <row r="3330" s="1" customFormat="1" spans="1:15">
      <c r="A3330" s="1" t="s">
        <v>15</v>
      </c>
      <c r="B3330" s="1" t="s">
        <v>24493</v>
      </c>
      <c r="C3330" s="1" t="s">
        <v>45</v>
      </c>
      <c r="F3330" s="1" t="s">
        <v>24493</v>
      </c>
      <c r="J3330" s="1" t="s">
        <v>24494</v>
      </c>
      <c r="K3330" s="1" t="s">
        <v>24495</v>
      </c>
      <c r="L3330" s="1" t="s">
        <v>24496</v>
      </c>
      <c r="M3330" s="1" t="s">
        <v>24497</v>
      </c>
      <c r="N3330" s="1" t="s">
        <v>24498</v>
      </c>
      <c r="O3330" s="1" t="s">
        <v>24499</v>
      </c>
    </row>
    <row r="3331" s="1" customFormat="1" spans="1:15">
      <c r="A3331" s="1" t="s">
        <v>15</v>
      </c>
      <c r="B3331" s="1" t="s">
        <v>24493</v>
      </c>
      <c r="C3331" s="1" t="s">
        <v>1210</v>
      </c>
      <c r="F3331" s="1" t="s">
        <v>24493</v>
      </c>
      <c r="J3331" s="1" t="s">
        <v>24500</v>
      </c>
      <c r="K3331" s="1" t="s">
        <v>24495</v>
      </c>
      <c r="L3331" s="1" t="s">
        <v>24501</v>
      </c>
      <c r="M3331" s="1" t="s">
        <v>24502</v>
      </c>
      <c r="N3331" s="1" t="s">
        <v>24503</v>
      </c>
      <c r="O3331" s="1" t="s">
        <v>24504</v>
      </c>
    </row>
    <row r="3332" s="1" customFormat="1" spans="1:15">
      <c r="A3332" s="1" t="s">
        <v>15</v>
      </c>
      <c r="B3332" s="1" t="s">
        <v>24505</v>
      </c>
      <c r="C3332" s="1" t="s">
        <v>1210</v>
      </c>
      <c r="F3332" s="1" t="s">
        <v>24506</v>
      </c>
      <c r="I3332" s="1" t="s">
        <v>24507</v>
      </c>
      <c r="J3332" s="1" t="s">
        <v>24508</v>
      </c>
      <c r="K3332" s="1" t="s">
        <v>24509</v>
      </c>
      <c r="L3332" s="1" t="s">
        <v>24510</v>
      </c>
      <c r="M3332" s="1" t="s">
        <v>24511</v>
      </c>
      <c r="N3332" s="1" t="s">
        <v>24512</v>
      </c>
      <c r="O3332" s="1" t="s">
        <v>24513</v>
      </c>
    </row>
    <row r="3333" s="1" customFormat="1" spans="1:15">
      <c r="A3333" s="1" t="s">
        <v>15</v>
      </c>
      <c r="B3333" s="1" t="s">
        <v>24514</v>
      </c>
      <c r="C3333" s="1" t="s">
        <v>75</v>
      </c>
      <c r="F3333" s="1" t="s">
        <v>24515</v>
      </c>
      <c r="I3333" s="1" t="s">
        <v>24516</v>
      </c>
      <c r="J3333" s="1" t="s">
        <v>24517</v>
      </c>
      <c r="K3333" s="1" t="s">
        <v>24518</v>
      </c>
      <c r="L3333" s="1" t="s">
        <v>24519</v>
      </c>
      <c r="M3333" s="1" t="s">
        <v>24520</v>
      </c>
      <c r="N3333" s="1" t="s">
        <v>24521</v>
      </c>
      <c r="O3333" s="1" t="s">
        <v>24522</v>
      </c>
    </row>
    <row r="3334" s="1" customFormat="1" spans="1:15">
      <c r="A3334" s="1" t="s">
        <v>15</v>
      </c>
      <c r="B3334" s="1" t="s">
        <v>24523</v>
      </c>
      <c r="C3334" s="1" t="s">
        <v>1210</v>
      </c>
      <c r="F3334" s="1" t="s">
        <v>24524</v>
      </c>
      <c r="I3334" s="1" t="s">
        <v>24525</v>
      </c>
      <c r="J3334" s="1" t="s">
        <v>24508</v>
      </c>
      <c r="K3334" s="1" t="s">
        <v>24526</v>
      </c>
      <c r="L3334" s="1" t="s">
        <v>24527</v>
      </c>
      <c r="M3334" s="1" t="s">
        <v>24528</v>
      </c>
      <c r="N3334" s="1" t="s">
        <v>24529</v>
      </c>
      <c r="O3334" s="1" t="s">
        <v>24530</v>
      </c>
    </row>
    <row r="3335" s="1" customFormat="1" spans="1:15">
      <c r="A3335" s="1" t="s">
        <v>15</v>
      </c>
      <c r="B3335" s="1" t="s">
        <v>24531</v>
      </c>
      <c r="C3335" s="1" t="s">
        <v>1210</v>
      </c>
      <c r="D3335" s="1" t="s">
        <v>24493</v>
      </c>
      <c r="F3335" s="1" t="s">
        <v>1742</v>
      </c>
      <c r="I3335" s="1" t="s">
        <v>24532</v>
      </c>
      <c r="J3335" s="1" t="s">
        <v>24533</v>
      </c>
      <c r="K3335" s="1" t="s">
        <v>24534</v>
      </c>
      <c r="L3335" s="1" t="s">
        <v>24535</v>
      </c>
      <c r="M3335" s="1" t="s">
        <v>24536</v>
      </c>
      <c r="N3335" s="1" t="s">
        <v>24537</v>
      </c>
      <c r="O3335" s="1" t="s">
        <v>24538</v>
      </c>
    </row>
    <row r="3336" s="1" customFormat="1" spans="1:15">
      <c r="A3336" s="1" t="s">
        <v>15</v>
      </c>
      <c r="B3336" s="1" t="s">
        <v>24539</v>
      </c>
      <c r="C3336" s="1" t="s">
        <v>75</v>
      </c>
      <c r="D3336" s="1" t="s">
        <v>24493</v>
      </c>
      <c r="F3336" s="1" t="s">
        <v>24540</v>
      </c>
      <c r="I3336" s="1" t="s">
        <v>24541</v>
      </c>
      <c r="J3336" s="1" t="s">
        <v>24542</v>
      </c>
      <c r="K3336" s="1" t="s">
        <v>24543</v>
      </c>
      <c r="L3336" s="1" t="s">
        <v>24544</v>
      </c>
      <c r="M3336" s="1" t="s">
        <v>24545</v>
      </c>
      <c r="N3336" s="1" t="s">
        <v>24546</v>
      </c>
      <c r="O3336" s="1" t="s">
        <v>24547</v>
      </c>
    </row>
    <row r="3337" s="1" customFormat="1" spans="1:15">
      <c r="A3337" s="1" t="s">
        <v>15</v>
      </c>
      <c r="B3337" s="1" t="s">
        <v>24548</v>
      </c>
      <c r="C3337" s="1" t="s">
        <v>75</v>
      </c>
      <c r="D3337" s="1" t="s">
        <v>24493</v>
      </c>
      <c r="F3337" s="1" t="s">
        <v>1759</v>
      </c>
      <c r="I3337" s="1" t="s">
        <v>24549</v>
      </c>
      <c r="J3337" s="1" t="s">
        <v>24550</v>
      </c>
      <c r="K3337" s="1" t="s">
        <v>24551</v>
      </c>
      <c r="L3337" s="1" t="s">
        <v>24552</v>
      </c>
      <c r="M3337" s="1" t="s">
        <v>24553</v>
      </c>
      <c r="N3337" s="1" t="s">
        <v>24554</v>
      </c>
      <c r="O3337" s="1" t="s">
        <v>24555</v>
      </c>
    </row>
    <row r="3338" s="1" customFormat="1" spans="1:15">
      <c r="A3338" s="1" t="s">
        <v>15</v>
      </c>
      <c r="B3338" s="1" t="s">
        <v>12447</v>
      </c>
      <c r="C3338" s="1" t="s">
        <v>27</v>
      </c>
      <c r="J3338" s="1" t="s">
        <v>24556</v>
      </c>
      <c r="K3338" s="1" t="s">
        <v>24557</v>
      </c>
      <c r="L3338" s="1" t="s">
        <v>24558</v>
      </c>
      <c r="M3338" s="1" t="s">
        <v>24559</v>
      </c>
      <c r="N3338" s="1" t="s">
        <v>24560</v>
      </c>
      <c r="O3338" s="1" t="s">
        <v>24561</v>
      </c>
    </row>
    <row r="3339" s="1" customFormat="1" spans="1:15">
      <c r="A3339" s="1" t="s">
        <v>15</v>
      </c>
      <c r="B3339" s="1" t="s">
        <v>24562</v>
      </c>
      <c r="C3339" s="1" t="s">
        <v>27</v>
      </c>
      <c r="J3339" s="1" t="s">
        <v>24563</v>
      </c>
      <c r="K3339" s="1" t="s">
        <v>24564</v>
      </c>
      <c r="L3339" s="1" t="s">
        <v>24565</v>
      </c>
      <c r="M3339" s="1" t="s">
        <v>24566</v>
      </c>
      <c r="N3339" s="1" t="s">
        <v>24567</v>
      </c>
      <c r="O3339" s="1" t="s">
        <v>24568</v>
      </c>
    </row>
    <row r="3340" s="1" customFormat="1" spans="1:15">
      <c r="A3340" s="1" t="s">
        <v>15</v>
      </c>
      <c r="B3340" s="1" t="s">
        <v>24569</v>
      </c>
      <c r="C3340" s="1" t="s">
        <v>75</v>
      </c>
      <c r="J3340" s="1" t="s">
        <v>24570</v>
      </c>
      <c r="K3340" s="1" t="s">
        <v>24571</v>
      </c>
      <c r="L3340" s="1" t="s">
        <v>24572</v>
      </c>
      <c r="M3340" s="1" t="s">
        <v>24573</v>
      </c>
      <c r="N3340" s="1" t="s">
        <v>24574</v>
      </c>
      <c r="O3340" s="1" t="s">
        <v>24575</v>
      </c>
    </row>
    <row r="3341" s="1" customFormat="1" spans="1:15">
      <c r="A3341" s="1" t="s">
        <v>15</v>
      </c>
      <c r="B3341" s="1" t="s">
        <v>24576</v>
      </c>
      <c r="C3341" s="1" t="s">
        <v>27</v>
      </c>
      <c r="J3341" s="1" t="s">
        <v>24577</v>
      </c>
      <c r="K3341" s="1" t="s">
        <v>24578</v>
      </c>
      <c r="L3341" s="1" t="s">
        <v>24579</v>
      </c>
      <c r="M3341" s="1" t="s">
        <v>24580</v>
      </c>
      <c r="N3341" s="1" t="s">
        <v>24581</v>
      </c>
      <c r="O3341" s="1" t="s">
        <v>24582</v>
      </c>
    </row>
    <row r="3342" s="1" customFormat="1" spans="1:15">
      <c r="A3342" s="1" t="s">
        <v>15</v>
      </c>
      <c r="B3342" s="1" t="s">
        <v>24583</v>
      </c>
      <c r="C3342" s="1" t="s">
        <v>45</v>
      </c>
      <c r="J3342" s="1" t="s">
        <v>24584</v>
      </c>
      <c r="K3342" s="1" t="s">
        <v>24585</v>
      </c>
      <c r="L3342" s="1" t="s">
        <v>24586</v>
      </c>
      <c r="M3342" s="1" t="s">
        <v>24587</v>
      </c>
      <c r="N3342" s="1" t="s">
        <v>24588</v>
      </c>
      <c r="O3342" s="1" t="s">
        <v>24589</v>
      </c>
    </row>
    <row r="3343" s="1" customFormat="1" spans="1:15">
      <c r="A3343" s="1" t="s">
        <v>15</v>
      </c>
      <c r="B3343" s="1" t="s">
        <v>24590</v>
      </c>
      <c r="C3343" s="1" t="s">
        <v>17</v>
      </c>
      <c r="J3343" s="1" t="s">
        <v>24591</v>
      </c>
      <c r="K3343" s="1" t="s">
        <v>24592</v>
      </c>
      <c r="L3343" s="1" t="s">
        <v>24593</v>
      </c>
      <c r="M3343" s="1" t="s">
        <v>24594</v>
      </c>
      <c r="N3343" s="1" t="s">
        <v>24595</v>
      </c>
      <c r="O3343" s="1" t="s">
        <v>24596</v>
      </c>
    </row>
    <row r="3344" s="1" customFormat="1" spans="1:15">
      <c r="A3344" s="1" t="s">
        <v>15</v>
      </c>
      <c r="B3344" s="1" t="s">
        <v>24590</v>
      </c>
      <c r="C3344" s="1" t="s">
        <v>27</v>
      </c>
      <c r="J3344" s="1" t="s">
        <v>24597</v>
      </c>
      <c r="K3344" s="1" t="s">
        <v>24592</v>
      </c>
      <c r="L3344" s="1" t="s">
        <v>24598</v>
      </c>
      <c r="M3344" s="1" t="s">
        <v>24599</v>
      </c>
      <c r="N3344" s="1" t="s">
        <v>24600</v>
      </c>
      <c r="O3344" s="1" t="s">
        <v>24601</v>
      </c>
    </row>
    <row r="3345" s="1" customFormat="1" spans="1:15">
      <c r="A3345" s="1" t="s">
        <v>15</v>
      </c>
      <c r="B3345" s="1" t="s">
        <v>24602</v>
      </c>
      <c r="C3345" s="1" t="s">
        <v>27</v>
      </c>
      <c r="J3345" s="1" t="s">
        <v>24603</v>
      </c>
      <c r="K3345" s="1" t="s">
        <v>24604</v>
      </c>
      <c r="L3345" s="1" t="s">
        <v>24605</v>
      </c>
      <c r="M3345" s="1" t="s">
        <v>24606</v>
      </c>
      <c r="N3345" s="1" t="s">
        <v>24607</v>
      </c>
      <c r="O3345" s="1" t="s">
        <v>24608</v>
      </c>
    </row>
    <row r="3346" s="1" customFormat="1" spans="1:15">
      <c r="A3346" s="1" t="s">
        <v>15</v>
      </c>
      <c r="B3346" s="1" t="s">
        <v>24609</v>
      </c>
      <c r="C3346" s="1" t="s">
        <v>17</v>
      </c>
      <c r="J3346" s="1" t="s">
        <v>24610</v>
      </c>
      <c r="K3346" s="1" t="s">
        <v>24611</v>
      </c>
      <c r="L3346" s="1" t="s">
        <v>24612</v>
      </c>
      <c r="M3346" s="1" t="s">
        <v>24613</v>
      </c>
      <c r="N3346" s="1" t="s">
        <v>24614</v>
      </c>
      <c r="O3346" s="1" t="s">
        <v>24615</v>
      </c>
    </row>
    <row r="3347" s="1" customFormat="1" spans="1:15">
      <c r="A3347" s="1" t="s">
        <v>15</v>
      </c>
      <c r="B3347" s="1" t="s">
        <v>24609</v>
      </c>
      <c r="C3347" s="1" t="s">
        <v>27</v>
      </c>
      <c r="J3347" s="1" t="s">
        <v>24616</v>
      </c>
      <c r="K3347" s="1" t="s">
        <v>24611</v>
      </c>
      <c r="L3347" s="1" t="s">
        <v>24617</v>
      </c>
      <c r="M3347" s="1" t="s">
        <v>24618</v>
      </c>
      <c r="N3347" s="1" t="s">
        <v>24619</v>
      </c>
      <c r="O3347" s="1" t="s">
        <v>24620</v>
      </c>
    </row>
    <row r="3348" s="1" customFormat="1" spans="1:15">
      <c r="A3348" s="1" t="s">
        <v>15</v>
      </c>
      <c r="B3348" s="1" t="s">
        <v>24621</v>
      </c>
      <c r="C3348" s="1" t="s">
        <v>27</v>
      </c>
      <c r="J3348" s="1" t="s">
        <v>24622</v>
      </c>
      <c r="K3348" s="1" t="s">
        <v>24623</v>
      </c>
      <c r="L3348" s="1" t="s">
        <v>24624</v>
      </c>
      <c r="M3348" s="1" t="s">
        <v>24625</v>
      </c>
      <c r="N3348" s="1" t="s">
        <v>24626</v>
      </c>
      <c r="O3348" s="1" t="s">
        <v>24627</v>
      </c>
    </row>
    <row r="3349" s="1" customFormat="1" spans="1:15">
      <c r="A3349" s="1" t="s">
        <v>15</v>
      </c>
      <c r="B3349" s="1" t="s">
        <v>24628</v>
      </c>
      <c r="C3349" s="1" t="s">
        <v>45</v>
      </c>
      <c r="J3349" s="1" t="s">
        <v>431</v>
      </c>
      <c r="K3349" s="1" t="s">
        <v>24629</v>
      </c>
      <c r="L3349" s="1" t="s">
        <v>24630</v>
      </c>
      <c r="M3349" s="1" t="s">
        <v>24631</v>
      </c>
      <c r="N3349" s="1" t="s">
        <v>24632</v>
      </c>
      <c r="O3349" s="1" t="s">
        <v>24633</v>
      </c>
    </row>
    <row r="3350" s="1" customFormat="1" spans="1:15">
      <c r="A3350" s="1" t="s">
        <v>15</v>
      </c>
      <c r="B3350" s="1" t="s">
        <v>24634</v>
      </c>
      <c r="C3350" s="1" t="s">
        <v>27</v>
      </c>
      <c r="J3350" s="1" t="s">
        <v>24635</v>
      </c>
      <c r="K3350" s="1" t="s">
        <v>24636</v>
      </c>
      <c r="L3350" s="1" t="s">
        <v>24637</v>
      </c>
      <c r="M3350" s="1" t="s">
        <v>24638</v>
      </c>
      <c r="N3350" s="1" t="s">
        <v>24639</v>
      </c>
      <c r="O3350" s="1" t="s">
        <v>24640</v>
      </c>
    </row>
    <row r="3351" s="1" customFormat="1" spans="1:15">
      <c r="A3351" s="1" t="s">
        <v>15</v>
      </c>
      <c r="B3351" s="1" t="s">
        <v>24641</v>
      </c>
      <c r="C3351" s="1" t="s">
        <v>27</v>
      </c>
      <c r="I3351" s="1" t="s">
        <v>24642</v>
      </c>
      <c r="J3351" s="1" t="s">
        <v>24643</v>
      </c>
      <c r="K3351" s="1" t="s">
        <v>24644</v>
      </c>
      <c r="L3351" s="1" t="s">
        <v>24645</v>
      </c>
      <c r="M3351" s="1" t="s">
        <v>24646</v>
      </c>
      <c r="N3351" s="1" t="s">
        <v>24647</v>
      </c>
      <c r="O3351" s="1" t="s">
        <v>24648</v>
      </c>
    </row>
    <row r="3352" s="1" customFormat="1" spans="1:15">
      <c r="A3352" s="1" t="s">
        <v>15</v>
      </c>
      <c r="B3352" s="1" t="s">
        <v>24649</v>
      </c>
      <c r="C3352" s="1" t="s">
        <v>45</v>
      </c>
      <c r="F3352" s="1" t="s">
        <v>24634</v>
      </c>
      <c r="G3352" s="1" t="e">
        <f>-ern</f>
        <v>#NAME?</v>
      </c>
      <c r="I3352" s="1" t="s">
        <v>24650</v>
      </c>
      <c r="J3352" s="1" t="s">
        <v>24651</v>
      </c>
      <c r="K3352" s="1" t="s">
        <v>24652</v>
      </c>
      <c r="L3352" s="1" t="s">
        <v>24653</v>
      </c>
      <c r="M3352" s="1" t="s">
        <v>24654</v>
      </c>
      <c r="N3352" s="1" t="s">
        <v>24655</v>
      </c>
      <c r="O3352" s="1" t="s">
        <v>24656</v>
      </c>
    </row>
    <row r="3353" s="1" customFormat="1" spans="1:15">
      <c r="A3353" s="1" t="s">
        <v>15</v>
      </c>
      <c r="B3353" s="1" t="s">
        <v>24657</v>
      </c>
      <c r="C3353" s="1" t="s">
        <v>27</v>
      </c>
      <c r="F3353" s="1" t="s">
        <v>24658</v>
      </c>
      <c r="I3353" s="1" t="s">
        <v>24659</v>
      </c>
      <c r="J3353" s="1" t="s">
        <v>24660</v>
      </c>
      <c r="K3353" s="1" t="s">
        <v>24661</v>
      </c>
      <c r="L3353" s="1" t="s">
        <v>24662</v>
      </c>
      <c r="M3353" s="1" t="s">
        <v>24663</v>
      </c>
      <c r="N3353" s="1" t="s">
        <v>24664</v>
      </c>
      <c r="O3353" s="1" t="s">
        <v>24665</v>
      </c>
    </row>
    <row r="3354" s="1" customFormat="1" spans="1:15">
      <c r="A3354" s="1" t="s">
        <v>15</v>
      </c>
      <c r="B3354" s="1" t="s">
        <v>24666</v>
      </c>
      <c r="C3354" s="1" t="s">
        <v>27</v>
      </c>
      <c r="J3354" s="1" t="s">
        <v>24667</v>
      </c>
      <c r="K3354" s="1" t="s">
        <v>24668</v>
      </c>
      <c r="L3354" s="1" t="s">
        <v>24669</v>
      </c>
      <c r="M3354" s="1" t="s">
        <v>24670</v>
      </c>
      <c r="N3354" s="1" t="s">
        <v>24671</v>
      </c>
      <c r="O3354" s="1" t="s">
        <v>24672</v>
      </c>
    </row>
    <row r="3355" s="1" customFormat="1" spans="1:15">
      <c r="A3355" s="1" t="s">
        <v>15</v>
      </c>
      <c r="B3355" s="1" t="s">
        <v>24673</v>
      </c>
      <c r="C3355" s="1" t="s">
        <v>17</v>
      </c>
      <c r="J3355" s="1" t="s">
        <v>24674</v>
      </c>
      <c r="K3355" s="1" t="s">
        <v>23346</v>
      </c>
      <c r="L3355" s="1" t="s">
        <v>24675</v>
      </c>
      <c r="M3355" s="1" t="s">
        <v>24676</v>
      </c>
      <c r="N3355" s="1" t="s">
        <v>24677</v>
      </c>
      <c r="O3355" s="1" t="s">
        <v>24678</v>
      </c>
    </row>
    <row r="3356" s="1" customFormat="1" spans="1:15">
      <c r="A3356" s="1" t="s">
        <v>15</v>
      </c>
      <c r="B3356" s="1" t="s">
        <v>24673</v>
      </c>
      <c r="C3356" s="1" t="s">
        <v>27</v>
      </c>
      <c r="J3356" s="1" t="s">
        <v>24679</v>
      </c>
      <c r="K3356" s="1" t="s">
        <v>24680</v>
      </c>
      <c r="L3356" s="1" t="s">
        <v>24681</v>
      </c>
      <c r="M3356" s="1" t="s">
        <v>24682</v>
      </c>
      <c r="N3356" s="1" t="s">
        <v>24683</v>
      </c>
      <c r="O3356" s="1" t="s">
        <v>24684</v>
      </c>
    </row>
    <row r="3357" s="1" customFormat="1" spans="1:15">
      <c r="A3357" s="1" t="s">
        <v>15</v>
      </c>
      <c r="B3357" s="1" t="s">
        <v>1119</v>
      </c>
      <c r="C3357" s="1" t="s">
        <v>27</v>
      </c>
      <c r="J3357" s="1" t="s">
        <v>24685</v>
      </c>
      <c r="K3357" s="1" t="s">
        <v>24686</v>
      </c>
      <c r="L3357" s="1" t="s">
        <v>24687</v>
      </c>
      <c r="M3357" s="1" t="s">
        <v>24688</v>
      </c>
      <c r="N3357" s="1" t="s">
        <v>24689</v>
      </c>
      <c r="O3357" s="1" t="s">
        <v>24690</v>
      </c>
    </row>
    <row r="3358" s="1" customFormat="1" spans="1:15">
      <c r="A3358" s="1" t="s">
        <v>15</v>
      </c>
      <c r="B3358" s="1" t="s">
        <v>24691</v>
      </c>
      <c r="C3358" s="1" t="s">
        <v>27</v>
      </c>
      <c r="I3358" s="1" t="s">
        <v>24692</v>
      </c>
      <c r="J3358" s="1" t="s">
        <v>24693</v>
      </c>
      <c r="K3358" s="1" t="s">
        <v>24694</v>
      </c>
      <c r="L3358" s="1" t="s">
        <v>24695</v>
      </c>
      <c r="M3358" s="1" t="s">
        <v>24696</v>
      </c>
      <c r="N3358" s="1" t="s">
        <v>24697</v>
      </c>
      <c r="O3358" s="1" t="s">
        <v>24698</v>
      </c>
    </row>
    <row r="3359" s="1" customFormat="1" spans="1:15">
      <c r="A3359" s="1" t="s">
        <v>15</v>
      </c>
      <c r="B3359" s="1" t="s">
        <v>24699</v>
      </c>
      <c r="C3359" s="1" t="s">
        <v>27</v>
      </c>
      <c r="J3359" s="1" t="s">
        <v>24700</v>
      </c>
      <c r="K3359" s="1" t="s">
        <v>24701</v>
      </c>
      <c r="L3359" s="1" t="s">
        <v>24702</v>
      </c>
      <c r="M3359" s="1" t="s">
        <v>24703</v>
      </c>
      <c r="N3359" s="1" t="s">
        <v>24704</v>
      </c>
      <c r="O3359" s="1" t="s">
        <v>24705</v>
      </c>
    </row>
    <row r="3360" s="1" customFormat="1" spans="1:15">
      <c r="A3360" s="1" t="s">
        <v>15</v>
      </c>
      <c r="B3360" s="1" t="s">
        <v>24706</v>
      </c>
      <c r="C3360" s="1" t="s">
        <v>45</v>
      </c>
      <c r="J3360" s="1" t="s">
        <v>24707</v>
      </c>
      <c r="K3360" s="1" t="s">
        <v>24708</v>
      </c>
      <c r="L3360" s="1" t="s">
        <v>24709</v>
      </c>
      <c r="M3360" s="1" t="s">
        <v>24710</v>
      </c>
      <c r="N3360" s="1" t="s">
        <v>24711</v>
      </c>
      <c r="O3360" s="1" t="s">
        <v>24712</v>
      </c>
    </row>
    <row r="3361" s="1" customFormat="1" spans="1:15">
      <c r="A3361" s="1" t="s">
        <v>15</v>
      </c>
      <c r="B3361" s="1" t="s">
        <v>24706</v>
      </c>
      <c r="C3361" s="1" t="s">
        <v>17</v>
      </c>
      <c r="J3361" s="1" t="s">
        <v>24713</v>
      </c>
      <c r="K3361" s="1" t="s">
        <v>24708</v>
      </c>
      <c r="L3361" s="1" t="s">
        <v>24714</v>
      </c>
      <c r="M3361" s="1" t="s">
        <v>24715</v>
      </c>
      <c r="N3361" s="1" t="s">
        <v>24716</v>
      </c>
      <c r="O3361" s="1" t="s">
        <v>24717</v>
      </c>
    </row>
    <row r="3362" s="1" customFormat="1" spans="1:15">
      <c r="A3362" s="1" t="s">
        <v>15</v>
      </c>
      <c r="B3362" s="1" t="s">
        <v>24718</v>
      </c>
      <c r="C3362" s="1" t="s">
        <v>27</v>
      </c>
      <c r="J3362" s="1" t="s">
        <v>24719</v>
      </c>
      <c r="K3362" s="1" t="s">
        <v>24720</v>
      </c>
      <c r="L3362" s="1" t="s">
        <v>24721</v>
      </c>
      <c r="M3362" s="1" t="s">
        <v>24722</v>
      </c>
      <c r="N3362" s="1" t="s">
        <v>24723</v>
      </c>
      <c r="O3362" s="1" t="s">
        <v>24724</v>
      </c>
    </row>
    <row r="3363" s="1" customFormat="1" spans="1:15">
      <c r="A3363" s="1" t="s">
        <v>15</v>
      </c>
      <c r="B3363" s="1" t="s">
        <v>24725</v>
      </c>
      <c r="C3363" s="1" t="s">
        <v>17</v>
      </c>
      <c r="J3363" s="1" t="s">
        <v>24726</v>
      </c>
      <c r="K3363" s="1" t="s">
        <v>24727</v>
      </c>
      <c r="L3363" s="1" t="s">
        <v>24728</v>
      </c>
      <c r="M3363" s="1" t="s">
        <v>24729</v>
      </c>
      <c r="N3363" s="1" t="s">
        <v>24730</v>
      </c>
      <c r="O3363" s="1" t="s">
        <v>24731</v>
      </c>
    </row>
    <row r="3364" s="1" customFormat="1" spans="1:15">
      <c r="A3364" s="1" t="s">
        <v>15</v>
      </c>
      <c r="B3364" s="1" t="s">
        <v>24732</v>
      </c>
      <c r="C3364" s="1" t="s">
        <v>27</v>
      </c>
      <c r="F3364" s="1" t="s">
        <v>24725</v>
      </c>
      <c r="G3364" s="1" t="s">
        <v>2419</v>
      </c>
      <c r="I3364" s="1" t="s">
        <v>24733</v>
      </c>
      <c r="J3364" s="1" t="s">
        <v>24734</v>
      </c>
      <c r="K3364" s="1" t="s">
        <v>24735</v>
      </c>
      <c r="L3364" s="1" t="s">
        <v>24736</v>
      </c>
      <c r="M3364" s="1" t="s">
        <v>24737</v>
      </c>
      <c r="N3364" s="1" t="s">
        <v>24738</v>
      </c>
      <c r="O3364" s="1" t="s">
        <v>24739</v>
      </c>
    </row>
    <row r="3365" s="1" customFormat="1" spans="1:15">
      <c r="A3365" s="1" t="s">
        <v>15</v>
      </c>
      <c r="B3365" s="1" t="s">
        <v>24740</v>
      </c>
      <c r="C3365" s="1" t="s">
        <v>27</v>
      </c>
      <c r="J3365" s="1" t="s">
        <v>24741</v>
      </c>
      <c r="K3365" s="1" t="s">
        <v>24742</v>
      </c>
      <c r="L3365" s="1" t="s">
        <v>24743</v>
      </c>
      <c r="M3365" s="1" t="s">
        <v>24744</v>
      </c>
      <c r="N3365" s="1" t="s">
        <v>24745</v>
      </c>
      <c r="O3365" s="1" t="s">
        <v>24746</v>
      </c>
    </row>
    <row r="3366" s="1" customFormat="1" spans="1:15">
      <c r="A3366" s="1" t="s">
        <v>15</v>
      </c>
      <c r="B3366" s="1" t="s">
        <v>9922</v>
      </c>
      <c r="C3366" s="1" t="s">
        <v>45</v>
      </c>
      <c r="F3366" s="1" t="s">
        <v>24747</v>
      </c>
      <c r="G3366" s="1" t="s">
        <v>3544</v>
      </c>
      <c r="I3366" s="1" t="s">
        <v>24748</v>
      </c>
      <c r="J3366" s="1" t="s">
        <v>24749</v>
      </c>
      <c r="K3366" s="1" t="s">
        <v>24750</v>
      </c>
      <c r="L3366" s="1" t="s">
        <v>24751</v>
      </c>
      <c r="M3366" s="1" t="s">
        <v>24752</v>
      </c>
      <c r="N3366" s="1" t="s">
        <v>24753</v>
      </c>
      <c r="O3366" s="1" t="s">
        <v>24754</v>
      </c>
    </row>
    <row r="3367" s="1" customFormat="1" spans="1:15">
      <c r="A3367" s="1" t="s">
        <v>15</v>
      </c>
      <c r="B3367" s="1" t="s">
        <v>24755</v>
      </c>
      <c r="C3367" s="1" t="s">
        <v>27</v>
      </c>
      <c r="F3367" s="1" t="s">
        <v>9922</v>
      </c>
      <c r="G3367" s="1" t="s">
        <v>2246</v>
      </c>
      <c r="I3367" s="1" t="s">
        <v>24756</v>
      </c>
      <c r="J3367" s="1" t="s">
        <v>24757</v>
      </c>
      <c r="K3367" s="1" t="s">
        <v>24758</v>
      </c>
      <c r="L3367" s="1" t="s">
        <v>24759</v>
      </c>
      <c r="M3367" s="1" t="s">
        <v>24760</v>
      </c>
      <c r="N3367" s="1" t="s">
        <v>24761</v>
      </c>
      <c r="O3367" s="1" t="s">
        <v>24762</v>
      </c>
    </row>
    <row r="3368" s="1" customFormat="1" spans="1:15">
      <c r="A3368" s="1" t="s">
        <v>15</v>
      </c>
      <c r="B3368" s="1" t="s">
        <v>24763</v>
      </c>
      <c r="C3368" s="1" t="s">
        <v>45</v>
      </c>
      <c r="F3368" s="1" t="s">
        <v>24747</v>
      </c>
      <c r="G3368" s="1" t="s">
        <v>22882</v>
      </c>
      <c r="I3368" s="1" t="s">
        <v>24764</v>
      </c>
      <c r="J3368" s="1" t="s">
        <v>24765</v>
      </c>
      <c r="K3368" s="1" t="s">
        <v>24766</v>
      </c>
      <c r="L3368" s="1" t="s">
        <v>24767</v>
      </c>
      <c r="M3368" s="1" t="s">
        <v>24768</v>
      </c>
      <c r="N3368" s="1" t="s">
        <v>24769</v>
      </c>
      <c r="O3368" s="1" t="s">
        <v>24770</v>
      </c>
    </row>
    <row r="3369" s="1" customFormat="1" spans="1:15">
      <c r="A3369" s="1" t="s">
        <v>15</v>
      </c>
      <c r="B3369" s="1" t="s">
        <v>24771</v>
      </c>
      <c r="C3369" s="1" t="s">
        <v>27</v>
      </c>
      <c r="J3369" s="1" t="s">
        <v>24772</v>
      </c>
      <c r="K3369" s="1" t="s">
        <v>24773</v>
      </c>
      <c r="L3369" s="1" t="s">
        <v>24774</v>
      </c>
      <c r="M3369" s="1" t="s">
        <v>24775</v>
      </c>
      <c r="N3369" s="1" t="s">
        <v>24776</v>
      </c>
      <c r="O3369" s="1" t="s">
        <v>24777</v>
      </c>
    </row>
    <row r="3370" s="1" customFormat="1" spans="1:15">
      <c r="A3370" s="1" t="s">
        <v>15</v>
      </c>
      <c r="B3370" s="1" t="s">
        <v>24778</v>
      </c>
      <c r="C3370" s="1" t="s">
        <v>17</v>
      </c>
      <c r="J3370" s="1" t="s">
        <v>24779</v>
      </c>
      <c r="K3370" s="1" t="s">
        <v>24780</v>
      </c>
      <c r="L3370" s="1" t="s">
        <v>24781</v>
      </c>
      <c r="M3370" s="1" t="s">
        <v>24782</v>
      </c>
      <c r="N3370" s="1" t="s">
        <v>24783</v>
      </c>
      <c r="O3370" s="1" t="s">
        <v>24784</v>
      </c>
    </row>
    <row r="3371" s="1" customFormat="1" spans="1:15">
      <c r="A3371" s="1" t="s">
        <v>15</v>
      </c>
      <c r="B3371" s="1" t="s">
        <v>24778</v>
      </c>
      <c r="C3371" s="1" t="s">
        <v>27</v>
      </c>
      <c r="J3371" s="1" t="s">
        <v>24785</v>
      </c>
      <c r="K3371" s="1" t="s">
        <v>24780</v>
      </c>
      <c r="L3371" s="1" t="s">
        <v>24786</v>
      </c>
      <c r="M3371" s="1" t="s">
        <v>24787</v>
      </c>
      <c r="N3371" s="1" t="s">
        <v>24788</v>
      </c>
      <c r="O3371" s="1" t="s">
        <v>24789</v>
      </c>
    </row>
    <row r="3372" s="1" customFormat="1" spans="1:15">
      <c r="A3372" s="1" t="s">
        <v>15</v>
      </c>
      <c r="B3372" s="1" t="s">
        <v>24790</v>
      </c>
      <c r="C3372" s="1" t="s">
        <v>17</v>
      </c>
      <c r="J3372" s="1" t="s">
        <v>24791</v>
      </c>
      <c r="K3372" s="1" t="s">
        <v>24792</v>
      </c>
      <c r="L3372" s="1" t="s">
        <v>24793</v>
      </c>
      <c r="M3372" s="1" t="s">
        <v>24794</v>
      </c>
      <c r="N3372" s="1" t="s">
        <v>24795</v>
      </c>
      <c r="O3372" s="1" t="s">
        <v>24796</v>
      </c>
    </row>
    <row r="3373" s="1" customFormat="1" spans="1:15">
      <c r="A3373" s="1" t="s">
        <v>15</v>
      </c>
      <c r="B3373" s="1" t="s">
        <v>24790</v>
      </c>
      <c r="C3373" s="1" t="s">
        <v>27</v>
      </c>
      <c r="J3373" s="1" t="s">
        <v>24797</v>
      </c>
      <c r="K3373" s="1" t="s">
        <v>24792</v>
      </c>
      <c r="L3373" s="1" t="s">
        <v>24798</v>
      </c>
      <c r="M3373" s="1" t="s">
        <v>24799</v>
      </c>
      <c r="N3373" s="1" t="s">
        <v>24800</v>
      </c>
      <c r="O3373" s="1" t="s">
        <v>24801</v>
      </c>
    </row>
    <row r="3374" s="1" customFormat="1" spans="1:15">
      <c r="A3374" s="1" t="s">
        <v>15</v>
      </c>
      <c r="B3374" s="1" t="s">
        <v>24802</v>
      </c>
      <c r="C3374" s="1" t="s">
        <v>27</v>
      </c>
      <c r="F3374" s="1" t="s">
        <v>24790</v>
      </c>
      <c r="G3374" s="1" t="s">
        <v>3986</v>
      </c>
      <c r="I3374" s="1" t="s">
        <v>24803</v>
      </c>
      <c r="J3374" s="1" t="s">
        <v>24804</v>
      </c>
      <c r="K3374" s="1" t="s">
        <v>24805</v>
      </c>
      <c r="L3374" s="1" t="s">
        <v>24806</v>
      </c>
      <c r="M3374" s="1" t="s">
        <v>24807</v>
      </c>
      <c r="N3374" s="1" t="s">
        <v>24808</v>
      </c>
      <c r="O3374" s="1" t="s">
        <v>24809</v>
      </c>
    </row>
    <row r="3375" s="1" customFormat="1" spans="1:15">
      <c r="A3375" s="1" t="s">
        <v>15</v>
      </c>
      <c r="B3375" s="1" t="s">
        <v>24810</v>
      </c>
      <c r="C3375" s="1" t="s">
        <v>17</v>
      </c>
      <c r="J3375" s="1" t="s">
        <v>24811</v>
      </c>
      <c r="K3375" s="1" t="s">
        <v>24812</v>
      </c>
      <c r="L3375" s="1" t="s">
        <v>24813</v>
      </c>
      <c r="M3375" s="1" t="s">
        <v>24814</v>
      </c>
      <c r="N3375" s="1" t="s">
        <v>24815</v>
      </c>
      <c r="O3375" s="1" t="s">
        <v>24816</v>
      </c>
    </row>
    <row r="3376" s="1" customFormat="1" spans="1:15">
      <c r="A3376" s="1" t="s">
        <v>15</v>
      </c>
      <c r="B3376" s="1" t="s">
        <v>24817</v>
      </c>
      <c r="C3376" s="1" t="s">
        <v>17</v>
      </c>
      <c r="J3376" s="1" t="s">
        <v>24818</v>
      </c>
      <c r="K3376" s="1" t="s">
        <v>24819</v>
      </c>
      <c r="L3376" s="1" t="s">
        <v>24820</v>
      </c>
      <c r="M3376" s="1" t="s">
        <v>24821</v>
      </c>
      <c r="N3376" s="1" t="s">
        <v>24822</v>
      </c>
      <c r="O3376" s="1" t="s">
        <v>24823</v>
      </c>
    </row>
    <row r="3377" s="1" customFormat="1" spans="1:15">
      <c r="A3377" s="1" t="s">
        <v>15</v>
      </c>
      <c r="B3377" s="1" t="s">
        <v>24824</v>
      </c>
      <c r="C3377" s="1" t="s">
        <v>27</v>
      </c>
      <c r="F3377" s="1" t="s">
        <v>14100</v>
      </c>
      <c r="I3377" s="1" t="s">
        <v>24825</v>
      </c>
      <c r="J3377" s="1" t="s">
        <v>24826</v>
      </c>
      <c r="K3377" s="1" t="s">
        <v>24827</v>
      </c>
      <c r="L3377" s="1" t="s">
        <v>24828</v>
      </c>
      <c r="M3377" s="1" t="s">
        <v>24829</v>
      </c>
      <c r="N3377" s="1" t="s">
        <v>24830</v>
      </c>
      <c r="O3377" s="1" t="s">
        <v>24831</v>
      </c>
    </row>
    <row r="3378" s="1" customFormat="1" spans="1:15">
      <c r="A3378" s="1" t="s">
        <v>15</v>
      </c>
      <c r="B3378" s="1" t="s">
        <v>24832</v>
      </c>
      <c r="C3378" s="1" t="s">
        <v>45</v>
      </c>
      <c r="F3378" s="1" t="s">
        <v>24824</v>
      </c>
      <c r="G3378" s="1" t="e">
        <f>-ual</f>
        <v>#NAME?</v>
      </c>
      <c r="I3378" s="1" t="s">
        <v>24833</v>
      </c>
      <c r="J3378" s="1" t="s">
        <v>24834</v>
      </c>
      <c r="K3378" s="1" t="s">
        <v>24835</v>
      </c>
      <c r="L3378" s="1" t="s">
        <v>24836</v>
      </c>
      <c r="M3378" s="1" t="s">
        <v>24837</v>
      </c>
      <c r="N3378" s="1" t="s">
        <v>24838</v>
      </c>
      <c r="O3378" s="1" t="s">
        <v>24839</v>
      </c>
    </row>
    <row r="3379" s="1" customFormat="1" spans="1:15">
      <c r="A3379" s="1" t="s">
        <v>15</v>
      </c>
      <c r="B3379" s="1" t="s">
        <v>24840</v>
      </c>
      <c r="C3379" s="1" t="s">
        <v>17</v>
      </c>
      <c r="J3379" s="1" t="s">
        <v>24841</v>
      </c>
      <c r="K3379" s="1" t="s">
        <v>24842</v>
      </c>
      <c r="L3379" s="1" t="s">
        <v>24843</v>
      </c>
      <c r="M3379" s="1" t="s">
        <v>24844</v>
      </c>
      <c r="N3379" s="1" t="s">
        <v>24845</v>
      </c>
      <c r="O3379" s="1" t="s">
        <v>24846</v>
      </c>
    </row>
    <row r="3380" s="1" customFormat="1" spans="1:15">
      <c r="A3380" s="1" t="s">
        <v>15</v>
      </c>
      <c r="B3380" s="1" t="s">
        <v>24847</v>
      </c>
      <c r="C3380" s="1" t="s">
        <v>45</v>
      </c>
      <c r="F3380" s="1" t="s">
        <v>24848</v>
      </c>
      <c r="G3380" s="1" t="e">
        <f>-id</f>
        <v>#NAME?</v>
      </c>
      <c r="I3380" s="1" t="s">
        <v>24849</v>
      </c>
      <c r="J3380" s="1" t="s">
        <v>24850</v>
      </c>
      <c r="K3380" s="1" t="s">
        <v>24851</v>
      </c>
      <c r="L3380" s="1" t="s">
        <v>24852</v>
      </c>
      <c r="M3380" s="1" t="s">
        <v>24853</v>
      </c>
      <c r="N3380" s="1" t="s">
        <v>24854</v>
      </c>
      <c r="O3380" s="1" t="s">
        <v>24855</v>
      </c>
    </row>
    <row r="3381" s="1" customFormat="1" spans="1:15">
      <c r="A3381" s="1" t="s">
        <v>15</v>
      </c>
      <c r="B3381" s="1" t="s">
        <v>24856</v>
      </c>
      <c r="C3381" s="1" t="s">
        <v>17</v>
      </c>
      <c r="J3381" s="1" t="s">
        <v>24857</v>
      </c>
      <c r="K3381" s="1" t="s">
        <v>24858</v>
      </c>
      <c r="L3381" s="1" t="s">
        <v>24859</v>
      </c>
      <c r="M3381" s="1" t="s">
        <v>24860</v>
      </c>
      <c r="N3381" s="1" t="s">
        <v>24861</v>
      </c>
      <c r="O3381" s="1" t="s">
        <v>24862</v>
      </c>
    </row>
    <row r="3382" s="1" customFormat="1" spans="1:15">
      <c r="A3382" s="1" t="s">
        <v>15</v>
      </c>
      <c r="B3382" s="1" t="s">
        <v>18191</v>
      </c>
      <c r="C3382" s="1" t="s">
        <v>45</v>
      </c>
      <c r="F3382" s="1" t="s">
        <v>24725</v>
      </c>
      <c r="G3382" s="1" t="s">
        <v>10666</v>
      </c>
      <c r="I3382" s="1" t="s">
        <v>24863</v>
      </c>
      <c r="J3382" s="1" t="s">
        <v>24864</v>
      </c>
      <c r="K3382" s="1" t="s">
        <v>24865</v>
      </c>
      <c r="L3382" s="1" t="s">
        <v>24866</v>
      </c>
      <c r="M3382" s="1" t="s">
        <v>24867</v>
      </c>
      <c r="N3382" s="1" t="s">
        <v>24868</v>
      </c>
      <c r="O3382" s="1" t="s">
        <v>24869</v>
      </c>
    </row>
    <row r="3383" s="1" customFormat="1" spans="1:15">
      <c r="A3383" s="1" t="s">
        <v>15</v>
      </c>
      <c r="B3383" s="1" t="s">
        <v>24870</v>
      </c>
      <c r="C3383" s="1" t="s">
        <v>27</v>
      </c>
      <c r="F3383" s="1" t="s">
        <v>24871</v>
      </c>
      <c r="G3383" s="1" t="s">
        <v>11085</v>
      </c>
      <c r="I3383" s="1" t="s">
        <v>24872</v>
      </c>
      <c r="J3383" s="1" t="s">
        <v>24873</v>
      </c>
      <c r="K3383" s="1" t="s">
        <v>24874</v>
      </c>
      <c r="L3383" s="1" t="s">
        <v>24875</v>
      </c>
      <c r="M3383" s="1" t="s">
        <v>24876</v>
      </c>
      <c r="N3383" s="1" t="s">
        <v>24877</v>
      </c>
      <c r="O3383" s="1" t="s">
        <v>24878</v>
      </c>
    </row>
    <row r="3384" s="1" customFormat="1" spans="1:15">
      <c r="A3384" s="1" t="s">
        <v>15</v>
      </c>
      <c r="B3384" s="1" t="s">
        <v>22667</v>
      </c>
      <c r="C3384" s="1" t="s">
        <v>27</v>
      </c>
      <c r="J3384" s="1" t="s">
        <v>24879</v>
      </c>
      <c r="K3384" s="1" t="s">
        <v>24880</v>
      </c>
      <c r="L3384" s="1" t="s">
        <v>24881</v>
      </c>
      <c r="M3384" s="1" t="s">
        <v>24882</v>
      </c>
      <c r="N3384" s="1" t="s">
        <v>24883</v>
      </c>
      <c r="O3384" s="1" t="s">
        <v>24884</v>
      </c>
    </row>
    <row r="3385" s="1" customFormat="1" spans="1:15">
      <c r="A3385" s="1" t="s">
        <v>15</v>
      </c>
      <c r="B3385" s="1" t="s">
        <v>24885</v>
      </c>
      <c r="C3385" s="1" t="s">
        <v>27</v>
      </c>
      <c r="F3385" s="1" t="s">
        <v>21973</v>
      </c>
      <c r="G3385" s="1" t="s">
        <v>532</v>
      </c>
      <c r="I3385" s="1" t="s">
        <v>24886</v>
      </c>
      <c r="J3385" s="1" t="s">
        <v>24887</v>
      </c>
      <c r="K3385" s="1" t="s">
        <v>24888</v>
      </c>
      <c r="L3385" s="1" t="s">
        <v>24889</v>
      </c>
      <c r="M3385" s="1" t="s">
        <v>24890</v>
      </c>
      <c r="N3385" s="1" t="s">
        <v>24891</v>
      </c>
      <c r="O3385" s="1" t="s">
        <v>24892</v>
      </c>
    </row>
    <row r="3386" s="1" customFormat="1" spans="1:15">
      <c r="A3386" s="1" t="s">
        <v>15</v>
      </c>
      <c r="B3386" s="1" t="s">
        <v>24893</v>
      </c>
      <c r="C3386" s="1" t="s">
        <v>27</v>
      </c>
      <c r="J3386" s="1" t="s">
        <v>24894</v>
      </c>
      <c r="K3386" s="1" t="s">
        <v>24895</v>
      </c>
      <c r="L3386" s="1" t="s">
        <v>24896</v>
      </c>
      <c r="M3386" s="1" t="s">
        <v>24897</v>
      </c>
      <c r="N3386" s="1" t="s">
        <v>24898</v>
      </c>
      <c r="O3386" s="1" t="s">
        <v>24899</v>
      </c>
    </row>
    <row r="3387" s="1" customFormat="1" spans="1:15">
      <c r="A3387" s="1" t="s">
        <v>15</v>
      </c>
      <c r="B3387" s="1" t="s">
        <v>24900</v>
      </c>
      <c r="C3387" s="1" t="s">
        <v>27</v>
      </c>
      <c r="F3387" s="1" t="s">
        <v>24893</v>
      </c>
      <c r="G3387" s="1" t="e">
        <f>-ful</f>
        <v>#NAME?</v>
      </c>
      <c r="I3387" s="1" t="s">
        <v>24901</v>
      </c>
      <c r="J3387" s="1" t="s">
        <v>24902</v>
      </c>
      <c r="K3387" s="1" t="s">
        <v>24903</v>
      </c>
      <c r="L3387" s="1" t="s">
        <v>24904</v>
      </c>
      <c r="M3387" s="1" t="s">
        <v>24905</v>
      </c>
      <c r="N3387" s="1" t="s">
        <v>24906</v>
      </c>
      <c r="O3387" s="1" t="s">
        <v>24907</v>
      </c>
    </row>
    <row r="3388" s="1" customFormat="1" spans="1:15">
      <c r="A3388" s="1" t="s">
        <v>15</v>
      </c>
      <c r="B3388" s="1" t="s">
        <v>24908</v>
      </c>
      <c r="C3388" s="1" t="s">
        <v>27</v>
      </c>
      <c r="J3388" s="1" t="s">
        <v>24909</v>
      </c>
      <c r="K3388" s="1" t="s">
        <v>24910</v>
      </c>
      <c r="L3388" s="1" t="s">
        <v>24911</v>
      </c>
      <c r="M3388" s="1" t="s">
        <v>24912</v>
      </c>
      <c r="N3388" s="1" t="s">
        <v>24913</v>
      </c>
      <c r="O3388" s="1" t="s">
        <v>24914</v>
      </c>
    </row>
    <row r="3389" s="1" customFormat="1" spans="1:15">
      <c r="A3389" s="1" t="s">
        <v>15</v>
      </c>
      <c r="B3389" s="1" t="s">
        <v>24915</v>
      </c>
      <c r="C3389" s="1" t="s">
        <v>27</v>
      </c>
      <c r="J3389" s="1" t="s">
        <v>24916</v>
      </c>
      <c r="K3389" s="1" t="s">
        <v>24917</v>
      </c>
      <c r="L3389" s="1" t="s">
        <v>24918</v>
      </c>
      <c r="M3389" s="1" t="s">
        <v>24919</v>
      </c>
      <c r="N3389" s="1" t="s">
        <v>24920</v>
      </c>
      <c r="O3389" s="1" t="s">
        <v>24921</v>
      </c>
    </row>
    <row r="3390" s="1" customFormat="1" spans="1:15">
      <c r="A3390" s="1" t="s">
        <v>15</v>
      </c>
      <c r="B3390" s="1" t="s">
        <v>24915</v>
      </c>
      <c r="C3390" s="1" t="s">
        <v>17</v>
      </c>
      <c r="J3390" s="1" t="s">
        <v>24922</v>
      </c>
      <c r="K3390" s="1" t="s">
        <v>24917</v>
      </c>
      <c r="L3390" s="1" t="s">
        <v>24923</v>
      </c>
      <c r="M3390" s="1" t="s">
        <v>24924</v>
      </c>
      <c r="N3390" s="1" t="s">
        <v>24925</v>
      </c>
      <c r="O3390" s="1" t="s">
        <v>24926</v>
      </c>
    </row>
    <row r="3391" s="1" customFormat="1" spans="1:15">
      <c r="A3391" s="1" t="s">
        <v>15</v>
      </c>
      <c r="B3391" s="1" t="s">
        <v>24927</v>
      </c>
      <c r="C3391" s="1" t="s">
        <v>17</v>
      </c>
      <c r="J3391" s="1" t="s">
        <v>24928</v>
      </c>
      <c r="K3391" s="1" t="s">
        <v>24929</v>
      </c>
      <c r="L3391" s="1" t="s">
        <v>24930</v>
      </c>
      <c r="M3391" s="1" t="s">
        <v>24931</v>
      </c>
      <c r="N3391" s="1" t="s">
        <v>24932</v>
      </c>
      <c r="O3391" s="1" t="s">
        <v>24933</v>
      </c>
    </row>
    <row r="3392" s="1" customFormat="1" spans="1:15">
      <c r="A3392" s="1" t="s">
        <v>15</v>
      </c>
      <c r="B3392" s="1" t="s">
        <v>24927</v>
      </c>
      <c r="C3392" s="1" t="s">
        <v>27</v>
      </c>
      <c r="J3392" s="1" t="s">
        <v>24934</v>
      </c>
      <c r="K3392" s="1" t="s">
        <v>24929</v>
      </c>
      <c r="L3392" s="1" t="s">
        <v>24935</v>
      </c>
      <c r="M3392" s="1" t="s">
        <v>24936</v>
      </c>
      <c r="N3392" s="1" t="s">
        <v>24937</v>
      </c>
      <c r="O3392" s="1" t="s">
        <v>24938</v>
      </c>
    </row>
    <row r="3393" s="1" customFormat="1" spans="1:18">
      <c r="A3393" s="1" t="s">
        <v>15</v>
      </c>
      <c r="B3393" s="1" t="s">
        <v>24939</v>
      </c>
      <c r="C3393" s="1" t="s">
        <v>17</v>
      </c>
      <c r="J3393" s="1" t="s">
        <v>24940</v>
      </c>
      <c r="K3393" s="1" t="s">
        <v>24941</v>
      </c>
      <c r="L3393" s="1" t="s">
        <v>24942</v>
      </c>
      <c r="M3393" s="1" t="s">
        <v>24943</v>
      </c>
      <c r="N3393" s="1" t="s">
        <v>24944</v>
      </c>
      <c r="O3393" s="1" t="s">
        <v>24945</v>
      </c>
    </row>
    <row r="3394" s="1" customFormat="1" spans="1:18">
      <c r="A3394" s="1" t="s">
        <v>15</v>
      </c>
      <c r="B3394" s="1" t="s">
        <v>24939</v>
      </c>
      <c r="C3394" s="1" t="s">
        <v>27</v>
      </c>
      <c r="J3394" s="1" t="s">
        <v>24946</v>
      </c>
      <c r="K3394" s="1" t="s">
        <v>24941</v>
      </c>
      <c r="L3394" s="1" t="s">
        <v>24947</v>
      </c>
      <c r="M3394" s="1" t="s">
        <v>24948</v>
      </c>
      <c r="N3394" s="1" t="s">
        <v>24949</v>
      </c>
      <c r="O3394" s="1" t="s">
        <v>24950</v>
      </c>
    </row>
    <row r="3395" s="1" customFormat="1" spans="1:18">
      <c r="A3395" s="1" t="s">
        <v>15</v>
      </c>
      <c r="B3395" s="1" t="s">
        <v>24951</v>
      </c>
      <c r="C3395" s="1" t="s">
        <v>17</v>
      </c>
      <c r="J3395" s="1" t="s">
        <v>24952</v>
      </c>
      <c r="K3395" s="1" t="s">
        <v>24953</v>
      </c>
      <c r="L3395" s="1" t="s">
        <v>24954</v>
      </c>
      <c r="M3395" s="1" t="s">
        <v>24955</v>
      </c>
      <c r="N3395" s="1" t="s">
        <v>24956</v>
      </c>
      <c r="O3395" s="1" t="s">
        <v>24957</v>
      </c>
    </row>
    <row r="3396" s="1" customFormat="1" spans="1:18">
      <c r="A3396" s="1" t="s">
        <v>15</v>
      </c>
      <c r="B3396" s="1" t="s">
        <v>24951</v>
      </c>
      <c r="C3396" s="1" t="s">
        <v>27</v>
      </c>
      <c r="J3396" s="1" t="s">
        <v>24958</v>
      </c>
      <c r="K3396" s="1" t="s">
        <v>24953</v>
      </c>
      <c r="L3396" s="1" t="s">
        <v>24959</v>
      </c>
      <c r="M3396" s="1" t="s">
        <v>24960</v>
      </c>
      <c r="N3396" s="1" t="s">
        <v>24961</v>
      </c>
      <c r="O3396" s="1" t="s">
        <v>24962</v>
      </c>
    </row>
    <row r="3397" s="1" customFormat="1" spans="1:18">
      <c r="A3397" s="1" t="s">
        <v>15</v>
      </c>
      <c r="B3397" s="1" t="s">
        <v>24963</v>
      </c>
      <c r="C3397" s="1" t="s">
        <v>27</v>
      </c>
      <c r="J3397" s="1" t="s">
        <v>24964</v>
      </c>
      <c r="K3397" s="1" t="s">
        <v>24965</v>
      </c>
      <c r="L3397" s="1" t="s">
        <v>24966</v>
      </c>
      <c r="M3397" s="1" t="s">
        <v>24967</v>
      </c>
      <c r="N3397" s="1" t="s">
        <v>24968</v>
      </c>
      <c r="O3397" s="1" t="s">
        <v>24969</v>
      </c>
    </row>
    <row r="3398" s="1" customFormat="1" spans="1:18">
      <c r="A3398" s="1" t="s">
        <v>15</v>
      </c>
      <c r="B3398" s="1" t="s">
        <v>24963</v>
      </c>
      <c r="C3398" s="1" t="s">
        <v>17</v>
      </c>
      <c r="J3398" s="1" t="s">
        <v>24970</v>
      </c>
      <c r="K3398" s="1" t="s">
        <v>24965</v>
      </c>
      <c r="L3398" s="1" t="s">
        <v>24971</v>
      </c>
      <c r="M3398" s="1" t="s">
        <v>24972</v>
      </c>
      <c r="N3398" s="1" t="s">
        <v>24973</v>
      </c>
      <c r="O3398" s="1" t="s">
        <v>24974</v>
      </c>
    </row>
    <row r="3399" s="1" customFormat="1" spans="1:18">
      <c r="A3399" s="1" t="s">
        <v>15</v>
      </c>
      <c r="B3399" s="1" t="s">
        <v>24975</v>
      </c>
      <c r="C3399" s="1" t="s">
        <v>45</v>
      </c>
      <c r="J3399" s="1" t="s">
        <v>24976</v>
      </c>
      <c r="K3399" s="1" t="s">
        <v>24977</v>
      </c>
      <c r="L3399" s="1" t="s">
        <v>24978</v>
      </c>
      <c r="M3399" s="1" t="s">
        <v>24979</v>
      </c>
      <c r="N3399" s="1" t="s">
        <v>24980</v>
      </c>
      <c r="O3399" s="1" t="s">
        <v>24981</v>
      </c>
    </row>
    <row r="3400" s="1" customFormat="1" spans="1:18">
      <c r="A3400" s="1" t="s">
        <v>15</v>
      </c>
      <c r="B3400" s="1" t="s">
        <v>24975</v>
      </c>
      <c r="C3400" s="1" t="s">
        <v>27</v>
      </c>
      <c r="J3400" s="1" t="s">
        <v>24982</v>
      </c>
      <c r="K3400" s="1" t="s">
        <v>24977</v>
      </c>
      <c r="L3400" s="1" t="s">
        <v>24983</v>
      </c>
      <c r="M3400" s="1" t="s">
        <v>24984</v>
      </c>
      <c r="N3400" s="1" t="s">
        <v>24985</v>
      </c>
      <c r="O3400" s="1" t="s">
        <v>24986</v>
      </c>
    </row>
    <row r="3401" s="1" customFormat="1" spans="1:18">
      <c r="A3401" s="1" t="s">
        <v>15</v>
      </c>
      <c r="B3401" s="1" t="s">
        <v>24987</v>
      </c>
      <c r="C3401" s="1" t="s">
        <v>27</v>
      </c>
      <c r="J3401" s="1" t="s">
        <v>24988</v>
      </c>
      <c r="K3401" s="1" t="s">
        <v>24989</v>
      </c>
      <c r="L3401" s="1" t="s">
        <v>24990</v>
      </c>
      <c r="M3401" s="1" t="s">
        <v>24991</v>
      </c>
      <c r="N3401" s="1" t="s">
        <v>24992</v>
      </c>
      <c r="O3401" s="1" t="s">
        <v>24993</v>
      </c>
    </row>
    <row r="3402" s="1" customFormat="1" spans="1:18">
      <c r="A3402" s="1" t="s">
        <v>15</v>
      </c>
      <c r="B3402" s="1" t="s">
        <v>24994</v>
      </c>
      <c r="C3402" s="1" t="s">
        <v>45</v>
      </c>
      <c r="F3402" s="1" t="s">
        <v>24995</v>
      </c>
      <c r="I3402" s="1" t="s">
        <v>24996</v>
      </c>
      <c r="J3402" s="1" t="s">
        <v>24997</v>
      </c>
      <c r="K3402" s="1" t="s">
        <v>24998</v>
      </c>
      <c r="L3402" s="1" t="s">
        <v>24999</v>
      </c>
      <c r="M3402" s="1" t="s">
        <v>25000</v>
      </c>
      <c r="N3402" s="1" t="s">
        <v>25001</v>
      </c>
      <c r="O3402" s="1" t="s">
        <v>25002</v>
      </c>
      <c r="R3402" s="1" t="e">
        <f>-able</f>
        <v>#NAME?</v>
      </c>
    </row>
    <row r="3403" s="1" customFormat="1" spans="1:18">
      <c r="A3403" s="1" t="s">
        <v>15</v>
      </c>
      <c r="B3403" s="1" t="s">
        <v>24994</v>
      </c>
      <c r="C3403" s="1" t="s">
        <v>27</v>
      </c>
      <c r="F3403" s="1" t="s">
        <v>24995</v>
      </c>
      <c r="I3403" s="1" t="s">
        <v>25003</v>
      </c>
      <c r="J3403" s="1" t="s">
        <v>25004</v>
      </c>
      <c r="K3403" s="1" t="s">
        <v>24998</v>
      </c>
      <c r="L3403" s="1" t="s">
        <v>25005</v>
      </c>
      <c r="M3403" s="1" t="s">
        <v>25006</v>
      </c>
      <c r="N3403" s="1" t="s">
        <v>25007</v>
      </c>
      <c r="O3403" s="1" t="s">
        <v>25008</v>
      </c>
      <c r="R3403" s="1" t="e">
        <f>-able</f>
        <v>#NAME?</v>
      </c>
    </row>
    <row r="3404" s="1" customFormat="1" spans="1:18">
      <c r="A3404" s="1" t="s">
        <v>15</v>
      </c>
      <c r="B3404" s="1" t="s">
        <v>25009</v>
      </c>
      <c r="C3404" s="1" t="s">
        <v>27</v>
      </c>
      <c r="F3404" s="1" t="s">
        <v>25010</v>
      </c>
      <c r="I3404" s="1" t="s">
        <v>25011</v>
      </c>
      <c r="J3404" s="1" t="s">
        <v>25012</v>
      </c>
      <c r="K3404" s="1" t="s">
        <v>25013</v>
      </c>
      <c r="L3404" s="1" t="s">
        <v>25014</v>
      </c>
      <c r="M3404" s="1" t="s">
        <v>25015</v>
      </c>
      <c r="N3404" s="1" t="s">
        <v>25016</v>
      </c>
      <c r="O3404" s="1" t="s">
        <v>25017</v>
      </c>
      <c r="R3404" s="1" t="e">
        <f>-ium</f>
        <v>#NAME?</v>
      </c>
    </row>
    <row r="3405" s="1" customFormat="1" spans="1:18">
      <c r="A3405" s="1" t="s">
        <v>15</v>
      </c>
      <c r="B3405" s="1" t="s">
        <v>25018</v>
      </c>
      <c r="C3405" s="1" t="s">
        <v>27</v>
      </c>
      <c r="J3405" s="1" t="s">
        <v>25019</v>
      </c>
      <c r="K3405" s="1" t="s">
        <v>25020</v>
      </c>
      <c r="L3405" s="1" t="s">
        <v>25021</v>
      </c>
      <c r="M3405" s="1" t="s">
        <v>25022</v>
      </c>
      <c r="N3405" s="1" t="s">
        <v>25023</v>
      </c>
      <c r="O3405" s="1" t="s">
        <v>25024</v>
      </c>
    </row>
    <row r="3406" s="1" customFormat="1" spans="1:18">
      <c r="A3406" s="1" t="s">
        <v>15</v>
      </c>
      <c r="B3406" s="1" t="s">
        <v>25025</v>
      </c>
      <c r="C3406" s="1" t="s">
        <v>27</v>
      </c>
      <c r="F3406" s="1" t="s">
        <v>25026</v>
      </c>
      <c r="I3406" s="1" t="s">
        <v>25027</v>
      </c>
      <c r="J3406" s="1" t="s">
        <v>25028</v>
      </c>
      <c r="K3406" s="1" t="s">
        <v>25029</v>
      </c>
      <c r="L3406" s="1" t="s">
        <v>25030</v>
      </c>
      <c r="M3406" s="1" t="s">
        <v>25031</v>
      </c>
      <c r="N3406" s="1" t="s">
        <v>25032</v>
      </c>
      <c r="O3406" s="1" t="s">
        <v>25033</v>
      </c>
      <c r="R3406" s="1" t="s">
        <v>171</v>
      </c>
    </row>
    <row r="3407" s="1" customFormat="1" spans="1:18">
      <c r="A3407" s="1" t="s">
        <v>15</v>
      </c>
      <c r="B3407" s="1" t="s">
        <v>25025</v>
      </c>
      <c r="C3407" s="1" t="s">
        <v>27</v>
      </c>
      <c r="F3407" s="1" t="s">
        <v>25026</v>
      </c>
      <c r="I3407" s="1" t="s">
        <v>25034</v>
      </c>
      <c r="J3407" s="1" t="s">
        <v>25035</v>
      </c>
      <c r="K3407" s="1" t="s">
        <v>25029</v>
      </c>
      <c r="L3407" s="1" t="s">
        <v>25036</v>
      </c>
      <c r="M3407" s="1" t="s">
        <v>25037</v>
      </c>
      <c r="N3407" s="1" t="s">
        <v>25038</v>
      </c>
      <c r="O3407" s="1" t="s">
        <v>25039</v>
      </c>
      <c r="R3407" s="1" t="s">
        <v>171</v>
      </c>
    </row>
    <row r="3408" s="1" customFormat="1" spans="1:18">
      <c r="A3408" s="1" t="s">
        <v>15</v>
      </c>
      <c r="B3408" s="1" t="s">
        <v>25040</v>
      </c>
      <c r="C3408" s="1" t="s">
        <v>17</v>
      </c>
      <c r="J3408" s="1" t="s">
        <v>25041</v>
      </c>
      <c r="K3408" s="1" t="s">
        <v>25042</v>
      </c>
      <c r="L3408" s="1" t="s">
        <v>25043</v>
      </c>
      <c r="M3408" s="1" t="s">
        <v>25044</v>
      </c>
      <c r="N3408" s="1" t="s">
        <v>25045</v>
      </c>
      <c r="O3408" s="1" t="s">
        <v>25046</v>
      </c>
    </row>
    <row r="3409" s="1" customFormat="1" spans="1:15">
      <c r="A3409" s="1" t="s">
        <v>15</v>
      </c>
      <c r="B3409" s="1" t="s">
        <v>25040</v>
      </c>
      <c r="C3409" s="1" t="s">
        <v>27</v>
      </c>
      <c r="J3409" s="1" t="s">
        <v>25047</v>
      </c>
      <c r="K3409" s="1" t="s">
        <v>25042</v>
      </c>
      <c r="L3409" s="1" t="s">
        <v>25048</v>
      </c>
      <c r="M3409" s="1" t="s">
        <v>25049</v>
      </c>
      <c r="N3409" s="1" t="s">
        <v>25050</v>
      </c>
      <c r="O3409" s="1" t="s">
        <v>25051</v>
      </c>
    </row>
    <row r="3410" s="1" customFormat="1" spans="1:15">
      <c r="A3410" s="1" t="s">
        <v>15</v>
      </c>
      <c r="B3410" s="1" t="s">
        <v>25052</v>
      </c>
      <c r="C3410" s="1" t="s">
        <v>45</v>
      </c>
      <c r="F3410" s="1" t="s">
        <v>25040</v>
      </c>
      <c r="G3410" s="1" t="e">
        <f>-less</f>
        <v>#NAME?</v>
      </c>
      <c r="I3410" s="1" t="s">
        <v>25053</v>
      </c>
      <c r="J3410" s="1" t="s">
        <v>25054</v>
      </c>
      <c r="K3410" s="1" t="s">
        <v>25055</v>
      </c>
      <c r="L3410" s="1" t="s">
        <v>25056</v>
      </c>
      <c r="M3410" s="1" t="s">
        <v>25057</v>
      </c>
      <c r="N3410" s="1" t="s">
        <v>25058</v>
      </c>
      <c r="O3410" s="1" t="s">
        <v>25059</v>
      </c>
    </row>
    <row r="3411" s="1" customFormat="1" spans="1:15">
      <c r="A3411" s="1" t="s">
        <v>15</v>
      </c>
      <c r="B3411" s="1" t="s">
        <v>25060</v>
      </c>
      <c r="C3411" s="1" t="s">
        <v>27</v>
      </c>
      <c r="J3411" s="1" t="s">
        <v>25061</v>
      </c>
      <c r="K3411" s="1" t="s">
        <v>25062</v>
      </c>
      <c r="L3411" s="1" t="s">
        <v>25063</v>
      </c>
      <c r="M3411" s="1" t="s">
        <v>25064</v>
      </c>
      <c r="N3411" s="1" t="s">
        <v>25065</v>
      </c>
      <c r="O3411" s="1" t="s">
        <v>25066</v>
      </c>
    </row>
    <row r="3412" s="1" customFormat="1" spans="1:15">
      <c r="A3412" s="1" t="s">
        <v>15</v>
      </c>
      <c r="B3412" s="1" t="s">
        <v>25067</v>
      </c>
      <c r="C3412" s="1" t="s">
        <v>17</v>
      </c>
      <c r="J3412" s="1" t="s">
        <v>25068</v>
      </c>
      <c r="K3412" s="1" t="s">
        <v>25069</v>
      </c>
      <c r="L3412" s="1" t="s">
        <v>25070</v>
      </c>
      <c r="M3412" s="1" t="s">
        <v>25071</v>
      </c>
      <c r="N3412" s="1" t="s">
        <v>25072</v>
      </c>
      <c r="O3412" s="1" t="s">
        <v>25073</v>
      </c>
    </row>
    <row r="3413" s="1" customFormat="1" spans="1:15">
      <c r="A3413" s="1" t="s">
        <v>15</v>
      </c>
      <c r="B3413" s="1" t="s">
        <v>25067</v>
      </c>
      <c r="C3413" s="1" t="s">
        <v>27</v>
      </c>
      <c r="J3413" s="1" t="s">
        <v>25074</v>
      </c>
      <c r="K3413" s="1" t="s">
        <v>25069</v>
      </c>
      <c r="L3413" s="1" t="s">
        <v>25075</v>
      </c>
      <c r="M3413" s="1" t="s">
        <v>25076</v>
      </c>
      <c r="N3413" s="1" t="s">
        <v>25077</v>
      </c>
      <c r="O3413" s="1" t="s">
        <v>25078</v>
      </c>
    </row>
    <row r="3414" s="1" customFormat="1" spans="1:15">
      <c r="A3414" s="1" t="s">
        <v>15</v>
      </c>
      <c r="B3414" s="1" t="s">
        <v>16566</v>
      </c>
      <c r="C3414" s="1" t="s">
        <v>17</v>
      </c>
      <c r="J3414" s="1" t="s">
        <v>25079</v>
      </c>
      <c r="K3414" s="1" t="s">
        <v>25080</v>
      </c>
      <c r="L3414" s="1" t="s">
        <v>25081</v>
      </c>
      <c r="M3414" s="1" t="s">
        <v>25082</v>
      </c>
      <c r="N3414" s="1" t="s">
        <v>25083</v>
      </c>
      <c r="O3414" s="1" t="s">
        <v>25084</v>
      </c>
    </row>
    <row r="3415" s="1" customFormat="1" spans="1:15">
      <c r="A3415" s="1" t="s">
        <v>15</v>
      </c>
      <c r="B3415" s="1" t="s">
        <v>16566</v>
      </c>
      <c r="C3415" s="1" t="s">
        <v>27</v>
      </c>
      <c r="J3415" s="1" t="s">
        <v>25085</v>
      </c>
      <c r="K3415" s="1" t="s">
        <v>25080</v>
      </c>
      <c r="L3415" s="1" t="s">
        <v>25086</v>
      </c>
      <c r="M3415" s="1" t="s">
        <v>25087</v>
      </c>
      <c r="N3415" s="1" t="s">
        <v>25088</v>
      </c>
      <c r="O3415" s="1" t="s">
        <v>25089</v>
      </c>
    </row>
    <row r="3416" s="1" customFormat="1" spans="1:15">
      <c r="A3416" s="1" t="s">
        <v>15</v>
      </c>
      <c r="B3416" s="1" t="s">
        <v>25090</v>
      </c>
      <c r="C3416" s="1" t="s">
        <v>27</v>
      </c>
      <c r="F3416" s="1" t="s">
        <v>16566</v>
      </c>
      <c r="G3416" s="1" t="s">
        <v>25091</v>
      </c>
      <c r="I3416" s="1" t="s">
        <v>25092</v>
      </c>
      <c r="J3416" s="1" t="s">
        <v>25093</v>
      </c>
      <c r="K3416" s="1" t="s">
        <v>25094</v>
      </c>
      <c r="L3416" s="1" t="s">
        <v>25095</v>
      </c>
      <c r="M3416" s="1" t="s">
        <v>25096</v>
      </c>
      <c r="N3416" s="1" t="s">
        <v>25097</v>
      </c>
      <c r="O3416" s="1" t="s">
        <v>25098</v>
      </c>
    </row>
    <row r="3417" s="1" customFormat="1" spans="1:15">
      <c r="A3417" s="1" t="s">
        <v>15</v>
      </c>
      <c r="B3417" s="1" t="s">
        <v>25090</v>
      </c>
      <c r="C3417" s="1" t="s">
        <v>45</v>
      </c>
      <c r="F3417" s="1" t="s">
        <v>16566</v>
      </c>
      <c r="G3417" s="1" t="s">
        <v>25091</v>
      </c>
      <c r="I3417" s="1" t="s">
        <v>25099</v>
      </c>
      <c r="J3417" s="1" t="s">
        <v>25100</v>
      </c>
      <c r="K3417" s="1" t="s">
        <v>25094</v>
      </c>
      <c r="L3417" s="1" t="s">
        <v>25101</v>
      </c>
      <c r="M3417" s="1" t="s">
        <v>25102</v>
      </c>
      <c r="N3417" s="1" t="s">
        <v>25103</v>
      </c>
      <c r="O3417" s="1" t="s">
        <v>25104</v>
      </c>
    </row>
    <row r="3418" s="1" customFormat="1" spans="1:15">
      <c r="A3418" s="1" t="s">
        <v>15</v>
      </c>
      <c r="B3418" s="1" t="s">
        <v>25105</v>
      </c>
      <c r="C3418" s="1" t="s">
        <v>27</v>
      </c>
      <c r="J3418" s="1" t="s">
        <v>25106</v>
      </c>
      <c r="K3418" s="1" t="s">
        <v>25107</v>
      </c>
      <c r="L3418" s="1" t="s">
        <v>25108</v>
      </c>
      <c r="M3418" s="1" t="s">
        <v>25109</v>
      </c>
      <c r="N3418" s="1" t="s">
        <v>25110</v>
      </c>
      <c r="O3418" s="1" t="s">
        <v>25111</v>
      </c>
    </row>
    <row r="3419" s="1" customFormat="1" spans="1:15">
      <c r="A3419" s="1" t="s">
        <v>15</v>
      </c>
      <c r="B3419" s="1" t="s">
        <v>25105</v>
      </c>
      <c r="C3419" s="1" t="s">
        <v>17</v>
      </c>
      <c r="J3419" s="1" t="s">
        <v>25112</v>
      </c>
      <c r="K3419" s="1" t="s">
        <v>25107</v>
      </c>
      <c r="L3419" s="1" t="s">
        <v>25113</v>
      </c>
      <c r="M3419" s="1" t="s">
        <v>25114</v>
      </c>
      <c r="N3419" s="1" t="s">
        <v>25115</v>
      </c>
      <c r="O3419" s="1" t="s">
        <v>25116</v>
      </c>
    </row>
    <row r="3420" s="1" customFormat="1" spans="1:15">
      <c r="A3420" s="1" t="s">
        <v>15</v>
      </c>
      <c r="B3420" s="1" t="s">
        <v>25117</v>
      </c>
      <c r="C3420" s="1" t="s">
        <v>17</v>
      </c>
      <c r="J3420" s="1" t="s">
        <v>25118</v>
      </c>
      <c r="K3420" s="1" t="s">
        <v>25062</v>
      </c>
      <c r="L3420" s="1" t="s">
        <v>25119</v>
      </c>
      <c r="M3420" s="1" t="s">
        <v>25120</v>
      </c>
      <c r="N3420" s="1" t="s">
        <v>25121</v>
      </c>
      <c r="O3420" s="1" t="s">
        <v>25122</v>
      </c>
    </row>
    <row r="3421" s="1" customFormat="1" spans="1:15">
      <c r="A3421" s="1" t="s">
        <v>15</v>
      </c>
      <c r="B3421" s="1" t="s">
        <v>25123</v>
      </c>
      <c r="C3421" s="1" t="s">
        <v>17</v>
      </c>
      <c r="J3421" s="1" t="s">
        <v>25124</v>
      </c>
      <c r="K3421" s="1" t="s">
        <v>25125</v>
      </c>
      <c r="L3421" s="1" t="s">
        <v>25126</v>
      </c>
      <c r="M3421" s="1" t="s">
        <v>25127</v>
      </c>
      <c r="N3421" s="1" t="s">
        <v>25128</v>
      </c>
      <c r="O3421" s="1" t="s">
        <v>25129</v>
      </c>
    </row>
    <row r="3422" s="1" customFormat="1" spans="1:15">
      <c r="A3422" s="1" t="s">
        <v>15</v>
      </c>
      <c r="B3422" s="1" t="s">
        <v>25123</v>
      </c>
      <c r="C3422" s="1" t="s">
        <v>27</v>
      </c>
      <c r="J3422" s="1" t="s">
        <v>25130</v>
      </c>
      <c r="K3422" s="1" t="s">
        <v>25125</v>
      </c>
      <c r="L3422" s="1" t="s">
        <v>25131</v>
      </c>
      <c r="M3422" s="1" t="s">
        <v>25132</v>
      </c>
      <c r="N3422" s="1" t="s">
        <v>25133</v>
      </c>
      <c r="O3422" s="1" t="s">
        <v>25134</v>
      </c>
    </row>
    <row r="3423" s="1" customFormat="1" spans="1:15">
      <c r="A3423" s="1" t="s">
        <v>15</v>
      </c>
      <c r="B3423" s="1" t="s">
        <v>25135</v>
      </c>
      <c r="C3423" s="1" t="s">
        <v>27</v>
      </c>
      <c r="F3423" s="1" t="s">
        <v>25136</v>
      </c>
      <c r="G3423" s="1" t="s">
        <v>6316</v>
      </c>
      <c r="I3423" s="1" t="s">
        <v>25137</v>
      </c>
      <c r="J3423" s="1" t="s">
        <v>25138</v>
      </c>
      <c r="K3423" s="1" t="s">
        <v>25139</v>
      </c>
      <c r="L3423" s="1" t="s">
        <v>25140</v>
      </c>
      <c r="M3423" s="1" t="s">
        <v>25141</v>
      </c>
      <c r="N3423" s="1" t="s">
        <v>25142</v>
      </c>
      <c r="O3423" s="1" t="s">
        <v>25143</v>
      </c>
    </row>
    <row r="3424" s="1" customFormat="1" spans="1:15">
      <c r="A3424" s="1" t="s">
        <v>15</v>
      </c>
      <c r="B3424" s="1" t="s">
        <v>25136</v>
      </c>
      <c r="C3424" s="1" t="s">
        <v>17</v>
      </c>
      <c r="J3424" s="1" t="s">
        <v>25144</v>
      </c>
      <c r="K3424" s="1" t="s">
        <v>25145</v>
      </c>
      <c r="L3424" s="1" t="s">
        <v>25146</v>
      </c>
      <c r="M3424" s="1" t="s">
        <v>25147</v>
      </c>
      <c r="N3424" s="1" t="s">
        <v>25148</v>
      </c>
      <c r="O3424" s="1" t="s">
        <v>25149</v>
      </c>
    </row>
    <row r="3425" s="1" customFormat="1" spans="1:15">
      <c r="A3425" s="1" t="s">
        <v>15</v>
      </c>
      <c r="B3425" s="1" t="s">
        <v>25150</v>
      </c>
      <c r="C3425" s="1" t="s">
        <v>27</v>
      </c>
      <c r="F3425" s="1" t="s">
        <v>25151</v>
      </c>
      <c r="G3425" s="1" t="s">
        <v>171</v>
      </c>
      <c r="I3425" s="1" t="s">
        <v>25152</v>
      </c>
      <c r="J3425" s="1" t="s">
        <v>25153</v>
      </c>
      <c r="K3425" s="1" t="s">
        <v>25154</v>
      </c>
      <c r="L3425" s="1" t="s">
        <v>25155</v>
      </c>
      <c r="M3425" s="1" t="s">
        <v>25156</v>
      </c>
      <c r="N3425" s="1" t="s">
        <v>25157</v>
      </c>
      <c r="O3425" s="1" t="s">
        <v>25158</v>
      </c>
    </row>
    <row r="3426" s="1" customFormat="1" spans="1:15">
      <c r="A3426" s="1" t="s">
        <v>15</v>
      </c>
      <c r="B3426" s="1" t="s">
        <v>25150</v>
      </c>
      <c r="C3426" s="1" t="s">
        <v>17</v>
      </c>
      <c r="F3426" s="1" t="s">
        <v>25151</v>
      </c>
      <c r="G3426" s="1" t="s">
        <v>171</v>
      </c>
      <c r="I3426" s="1" t="s">
        <v>25159</v>
      </c>
      <c r="J3426" s="1" t="s">
        <v>25160</v>
      </c>
      <c r="K3426" s="1" t="s">
        <v>25154</v>
      </c>
      <c r="L3426" s="1" t="s">
        <v>25161</v>
      </c>
      <c r="M3426" s="1" t="s">
        <v>25162</v>
      </c>
      <c r="N3426" s="1" t="s">
        <v>25163</v>
      </c>
      <c r="O3426" s="1" t="s">
        <v>25164</v>
      </c>
    </row>
    <row r="3427" s="1" customFormat="1" spans="1:15">
      <c r="A3427" s="1" t="s">
        <v>15</v>
      </c>
      <c r="B3427" s="1" t="s">
        <v>25165</v>
      </c>
      <c r="C3427" s="1" t="s">
        <v>27</v>
      </c>
      <c r="F3427" s="1" t="s">
        <v>25151</v>
      </c>
      <c r="G3427" s="1" t="s">
        <v>611</v>
      </c>
      <c r="I3427" s="1" t="s">
        <v>25166</v>
      </c>
      <c r="J3427" s="1" t="s">
        <v>25167</v>
      </c>
      <c r="K3427" s="1" t="s">
        <v>25168</v>
      </c>
      <c r="L3427" s="1" t="s">
        <v>25169</v>
      </c>
      <c r="M3427" s="1" t="s">
        <v>25170</v>
      </c>
      <c r="N3427" s="1" t="s">
        <v>25171</v>
      </c>
      <c r="O3427" s="1" t="s">
        <v>25172</v>
      </c>
    </row>
    <row r="3428" s="1" customFormat="1" spans="1:15">
      <c r="A3428" s="1" t="s">
        <v>15</v>
      </c>
      <c r="B3428" s="1" t="s">
        <v>25173</v>
      </c>
      <c r="C3428" s="1" t="s">
        <v>27</v>
      </c>
      <c r="F3428" s="1" t="s">
        <v>25150</v>
      </c>
      <c r="G3428" s="1" t="s">
        <v>422</v>
      </c>
      <c r="I3428" s="1" t="s">
        <v>25174</v>
      </c>
      <c r="J3428" s="1" t="s">
        <v>25175</v>
      </c>
      <c r="K3428" s="1" t="s">
        <v>25176</v>
      </c>
      <c r="L3428" s="1" t="s">
        <v>25177</v>
      </c>
      <c r="M3428" s="1" t="s">
        <v>25178</v>
      </c>
      <c r="N3428" s="1" t="s">
        <v>25179</v>
      </c>
      <c r="O3428" s="1" t="s">
        <v>25180</v>
      </c>
    </row>
    <row r="3429" s="1" customFormat="1" spans="1:15">
      <c r="A3429" s="1" t="s">
        <v>15</v>
      </c>
      <c r="B3429" s="1" t="s">
        <v>25181</v>
      </c>
      <c r="C3429" s="1" t="s">
        <v>27</v>
      </c>
      <c r="F3429" s="1" t="s">
        <v>25150</v>
      </c>
      <c r="G3429" s="1" t="s">
        <v>11085</v>
      </c>
      <c r="I3429" s="1" t="s">
        <v>25182</v>
      </c>
      <c r="J3429" s="1" t="s">
        <v>25183</v>
      </c>
      <c r="K3429" s="1" t="s">
        <v>25184</v>
      </c>
      <c r="L3429" s="1" t="s">
        <v>25185</v>
      </c>
      <c r="M3429" s="1" t="s">
        <v>25186</v>
      </c>
      <c r="N3429" s="1" t="s">
        <v>25187</v>
      </c>
      <c r="O3429" s="1" t="s">
        <v>25188</v>
      </c>
    </row>
    <row r="3430" s="1" customFormat="1" spans="1:15">
      <c r="A3430" s="1" t="s">
        <v>15</v>
      </c>
      <c r="B3430" s="1" t="s">
        <v>25189</v>
      </c>
      <c r="C3430" s="1" t="s">
        <v>27</v>
      </c>
      <c r="F3430" s="1" t="s">
        <v>25190</v>
      </c>
      <c r="I3430" s="1" t="s">
        <v>25191</v>
      </c>
      <c r="J3430" s="1" t="s">
        <v>25192</v>
      </c>
      <c r="K3430" s="1" t="s">
        <v>25193</v>
      </c>
      <c r="L3430" s="1" t="s">
        <v>25194</v>
      </c>
      <c r="M3430" s="1" t="s">
        <v>25195</v>
      </c>
      <c r="N3430" s="1" t="s">
        <v>25196</v>
      </c>
      <c r="O3430" s="1" t="s">
        <v>25197</v>
      </c>
    </row>
    <row r="3431" s="1" customFormat="1" spans="1:15">
      <c r="A3431" s="1" t="s">
        <v>15</v>
      </c>
      <c r="B3431" s="1" t="s">
        <v>25198</v>
      </c>
      <c r="C3431" s="1" t="s">
        <v>27</v>
      </c>
      <c r="F3431" s="1" t="s">
        <v>25151</v>
      </c>
      <c r="G3431" s="1" t="e">
        <f>-istics</f>
        <v>#NAME?</v>
      </c>
      <c r="I3431" s="1" t="s">
        <v>25199</v>
      </c>
      <c r="J3431" s="1" t="s">
        <v>25200</v>
      </c>
      <c r="K3431" s="1" t="s">
        <v>25201</v>
      </c>
      <c r="L3431" s="1" t="s">
        <v>25202</v>
      </c>
      <c r="M3431" s="1" t="s">
        <v>25203</v>
      </c>
      <c r="N3431" s="1" t="s">
        <v>25204</v>
      </c>
      <c r="O3431" s="1" t="s">
        <v>25205</v>
      </c>
    </row>
    <row r="3432" s="1" customFormat="1" spans="1:15">
      <c r="A3432" s="1" t="s">
        <v>15</v>
      </c>
      <c r="B3432" s="1" t="s">
        <v>25206</v>
      </c>
      <c r="C3432" s="1" t="s">
        <v>27</v>
      </c>
      <c r="F3432" s="1" t="s">
        <v>25151</v>
      </c>
      <c r="G3432" s="1" t="e">
        <f>-ue</f>
        <v>#NAME?</v>
      </c>
      <c r="I3432" s="1" t="s">
        <v>25207</v>
      </c>
      <c r="J3432" s="1" t="s">
        <v>25208</v>
      </c>
      <c r="K3432" s="1" t="s">
        <v>25209</v>
      </c>
      <c r="L3432" s="1" t="s">
        <v>25210</v>
      </c>
      <c r="M3432" s="1" t="s">
        <v>25211</v>
      </c>
      <c r="N3432" s="1" t="s">
        <v>25212</v>
      </c>
      <c r="O3432" s="1" t="s">
        <v>25213</v>
      </c>
    </row>
    <row r="3433" s="1" customFormat="1" spans="1:15">
      <c r="A3433" s="1" t="s">
        <v>15</v>
      </c>
      <c r="B3433" s="1" t="s">
        <v>25214</v>
      </c>
      <c r="C3433" s="1" t="s">
        <v>27</v>
      </c>
      <c r="F3433" s="1" t="s">
        <v>25151</v>
      </c>
      <c r="G3433" s="1" t="e">
        <f>-us</f>
        <v>#NAME?</v>
      </c>
      <c r="I3433" s="1" t="s">
        <v>25215</v>
      </c>
      <c r="J3433" s="1" t="s">
        <v>25216</v>
      </c>
      <c r="K3433" s="1" t="s">
        <v>25217</v>
      </c>
      <c r="L3433" s="1" t="s">
        <v>25218</v>
      </c>
      <c r="M3433" s="1" t="s">
        <v>25219</v>
      </c>
      <c r="N3433" s="1" t="s">
        <v>25220</v>
      </c>
      <c r="O3433" s="1" t="s">
        <v>25221</v>
      </c>
    </row>
    <row r="3434" s="1" customFormat="1" spans="1:15">
      <c r="A3434" s="1" t="s">
        <v>15</v>
      </c>
      <c r="B3434" s="1" t="s">
        <v>25222</v>
      </c>
      <c r="C3434" s="1" t="s">
        <v>17</v>
      </c>
      <c r="J3434" s="1" t="s">
        <v>25223</v>
      </c>
      <c r="K3434" s="1" t="s">
        <v>25224</v>
      </c>
      <c r="L3434" s="1" t="s">
        <v>25225</v>
      </c>
      <c r="M3434" s="1" t="s">
        <v>25226</v>
      </c>
      <c r="N3434" s="1" t="s">
        <v>25227</v>
      </c>
      <c r="O3434" s="1" t="s">
        <v>25228</v>
      </c>
    </row>
    <row r="3435" s="1" customFormat="1" spans="1:15">
      <c r="A3435" s="1" t="s">
        <v>15</v>
      </c>
      <c r="B3435" s="1" t="s">
        <v>25222</v>
      </c>
      <c r="C3435" s="1" t="s">
        <v>27</v>
      </c>
      <c r="J3435" s="1" t="s">
        <v>25229</v>
      </c>
      <c r="K3435" s="1" t="s">
        <v>25224</v>
      </c>
      <c r="L3435" s="1" t="s">
        <v>25230</v>
      </c>
      <c r="M3435" s="1" t="s">
        <v>25231</v>
      </c>
      <c r="N3435" s="1" t="s">
        <v>25232</v>
      </c>
      <c r="O3435" s="1" t="s">
        <v>25233</v>
      </c>
    </row>
    <row r="3436" s="1" customFormat="1" spans="1:15">
      <c r="A3436" s="1" t="s">
        <v>15</v>
      </c>
      <c r="B3436" s="1" t="s">
        <v>25234</v>
      </c>
      <c r="C3436" s="1" t="s">
        <v>45</v>
      </c>
      <c r="J3436" s="1" t="s">
        <v>25235</v>
      </c>
      <c r="K3436" s="1" t="s">
        <v>25236</v>
      </c>
      <c r="L3436" s="1" t="s">
        <v>25237</v>
      </c>
      <c r="M3436" s="1" t="s">
        <v>25238</v>
      </c>
      <c r="N3436" s="1" t="s">
        <v>25239</v>
      </c>
      <c r="O3436" s="1" t="s">
        <v>25240</v>
      </c>
    </row>
    <row r="3437" s="1" customFormat="1" spans="1:15">
      <c r="A3437" s="1" t="s">
        <v>15</v>
      </c>
      <c r="B3437" s="1" t="s">
        <v>25241</v>
      </c>
      <c r="C3437" s="1" t="s">
        <v>27</v>
      </c>
      <c r="J3437" s="1" t="s">
        <v>25242</v>
      </c>
      <c r="K3437" s="1" t="s">
        <v>25243</v>
      </c>
      <c r="L3437" s="1" t="s">
        <v>25244</v>
      </c>
      <c r="M3437" s="1" t="s">
        <v>25245</v>
      </c>
      <c r="N3437" s="1" t="s">
        <v>25246</v>
      </c>
      <c r="O3437" s="1" t="s">
        <v>25247</v>
      </c>
    </row>
    <row r="3438" s="1" customFormat="1" spans="1:15">
      <c r="A3438" s="1" t="s">
        <v>15</v>
      </c>
      <c r="B3438" s="1" t="s">
        <v>25248</v>
      </c>
      <c r="C3438" s="1" t="s">
        <v>17</v>
      </c>
      <c r="J3438" s="1" t="s">
        <v>25249</v>
      </c>
      <c r="K3438" s="1" t="s">
        <v>25250</v>
      </c>
      <c r="L3438" s="1" t="s">
        <v>25251</v>
      </c>
      <c r="M3438" s="1" t="s">
        <v>25252</v>
      </c>
      <c r="N3438" s="1" t="s">
        <v>25253</v>
      </c>
      <c r="O3438" s="1" t="s">
        <v>25254</v>
      </c>
    </row>
    <row r="3439" s="1" customFormat="1" spans="1:15">
      <c r="A3439" s="1" t="s">
        <v>15</v>
      </c>
      <c r="B3439" s="1" t="s">
        <v>25255</v>
      </c>
      <c r="C3439" s="1" t="s">
        <v>27</v>
      </c>
      <c r="J3439" s="1" t="s">
        <v>25256</v>
      </c>
      <c r="K3439" s="1" t="s">
        <v>25257</v>
      </c>
      <c r="L3439" s="1" t="s">
        <v>25258</v>
      </c>
      <c r="M3439" s="1" t="s">
        <v>25259</v>
      </c>
      <c r="N3439" s="1" t="s">
        <v>25260</v>
      </c>
      <c r="O3439" s="1" t="s">
        <v>25261</v>
      </c>
    </row>
    <row r="3440" s="1" customFormat="1" spans="1:15">
      <c r="A3440" s="1" t="s">
        <v>15</v>
      </c>
      <c r="B3440" s="1" t="s">
        <v>25262</v>
      </c>
      <c r="C3440" s="1" t="s">
        <v>27</v>
      </c>
      <c r="J3440" s="1" t="s">
        <v>25263</v>
      </c>
      <c r="K3440" s="1" t="s">
        <v>25250</v>
      </c>
      <c r="L3440" s="1" t="s">
        <v>25264</v>
      </c>
      <c r="M3440" s="1" t="s">
        <v>25265</v>
      </c>
      <c r="N3440" s="1" t="s">
        <v>25266</v>
      </c>
      <c r="O3440" s="1" t="s">
        <v>25267</v>
      </c>
    </row>
    <row r="3441" s="1" customFormat="1" spans="1:15">
      <c r="A3441" s="1" t="s">
        <v>15</v>
      </c>
      <c r="B3441" s="1" t="s">
        <v>25268</v>
      </c>
      <c r="C3441" s="1" t="s">
        <v>45</v>
      </c>
      <c r="J3441" s="1" t="s">
        <v>25269</v>
      </c>
      <c r="K3441" s="1" t="s">
        <v>25270</v>
      </c>
      <c r="L3441" s="1" t="s">
        <v>25271</v>
      </c>
      <c r="M3441" s="1" t="s">
        <v>25272</v>
      </c>
      <c r="N3441" s="1" t="s">
        <v>25273</v>
      </c>
      <c r="O3441" s="1" t="s">
        <v>25274</v>
      </c>
    </row>
    <row r="3442" s="1" customFormat="1" spans="1:15">
      <c r="A3442" s="1" t="s">
        <v>15</v>
      </c>
      <c r="B3442" s="1" t="s">
        <v>25275</v>
      </c>
      <c r="C3442" s="1" t="s">
        <v>27</v>
      </c>
      <c r="J3442" s="1" t="s">
        <v>25276</v>
      </c>
      <c r="K3442" s="1" t="s">
        <v>25277</v>
      </c>
      <c r="L3442" s="1" t="s">
        <v>25278</v>
      </c>
      <c r="M3442" s="1" t="s">
        <v>25279</v>
      </c>
      <c r="N3442" s="1" t="s">
        <v>25280</v>
      </c>
      <c r="O3442" s="1" t="s">
        <v>25281</v>
      </c>
    </row>
    <row r="3443" s="1" customFormat="1" spans="1:15">
      <c r="A3443" s="1" t="s">
        <v>15</v>
      </c>
      <c r="B3443" s="1" t="s">
        <v>25275</v>
      </c>
      <c r="C3443" s="1" t="s">
        <v>17</v>
      </c>
      <c r="J3443" s="1" t="s">
        <v>25282</v>
      </c>
      <c r="K3443" s="1" t="s">
        <v>25277</v>
      </c>
      <c r="L3443" s="1" t="s">
        <v>25283</v>
      </c>
      <c r="M3443" s="1" t="s">
        <v>14298</v>
      </c>
      <c r="N3443" s="1" t="s">
        <v>25284</v>
      </c>
      <c r="O3443" s="1" t="s">
        <v>25285</v>
      </c>
    </row>
    <row r="3444" s="1" customFormat="1" spans="1:15">
      <c r="A3444" s="1" t="s">
        <v>15</v>
      </c>
      <c r="B3444" s="1" t="s">
        <v>25286</v>
      </c>
      <c r="C3444" s="1" t="s">
        <v>27</v>
      </c>
      <c r="J3444" s="1" t="s">
        <v>25287</v>
      </c>
      <c r="K3444" s="1" t="s">
        <v>25288</v>
      </c>
      <c r="L3444" s="1" t="s">
        <v>25289</v>
      </c>
      <c r="M3444" s="1" t="s">
        <v>25290</v>
      </c>
      <c r="N3444" s="1" t="s">
        <v>25291</v>
      </c>
      <c r="O3444" s="1" t="s">
        <v>25292</v>
      </c>
    </row>
    <row r="3445" s="1" customFormat="1" spans="1:15">
      <c r="A3445" s="1" t="s">
        <v>15</v>
      </c>
      <c r="B3445" s="1" t="s">
        <v>25293</v>
      </c>
      <c r="C3445" s="1" t="s">
        <v>27</v>
      </c>
      <c r="F3445" s="1" t="s">
        <v>25286</v>
      </c>
      <c r="G3445" s="1" t="s">
        <v>25294</v>
      </c>
      <c r="I3445" s="1" t="s">
        <v>25295</v>
      </c>
      <c r="J3445" s="1" t="s">
        <v>25296</v>
      </c>
      <c r="K3445" s="1" t="s">
        <v>25297</v>
      </c>
      <c r="L3445" s="1" t="s">
        <v>25298</v>
      </c>
      <c r="M3445" s="1" t="s">
        <v>25299</v>
      </c>
      <c r="N3445" s="1" t="s">
        <v>25300</v>
      </c>
      <c r="O3445" s="1" t="s">
        <v>25301</v>
      </c>
    </row>
    <row r="3446" s="1" customFormat="1" spans="1:15">
      <c r="A3446" s="1" t="s">
        <v>15</v>
      </c>
      <c r="B3446" s="1" t="s">
        <v>25302</v>
      </c>
      <c r="C3446" s="1" t="s">
        <v>17</v>
      </c>
      <c r="J3446" s="1" t="s">
        <v>25303</v>
      </c>
      <c r="K3446" s="1" t="s">
        <v>25304</v>
      </c>
      <c r="L3446" s="1" t="s">
        <v>25305</v>
      </c>
      <c r="M3446" s="1" t="s">
        <v>25306</v>
      </c>
      <c r="N3446" s="1" t="s">
        <v>25307</v>
      </c>
      <c r="O3446" s="1" t="s">
        <v>25308</v>
      </c>
    </row>
    <row r="3447" s="1" customFormat="1" spans="1:15">
      <c r="A3447" s="1" t="s">
        <v>15</v>
      </c>
      <c r="B3447" s="1" t="s">
        <v>25302</v>
      </c>
      <c r="C3447" s="1" t="s">
        <v>27</v>
      </c>
      <c r="J3447" s="1" t="s">
        <v>25309</v>
      </c>
      <c r="K3447" s="1" t="s">
        <v>25304</v>
      </c>
      <c r="L3447" s="1" t="s">
        <v>25310</v>
      </c>
      <c r="M3447" s="1" t="s">
        <v>25311</v>
      </c>
      <c r="N3447" s="1" t="s">
        <v>25312</v>
      </c>
      <c r="O3447" s="1" t="s">
        <v>25313</v>
      </c>
    </row>
    <row r="3448" s="1" customFormat="1" spans="1:15">
      <c r="A3448" s="1" t="s">
        <v>15</v>
      </c>
      <c r="B3448" s="1" t="s">
        <v>25314</v>
      </c>
      <c r="C3448" s="1" t="s">
        <v>75</v>
      </c>
      <c r="J3448" s="1" t="s">
        <v>25315</v>
      </c>
      <c r="K3448" s="1" t="s">
        <v>25316</v>
      </c>
      <c r="L3448" s="1" t="s">
        <v>25317</v>
      </c>
      <c r="M3448" s="1" t="s">
        <v>25318</v>
      </c>
      <c r="N3448" s="1" t="s">
        <v>25319</v>
      </c>
      <c r="O3448" s="1" t="s">
        <v>25320</v>
      </c>
    </row>
    <row r="3449" s="1" customFormat="1" spans="1:15">
      <c r="A3449" s="1" t="s">
        <v>15</v>
      </c>
      <c r="B3449" s="1" t="s">
        <v>25321</v>
      </c>
      <c r="C3449" s="1" t="s">
        <v>27</v>
      </c>
      <c r="F3449" s="1" t="s">
        <v>25322</v>
      </c>
      <c r="G3449" s="1" t="s">
        <v>3986</v>
      </c>
      <c r="I3449" s="1" t="s">
        <v>25323</v>
      </c>
      <c r="J3449" s="1" t="s">
        <v>25324</v>
      </c>
      <c r="K3449" s="1" t="s">
        <v>25325</v>
      </c>
      <c r="L3449" s="1" t="s">
        <v>25326</v>
      </c>
      <c r="M3449" s="1" t="s">
        <v>25327</v>
      </c>
      <c r="N3449" s="1" t="s">
        <v>25328</v>
      </c>
      <c r="O3449" s="1" t="s">
        <v>25329</v>
      </c>
    </row>
    <row r="3450" s="1" customFormat="1" spans="1:15">
      <c r="A3450" s="1" t="s">
        <v>15</v>
      </c>
      <c r="B3450" s="1" t="s">
        <v>25330</v>
      </c>
      <c r="C3450" s="1" t="s">
        <v>27</v>
      </c>
      <c r="J3450" s="1" t="s">
        <v>25331</v>
      </c>
      <c r="K3450" s="1" t="s">
        <v>25332</v>
      </c>
      <c r="L3450" s="1" t="s">
        <v>25333</v>
      </c>
      <c r="M3450" s="1" t="s">
        <v>25334</v>
      </c>
      <c r="N3450" s="1" t="s">
        <v>25335</v>
      </c>
      <c r="O3450" s="1" t="s">
        <v>25336</v>
      </c>
    </row>
    <row r="3451" s="1" customFormat="1" spans="1:15">
      <c r="A3451" s="1" t="s">
        <v>15</v>
      </c>
      <c r="B3451" s="1" t="s">
        <v>25337</v>
      </c>
      <c r="C3451" s="1" t="s">
        <v>27</v>
      </c>
      <c r="J3451" s="1" t="s">
        <v>25338</v>
      </c>
      <c r="K3451" s="1" t="s">
        <v>25339</v>
      </c>
      <c r="L3451" s="1" t="s">
        <v>25340</v>
      </c>
      <c r="M3451" s="1" t="s">
        <v>25341</v>
      </c>
      <c r="N3451" s="1" t="s">
        <v>25342</v>
      </c>
      <c r="O3451" s="1" t="s">
        <v>25343</v>
      </c>
    </row>
    <row r="3452" s="1" customFormat="1" spans="1:15">
      <c r="A3452" s="1" t="s">
        <v>15</v>
      </c>
      <c r="B3452" s="1" t="s">
        <v>25344</v>
      </c>
      <c r="C3452" s="1" t="s">
        <v>17</v>
      </c>
      <c r="J3452" s="1" t="s">
        <v>25345</v>
      </c>
      <c r="K3452" s="1" t="s">
        <v>25346</v>
      </c>
      <c r="L3452" s="1" t="s">
        <v>25347</v>
      </c>
      <c r="M3452" s="1" t="s">
        <v>25348</v>
      </c>
      <c r="N3452" s="1" t="s">
        <v>25349</v>
      </c>
      <c r="O3452" s="1" t="s">
        <v>25350</v>
      </c>
    </row>
    <row r="3453" s="1" customFormat="1" spans="1:15">
      <c r="A3453" s="1" t="s">
        <v>15</v>
      </c>
      <c r="B3453" s="1" t="s">
        <v>25351</v>
      </c>
      <c r="C3453" s="1" t="s">
        <v>27</v>
      </c>
      <c r="F3453" s="1" t="s">
        <v>25352</v>
      </c>
      <c r="G3453" s="1" t="s">
        <v>780</v>
      </c>
      <c r="I3453" s="1" t="s">
        <v>25353</v>
      </c>
      <c r="J3453" s="1" t="s">
        <v>25354</v>
      </c>
      <c r="K3453" s="1" t="s">
        <v>25355</v>
      </c>
      <c r="L3453" s="1" t="s">
        <v>25356</v>
      </c>
      <c r="M3453" s="1" t="s">
        <v>25357</v>
      </c>
      <c r="N3453" s="1" t="s">
        <v>25358</v>
      </c>
      <c r="O3453" s="1" t="s">
        <v>25359</v>
      </c>
    </row>
    <row r="3454" s="1" customFormat="1" spans="1:15">
      <c r="A3454" s="1" t="s">
        <v>15</v>
      </c>
      <c r="B3454" s="1" t="s">
        <v>25352</v>
      </c>
      <c r="C3454" s="1" t="s">
        <v>17</v>
      </c>
      <c r="F3454" s="1" t="s">
        <v>25352</v>
      </c>
      <c r="J3454" s="1" t="s">
        <v>25360</v>
      </c>
      <c r="K3454" s="1" t="s">
        <v>25361</v>
      </c>
      <c r="L3454" s="1" t="s">
        <v>25362</v>
      </c>
      <c r="M3454" s="1" t="s">
        <v>25363</v>
      </c>
      <c r="N3454" s="1" t="s">
        <v>25364</v>
      </c>
      <c r="O3454" s="1" t="s">
        <v>25365</v>
      </c>
    </row>
    <row r="3455" s="1" customFormat="1" spans="1:15">
      <c r="A3455" s="1" t="s">
        <v>15</v>
      </c>
      <c r="B3455" s="1" t="s">
        <v>25352</v>
      </c>
      <c r="C3455" s="1" t="s">
        <v>27</v>
      </c>
      <c r="F3455" s="1" t="s">
        <v>25352</v>
      </c>
      <c r="J3455" s="1" t="s">
        <v>25366</v>
      </c>
      <c r="K3455" s="1" t="s">
        <v>25361</v>
      </c>
      <c r="L3455" s="1" t="s">
        <v>25367</v>
      </c>
      <c r="M3455" s="1" t="s">
        <v>25368</v>
      </c>
      <c r="N3455" s="1" t="s">
        <v>25369</v>
      </c>
      <c r="O3455" s="1" t="s">
        <v>25370</v>
      </c>
    </row>
    <row r="3456" s="1" customFormat="1" spans="1:15">
      <c r="A3456" s="1" t="s">
        <v>15</v>
      </c>
      <c r="B3456" s="1" t="s">
        <v>25371</v>
      </c>
      <c r="C3456" s="1" t="s">
        <v>27</v>
      </c>
      <c r="F3456" s="1" t="s">
        <v>25371</v>
      </c>
      <c r="J3456" s="1" t="s">
        <v>25372</v>
      </c>
      <c r="K3456" s="1" t="s">
        <v>25373</v>
      </c>
      <c r="L3456" s="1" t="s">
        <v>25374</v>
      </c>
      <c r="M3456" s="1" t="s">
        <v>25375</v>
      </c>
      <c r="N3456" s="1" t="s">
        <v>25376</v>
      </c>
      <c r="O3456" s="1" t="s">
        <v>25377</v>
      </c>
    </row>
    <row r="3457" s="1" customFormat="1" spans="1:15">
      <c r="A3457" s="1" t="s">
        <v>15</v>
      </c>
      <c r="B3457" s="1" t="s">
        <v>25371</v>
      </c>
      <c r="C3457" s="1" t="s">
        <v>17</v>
      </c>
      <c r="F3457" s="1" t="s">
        <v>25371</v>
      </c>
      <c r="J3457" s="1" t="s">
        <v>25378</v>
      </c>
      <c r="K3457" s="1" t="s">
        <v>25373</v>
      </c>
      <c r="L3457" s="1" t="s">
        <v>25379</v>
      </c>
      <c r="M3457" s="1" t="s">
        <v>25380</v>
      </c>
      <c r="N3457" s="1" t="s">
        <v>25381</v>
      </c>
      <c r="O3457" s="1" t="s">
        <v>25382</v>
      </c>
    </row>
    <row r="3458" s="1" customFormat="1" spans="1:15">
      <c r="A3458" s="1" t="s">
        <v>15</v>
      </c>
      <c r="B3458" s="1" t="s">
        <v>25383</v>
      </c>
      <c r="C3458" s="1" t="s">
        <v>27</v>
      </c>
      <c r="F3458" s="1" t="s">
        <v>25383</v>
      </c>
      <c r="J3458" s="1" t="s">
        <v>25384</v>
      </c>
      <c r="K3458" s="1" t="s">
        <v>25385</v>
      </c>
      <c r="L3458" s="1" t="s">
        <v>25386</v>
      </c>
      <c r="M3458" s="1" t="s">
        <v>25387</v>
      </c>
      <c r="N3458" s="1" t="s">
        <v>25388</v>
      </c>
      <c r="O3458" s="1" t="s">
        <v>25389</v>
      </c>
    </row>
    <row r="3459" s="1" customFormat="1" spans="1:15">
      <c r="A3459" s="1" t="s">
        <v>15</v>
      </c>
      <c r="B3459" s="1" t="s">
        <v>25390</v>
      </c>
      <c r="C3459" s="1" t="s">
        <v>45</v>
      </c>
      <c r="F3459" s="1" t="s">
        <v>25390</v>
      </c>
      <c r="J3459" s="1" t="s">
        <v>25391</v>
      </c>
      <c r="K3459" s="1" t="s">
        <v>25392</v>
      </c>
      <c r="L3459" s="1" t="s">
        <v>25393</v>
      </c>
      <c r="M3459" s="1" t="s">
        <v>25394</v>
      </c>
      <c r="N3459" s="1" t="s">
        <v>25395</v>
      </c>
      <c r="O3459" s="1" t="s">
        <v>25396</v>
      </c>
    </row>
    <row r="3460" s="1" customFormat="1" spans="1:15">
      <c r="A3460" s="1" t="s">
        <v>15</v>
      </c>
      <c r="B3460" s="1" t="s">
        <v>25397</v>
      </c>
      <c r="C3460" s="1" t="s">
        <v>27</v>
      </c>
      <c r="J3460" s="1" t="s">
        <v>25398</v>
      </c>
      <c r="K3460" s="1" t="s">
        <v>25399</v>
      </c>
      <c r="L3460" s="1" t="s">
        <v>25400</v>
      </c>
      <c r="M3460" s="1" t="s">
        <v>25401</v>
      </c>
      <c r="N3460" s="1" t="s">
        <v>25402</v>
      </c>
      <c r="O3460" s="1" t="s">
        <v>25403</v>
      </c>
    </row>
    <row r="3461" s="1" customFormat="1" spans="1:15">
      <c r="A3461" s="1" t="s">
        <v>15</v>
      </c>
      <c r="B3461" s="1" t="s">
        <v>25404</v>
      </c>
      <c r="C3461" s="1" t="s">
        <v>45</v>
      </c>
      <c r="J3461" s="1" t="s">
        <v>25405</v>
      </c>
      <c r="K3461" s="1" t="s">
        <v>25406</v>
      </c>
      <c r="L3461" s="1" t="s">
        <v>25407</v>
      </c>
      <c r="M3461" s="1" t="s">
        <v>25408</v>
      </c>
      <c r="N3461" s="1" t="s">
        <v>25409</v>
      </c>
      <c r="O3461" s="1" t="s">
        <v>25410</v>
      </c>
    </row>
    <row r="3462" s="1" customFormat="1" spans="1:15">
      <c r="A3462" s="1" t="s">
        <v>15</v>
      </c>
      <c r="B3462" s="1" t="s">
        <v>25404</v>
      </c>
      <c r="C3462" s="1" t="s">
        <v>75</v>
      </c>
      <c r="J3462" s="1" t="s">
        <v>25411</v>
      </c>
      <c r="K3462" s="1" t="s">
        <v>25406</v>
      </c>
      <c r="L3462" s="1" t="s">
        <v>25412</v>
      </c>
      <c r="M3462" s="1" t="s">
        <v>25413</v>
      </c>
      <c r="N3462" s="1" t="s">
        <v>25414</v>
      </c>
      <c r="O3462" s="1" t="s">
        <v>25415</v>
      </c>
    </row>
    <row r="3463" s="1" customFormat="1" spans="1:15">
      <c r="A3463" s="1" t="s">
        <v>15</v>
      </c>
      <c r="B3463" s="1" t="s">
        <v>25416</v>
      </c>
      <c r="C3463" s="1" t="s">
        <v>45</v>
      </c>
      <c r="I3463" s="1" t="s">
        <v>25417</v>
      </c>
      <c r="J3463" s="1" t="s">
        <v>25418</v>
      </c>
      <c r="K3463" s="1" t="s">
        <v>25419</v>
      </c>
      <c r="L3463" s="1" t="s">
        <v>25420</v>
      </c>
      <c r="M3463" s="1" t="s">
        <v>25421</v>
      </c>
      <c r="N3463" s="1" t="s">
        <v>25422</v>
      </c>
      <c r="O3463" s="1" t="s">
        <v>25423</v>
      </c>
    </row>
    <row r="3464" s="1" customFormat="1" spans="1:15">
      <c r="A3464" s="1" t="s">
        <v>15</v>
      </c>
      <c r="B3464" s="1" t="s">
        <v>25416</v>
      </c>
      <c r="C3464" s="1" t="s">
        <v>75</v>
      </c>
      <c r="I3464" s="1" t="s">
        <v>25424</v>
      </c>
      <c r="J3464" s="1" t="s">
        <v>25425</v>
      </c>
      <c r="K3464" s="1" t="s">
        <v>25419</v>
      </c>
      <c r="L3464" s="1" t="s">
        <v>25426</v>
      </c>
      <c r="M3464" s="1" t="s">
        <v>25427</v>
      </c>
      <c r="N3464" s="1" t="s">
        <v>25428</v>
      </c>
      <c r="O3464" s="1" t="s">
        <v>25429</v>
      </c>
    </row>
    <row r="3465" s="1" customFormat="1" spans="1:15">
      <c r="A3465" s="1" t="s">
        <v>15</v>
      </c>
      <c r="B3465" s="1" t="s">
        <v>25430</v>
      </c>
      <c r="C3465" s="1" t="s">
        <v>27</v>
      </c>
      <c r="J3465" s="1" t="s">
        <v>25431</v>
      </c>
      <c r="K3465" s="1" t="s">
        <v>25406</v>
      </c>
      <c r="L3465" s="1" t="s">
        <v>25432</v>
      </c>
      <c r="M3465" s="1" t="s">
        <v>25433</v>
      </c>
      <c r="N3465" s="1" t="s">
        <v>25434</v>
      </c>
      <c r="O3465" s="1" t="s">
        <v>25435</v>
      </c>
    </row>
    <row r="3466" s="1" customFormat="1" spans="1:15">
      <c r="A3466" s="1" t="s">
        <v>15</v>
      </c>
      <c r="B3466" s="1" t="s">
        <v>25430</v>
      </c>
      <c r="C3466" s="1" t="s">
        <v>45</v>
      </c>
      <c r="J3466" s="1" t="s">
        <v>25436</v>
      </c>
      <c r="K3466" s="1" t="s">
        <v>25406</v>
      </c>
      <c r="L3466" s="1" t="s">
        <v>25437</v>
      </c>
      <c r="M3466" s="1" t="s">
        <v>25438</v>
      </c>
      <c r="N3466" s="1" t="s">
        <v>25439</v>
      </c>
      <c r="O3466" s="1" t="s">
        <v>25440</v>
      </c>
    </row>
    <row r="3467" s="1" customFormat="1" spans="1:15">
      <c r="A3467" s="1" t="s">
        <v>15</v>
      </c>
      <c r="B3467" s="1" t="s">
        <v>25441</v>
      </c>
      <c r="C3467" s="1" t="s">
        <v>45</v>
      </c>
      <c r="J3467" s="1" t="s">
        <v>25442</v>
      </c>
      <c r="K3467" s="1" t="s">
        <v>25443</v>
      </c>
      <c r="L3467" s="1" t="s">
        <v>25444</v>
      </c>
      <c r="M3467" s="1" t="s">
        <v>25445</v>
      </c>
      <c r="N3467" s="1" t="s">
        <v>25446</v>
      </c>
      <c r="O3467" s="1" t="s">
        <v>25447</v>
      </c>
    </row>
    <row r="3468" s="1" customFormat="1" spans="1:15">
      <c r="A3468" s="1" t="s">
        <v>15</v>
      </c>
      <c r="B3468" s="1" t="s">
        <v>25448</v>
      </c>
      <c r="C3468" s="1" t="s">
        <v>27</v>
      </c>
      <c r="F3468" s="1" t="s">
        <v>25441</v>
      </c>
      <c r="G3468" s="1" t="s">
        <v>2419</v>
      </c>
      <c r="I3468" s="1" t="s">
        <v>25449</v>
      </c>
      <c r="J3468" s="1" t="s">
        <v>25450</v>
      </c>
      <c r="K3468" s="1" t="s">
        <v>25451</v>
      </c>
      <c r="L3468" s="1" t="s">
        <v>25452</v>
      </c>
      <c r="M3468" s="1" t="s">
        <v>25453</v>
      </c>
      <c r="N3468" s="1" t="s">
        <v>25454</v>
      </c>
      <c r="O3468" s="1" t="s">
        <v>25455</v>
      </c>
    </row>
    <row r="3469" s="1" customFormat="1" spans="1:15">
      <c r="A3469" s="1" t="s">
        <v>15</v>
      </c>
      <c r="B3469" s="1" t="s">
        <v>25456</v>
      </c>
      <c r="C3469" s="1" t="s">
        <v>27</v>
      </c>
      <c r="J3469" s="1" t="s">
        <v>25457</v>
      </c>
      <c r="K3469" s="1" t="s">
        <v>25458</v>
      </c>
      <c r="L3469" s="1" t="s">
        <v>25459</v>
      </c>
      <c r="M3469" s="1" t="s">
        <v>25460</v>
      </c>
      <c r="N3469" s="1" t="s">
        <v>25461</v>
      </c>
      <c r="O3469" s="1" t="s">
        <v>25462</v>
      </c>
    </row>
    <row r="3470" s="1" customFormat="1" spans="1:15">
      <c r="A3470" s="1" t="s">
        <v>15</v>
      </c>
      <c r="B3470" s="1" t="s">
        <v>25463</v>
      </c>
      <c r="C3470" s="1" t="s">
        <v>27</v>
      </c>
      <c r="F3470" s="1" t="s">
        <v>25456</v>
      </c>
      <c r="G3470" s="1" t="s">
        <v>25464</v>
      </c>
      <c r="I3470" s="1" t="s">
        <v>25465</v>
      </c>
      <c r="J3470" s="1" t="s">
        <v>25466</v>
      </c>
      <c r="K3470" s="1" t="s">
        <v>25467</v>
      </c>
      <c r="L3470" s="1" t="s">
        <v>25468</v>
      </c>
      <c r="M3470" s="1" t="s">
        <v>25469</v>
      </c>
      <c r="N3470" s="1" t="s">
        <v>25470</v>
      </c>
      <c r="O3470" s="1" t="s">
        <v>25471</v>
      </c>
    </row>
    <row r="3471" s="1" customFormat="1" spans="1:15">
      <c r="A3471" s="1" t="s">
        <v>15</v>
      </c>
      <c r="B3471" s="1" t="s">
        <v>25472</v>
      </c>
      <c r="C3471" s="1" t="s">
        <v>27</v>
      </c>
      <c r="J3471" s="1" t="s">
        <v>25473</v>
      </c>
      <c r="K3471" s="1" t="s">
        <v>25474</v>
      </c>
      <c r="L3471" s="1" t="s">
        <v>25475</v>
      </c>
      <c r="M3471" s="1" t="s">
        <v>25476</v>
      </c>
      <c r="N3471" s="1" t="s">
        <v>25477</v>
      </c>
      <c r="O3471" s="1" t="s">
        <v>25478</v>
      </c>
    </row>
    <row r="3472" s="1" customFormat="1" spans="1:15">
      <c r="A3472" s="1" t="s">
        <v>15</v>
      </c>
      <c r="B3472" s="1" t="s">
        <v>25479</v>
      </c>
      <c r="C3472" s="1" t="s">
        <v>27</v>
      </c>
      <c r="J3472" s="1" t="s">
        <v>25480</v>
      </c>
      <c r="K3472" s="1" t="s">
        <v>25481</v>
      </c>
      <c r="L3472" s="1" t="s">
        <v>25482</v>
      </c>
      <c r="M3472" s="1" t="s">
        <v>25483</v>
      </c>
      <c r="N3472" s="1" t="s">
        <v>25484</v>
      </c>
      <c r="O3472" s="1" t="s">
        <v>25485</v>
      </c>
    </row>
    <row r="3473" s="1" customFormat="1" spans="1:15">
      <c r="A3473" s="1" t="s">
        <v>15</v>
      </c>
      <c r="B3473" s="1" t="s">
        <v>25486</v>
      </c>
      <c r="C3473" s="1" t="s">
        <v>27</v>
      </c>
      <c r="F3473" s="1" t="s">
        <v>25487</v>
      </c>
      <c r="G3473" s="1" t="e">
        <f>-th</f>
        <v>#NAME?</v>
      </c>
      <c r="I3473" s="1" t="s">
        <v>25488</v>
      </c>
      <c r="J3473" s="1" t="s">
        <v>25489</v>
      </c>
      <c r="K3473" s="1" t="s">
        <v>25490</v>
      </c>
      <c r="L3473" s="1" t="s">
        <v>25491</v>
      </c>
      <c r="M3473" s="1" t="s">
        <v>25492</v>
      </c>
      <c r="N3473" s="1" t="s">
        <v>25493</v>
      </c>
      <c r="O3473" s="1" t="s">
        <v>25494</v>
      </c>
    </row>
    <row r="3474" s="1" customFormat="1" spans="1:15">
      <c r="A3474" s="1" t="s">
        <v>15</v>
      </c>
      <c r="B3474" s="1" t="s">
        <v>25495</v>
      </c>
      <c r="C3474" s="1" t="s">
        <v>17</v>
      </c>
      <c r="F3474" s="1" t="s">
        <v>25486</v>
      </c>
      <c r="G3474" s="1" t="e">
        <f>-en</f>
        <v>#NAME?</v>
      </c>
      <c r="I3474" s="1" t="s">
        <v>25496</v>
      </c>
      <c r="J3474" s="1" t="s">
        <v>25497</v>
      </c>
      <c r="K3474" s="1" t="s">
        <v>25498</v>
      </c>
      <c r="L3474" s="1" t="s">
        <v>25499</v>
      </c>
      <c r="M3474" s="1" t="s">
        <v>25500</v>
      </c>
      <c r="N3474" s="1" t="s">
        <v>25501</v>
      </c>
      <c r="O3474" s="1" t="s">
        <v>25502</v>
      </c>
    </row>
    <row r="3475" s="1" customFormat="1" spans="1:15">
      <c r="A3475" s="1" t="s">
        <v>15</v>
      </c>
      <c r="B3475" s="1" t="s">
        <v>25503</v>
      </c>
      <c r="C3475" s="1" t="s">
        <v>17</v>
      </c>
      <c r="J3475" s="1" t="s">
        <v>25504</v>
      </c>
      <c r="K3475" s="1" t="s">
        <v>25505</v>
      </c>
      <c r="L3475" s="1" t="s">
        <v>25506</v>
      </c>
      <c r="M3475" s="1" t="s">
        <v>25507</v>
      </c>
      <c r="N3475" s="1" t="s">
        <v>25508</v>
      </c>
      <c r="O3475" s="1" t="s">
        <v>25509</v>
      </c>
    </row>
    <row r="3476" s="1" customFormat="1" spans="1:15">
      <c r="A3476" s="1" t="s">
        <v>15</v>
      </c>
      <c r="B3476" s="1" t="s">
        <v>25503</v>
      </c>
      <c r="C3476" s="1" t="s">
        <v>27</v>
      </c>
      <c r="J3476" s="1" t="s">
        <v>25510</v>
      </c>
      <c r="K3476" s="1" t="s">
        <v>25505</v>
      </c>
      <c r="L3476" s="1" t="s">
        <v>25511</v>
      </c>
      <c r="M3476" s="1" t="s">
        <v>25512</v>
      </c>
      <c r="N3476" s="1" t="s">
        <v>25513</v>
      </c>
      <c r="O3476" s="1" t="s">
        <v>25514</v>
      </c>
    </row>
    <row r="3477" s="1" customFormat="1" spans="1:15">
      <c r="A3477" s="1" t="s">
        <v>15</v>
      </c>
      <c r="B3477" s="1" t="s">
        <v>8774</v>
      </c>
      <c r="C3477" s="1" t="s">
        <v>45</v>
      </c>
      <c r="F3477" s="1" t="s">
        <v>8774</v>
      </c>
      <c r="I3477" s="1" t="s">
        <v>25515</v>
      </c>
      <c r="J3477" s="1" t="s">
        <v>25516</v>
      </c>
      <c r="K3477" s="1" t="s">
        <v>25517</v>
      </c>
      <c r="L3477" s="1" t="s">
        <v>25518</v>
      </c>
      <c r="M3477" s="1" t="s">
        <v>25519</v>
      </c>
      <c r="N3477" s="1" t="s">
        <v>25520</v>
      </c>
      <c r="O3477" s="1" t="s">
        <v>25521</v>
      </c>
    </row>
    <row r="3478" s="1" customFormat="1" spans="1:15">
      <c r="A3478" s="1" t="s">
        <v>15</v>
      </c>
      <c r="B3478" s="1" t="s">
        <v>25522</v>
      </c>
      <c r="C3478" s="1" t="s">
        <v>17</v>
      </c>
      <c r="J3478" s="1" t="s">
        <v>25523</v>
      </c>
      <c r="K3478" s="1" t="s">
        <v>25524</v>
      </c>
      <c r="L3478" s="1" t="s">
        <v>25525</v>
      </c>
      <c r="M3478" s="1" t="s">
        <v>25526</v>
      </c>
      <c r="N3478" s="1" t="s">
        <v>25527</v>
      </c>
      <c r="O3478" s="1" t="s">
        <v>25528</v>
      </c>
    </row>
    <row r="3479" s="1" customFormat="1" spans="1:15">
      <c r="A3479" s="1" t="s">
        <v>15</v>
      </c>
      <c r="B3479" s="1" t="s">
        <v>25522</v>
      </c>
      <c r="C3479" s="1" t="s">
        <v>27</v>
      </c>
      <c r="J3479" s="1" t="s">
        <v>25529</v>
      </c>
      <c r="K3479" s="1" t="s">
        <v>25524</v>
      </c>
      <c r="L3479" s="1" t="s">
        <v>25530</v>
      </c>
      <c r="M3479" s="1" t="s">
        <v>25531</v>
      </c>
      <c r="N3479" s="1" t="s">
        <v>25532</v>
      </c>
      <c r="O3479" s="1" t="s">
        <v>25533</v>
      </c>
    </row>
    <row r="3480" s="1" customFormat="1" spans="1:15">
      <c r="A3480" s="1" t="s">
        <v>15</v>
      </c>
      <c r="B3480" s="1" t="s">
        <v>25534</v>
      </c>
      <c r="C3480" s="1" t="s">
        <v>27</v>
      </c>
      <c r="J3480" s="1" t="s">
        <v>25535</v>
      </c>
      <c r="K3480" s="1" t="s">
        <v>25536</v>
      </c>
      <c r="L3480" s="1" t="s">
        <v>25537</v>
      </c>
      <c r="M3480" s="1" t="s">
        <v>25538</v>
      </c>
      <c r="N3480" s="1" t="s">
        <v>25539</v>
      </c>
      <c r="O3480" s="1" t="s">
        <v>25540</v>
      </c>
    </row>
    <row r="3481" s="1" customFormat="1" spans="1:15">
      <c r="A3481" s="1" t="s">
        <v>15</v>
      </c>
      <c r="B3481" s="1" t="s">
        <v>25534</v>
      </c>
      <c r="C3481" s="1" t="s">
        <v>17</v>
      </c>
      <c r="J3481" s="1" t="s">
        <v>25541</v>
      </c>
      <c r="K3481" s="1" t="s">
        <v>25536</v>
      </c>
      <c r="L3481" s="1" t="s">
        <v>25542</v>
      </c>
      <c r="M3481" s="1" t="s">
        <v>25543</v>
      </c>
      <c r="N3481" s="1" t="s">
        <v>25544</v>
      </c>
      <c r="O3481" s="1" t="s">
        <v>25545</v>
      </c>
    </row>
    <row r="3482" s="1" customFormat="1" spans="1:15">
      <c r="A3482" s="1" t="s">
        <v>15</v>
      </c>
      <c r="B3482" s="1" t="s">
        <v>25487</v>
      </c>
      <c r="C3482" s="1" t="s">
        <v>45</v>
      </c>
      <c r="J3482" s="1" t="s">
        <v>25546</v>
      </c>
      <c r="K3482" s="1" t="s">
        <v>25547</v>
      </c>
      <c r="L3482" s="1" t="s">
        <v>25548</v>
      </c>
      <c r="M3482" s="1" t="s">
        <v>25549</v>
      </c>
      <c r="N3482" s="1" t="s">
        <v>25550</v>
      </c>
      <c r="O3482" s="1" t="s">
        <v>25551</v>
      </c>
    </row>
    <row r="3483" s="1" customFormat="1" spans="1:15">
      <c r="A3483" s="1" t="s">
        <v>15</v>
      </c>
      <c r="B3483" s="1" t="s">
        <v>25552</v>
      </c>
      <c r="C3483" s="1" t="s">
        <v>17</v>
      </c>
      <c r="J3483" s="1" t="s">
        <v>25553</v>
      </c>
      <c r="K3483" s="1" t="s">
        <v>25554</v>
      </c>
      <c r="L3483" s="1" t="s">
        <v>25555</v>
      </c>
      <c r="M3483" s="1" t="s">
        <v>25556</v>
      </c>
      <c r="N3483" s="1" t="s">
        <v>25557</v>
      </c>
      <c r="O3483" s="1" t="s">
        <v>25558</v>
      </c>
    </row>
    <row r="3484" s="1" customFormat="1" spans="1:15">
      <c r="A3484" s="1" t="s">
        <v>15</v>
      </c>
      <c r="B3484" s="1" t="s">
        <v>25552</v>
      </c>
      <c r="C3484" s="1" t="s">
        <v>27</v>
      </c>
      <c r="J3484" s="1" t="s">
        <v>25559</v>
      </c>
      <c r="K3484" s="1" t="s">
        <v>25554</v>
      </c>
      <c r="L3484" s="1" t="s">
        <v>25560</v>
      </c>
      <c r="M3484" s="1" t="s">
        <v>25561</v>
      </c>
      <c r="N3484" s="1" t="s">
        <v>25562</v>
      </c>
      <c r="O3484" s="1" t="s">
        <v>25563</v>
      </c>
    </row>
    <row r="3485" s="1" customFormat="1" spans="1:15">
      <c r="A3485" s="1" t="s">
        <v>15</v>
      </c>
      <c r="B3485" s="1" t="s">
        <v>25564</v>
      </c>
      <c r="C3485" s="1" t="s">
        <v>45</v>
      </c>
      <c r="J3485" s="1" t="s">
        <v>25565</v>
      </c>
      <c r="K3485" s="1" t="s">
        <v>25566</v>
      </c>
      <c r="L3485" s="1" t="s">
        <v>25567</v>
      </c>
      <c r="M3485" s="1" t="s">
        <v>25568</v>
      </c>
      <c r="N3485" s="1" t="s">
        <v>25569</v>
      </c>
      <c r="O3485" s="1" t="s">
        <v>25570</v>
      </c>
    </row>
    <row r="3486" s="1" customFormat="1" spans="1:15">
      <c r="A3486" s="1" t="s">
        <v>15</v>
      </c>
      <c r="B3486" s="1" t="s">
        <v>25571</v>
      </c>
      <c r="C3486" s="1" t="s">
        <v>27</v>
      </c>
      <c r="F3486" s="1" t="s">
        <v>25572</v>
      </c>
      <c r="G3486" s="1" t="e">
        <f>-ent</f>
        <v>#NAME?</v>
      </c>
      <c r="I3486" s="1" t="s">
        <v>25573</v>
      </c>
      <c r="J3486" s="1" t="s">
        <v>20732</v>
      </c>
      <c r="K3486" s="1" t="s">
        <v>25574</v>
      </c>
      <c r="L3486" s="1" t="s">
        <v>25575</v>
      </c>
      <c r="M3486" s="1" t="s">
        <v>25576</v>
      </c>
      <c r="N3486" s="1" t="s">
        <v>25577</v>
      </c>
      <c r="O3486" s="1" t="s">
        <v>25578</v>
      </c>
    </row>
    <row r="3487" s="1" customFormat="1" spans="1:15">
      <c r="A3487" s="1" t="s">
        <v>15</v>
      </c>
      <c r="B3487" s="1" t="s">
        <v>25579</v>
      </c>
      <c r="C3487" s="1" t="s">
        <v>27</v>
      </c>
      <c r="J3487" s="1" t="s">
        <v>25580</v>
      </c>
      <c r="K3487" s="1" t="s">
        <v>25581</v>
      </c>
      <c r="L3487" s="1" t="s">
        <v>25582</v>
      </c>
      <c r="M3487" s="1" t="s">
        <v>25583</v>
      </c>
      <c r="N3487" s="1" t="s">
        <v>25584</v>
      </c>
      <c r="O3487" s="1" t="s">
        <v>25585</v>
      </c>
    </row>
    <row r="3488" s="1" customFormat="1" spans="1:15">
      <c r="A3488" s="1" t="s">
        <v>15</v>
      </c>
      <c r="B3488" s="1" t="s">
        <v>25586</v>
      </c>
      <c r="C3488" s="1" t="s">
        <v>17</v>
      </c>
      <c r="J3488" s="1" t="s">
        <v>25587</v>
      </c>
      <c r="K3488" s="1" t="s">
        <v>25588</v>
      </c>
      <c r="L3488" s="1" t="s">
        <v>25589</v>
      </c>
      <c r="M3488" s="1" t="s">
        <v>25590</v>
      </c>
      <c r="N3488" s="1" t="s">
        <v>25591</v>
      </c>
      <c r="O3488" s="1" t="s">
        <v>25592</v>
      </c>
    </row>
    <row r="3489" s="1" customFormat="1" spans="1:15">
      <c r="A3489" s="1" t="s">
        <v>15</v>
      </c>
      <c r="B3489" s="1" t="s">
        <v>25586</v>
      </c>
      <c r="C3489" s="1" t="s">
        <v>27</v>
      </c>
      <c r="J3489" s="1" t="s">
        <v>25593</v>
      </c>
      <c r="K3489" s="1" t="s">
        <v>25588</v>
      </c>
      <c r="L3489" s="1" t="s">
        <v>25594</v>
      </c>
      <c r="M3489" s="1" t="s">
        <v>25595</v>
      </c>
      <c r="N3489" s="1" t="s">
        <v>25596</v>
      </c>
      <c r="O3489" s="1" t="s">
        <v>25597</v>
      </c>
    </row>
    <row r="3490" s="1" customFormat="1" spans="1:15">
      <c r="A3490" s="1" t="s">
        <v>15</v>
      </c>
      <c r="B3490" s="1" t="s">
        <v>25598</v>
      </c>
      <c r="C3490" s="1" t="s">
        <v>45</v>
      </c>
      <c r="J3490" s="1" t="s">
        <v>25599</v>
      </c>
      <c r="K3490" s="1" t="s">
        <v>25600</v>
      </c>
      <c r="L3490" s="1" t="s">
        <v>25601</v>
      </c>
      <c r="M3490" s="1" t="s">
        <v>25602</v>
      </c>
      <c r="N3490" s="1" t="s">
        <v>25603</v>
      </c>
      <c r="O3490" s="1" t="s">
        <v>25604</v>
      </c>
    </row>
    <row r="3491" s="1" customFormat="1" spans="1:15">
      <c r="A3491" s="1" t="s">
        <v>15</v>
      </c>
      <c r="B3491" s="1" t="s">
        <v>25605</v>
      </c>
      <c r="C3491" s="1" t="s">
        <v>27</v>
      </c>
      <c r="J3491" s="1" t="s">
        <v>25606</v>
      </c>
      <c r="K3491" s="1" t="s">
        <v>25607</v>
      </c>
      <c r="L3491" s="1" t="s">
        <v>25608</v>
      </c>
      <c r="M3491" s="1" t="s">
        <v>25609</v>
      </c>
      <c r="N3491" s="1" t="s">
        <v>25610</v>
      </c>
      <c r="O3491" s="1" t="s">
        <v>25611</v>
      </c>
    </row>
    <row r="3492" s="1" customFormat="1" spans="1:15">
      <c r="A3492" s="1" t="s">
        <v>15</v>
      </c>
      <c r="B3492" s="1" t="s">
        <v>25612</v>
      </c>
      <c r="C3492" s="1" t="s">
        <v>27</v>
      </c>
      <c r="D3492" s="1" t="s">
        <v>25613</v>
      </c>
      <c r="F3492" s="1" t="s">
        <v>17627</v>
      </c>
      <c r="I3492" s="1" t="s">
        <v>25614</v>
      </c>
      <c r="J3492" s="1" t="s">
        <v>25615</v>
      </c>
      <c r="K3492" s="1" t="s">
        <v>25616</v>
      </c>
      <c r="L3492" s="1" t="s">
        <v>25617</v>
      </c>
      <c r="M3492" s="1" t="s">
        <v>25618</v>
      </c>
      <c r="N3492" s="1" t="s">
        <v>25619</v>
      </c>
      <c r="O3492" s="1" t="s">
        <v>25620</v>
      </c>
    </row>
    <row r="3493" s="1" customFormat="1" spans="1:15">
      <c r="A3493" s="1" t="s">
        <v>15</v>
      </c>
      <c r="B3493" s="1" t="s">
        <v>25612</v>
      </c>
      <c r="C3493" s="1" t="s">
        <v>17</v>
      </c>
      <c r="D3493" s="1" t="s">
        <v>25613</v>
      </c>
      <c r="F3493" s="1" t="s">
        <v>17627</v>
      </c>
      <c r="I3493" s="1" t="s">
        <v>25621</v>
      </c>
      <c r="J3493" s="1" t="s">
        <v>25622</v>
      </c>
      <c r="K3493" s="1" t="s">
        <v>25623</v>
      </c>
      <c r="L3493" s="1" t="s">
        <v>25624</v>
      </c>
      <c r="M3493" s="1" t="s">
        <v>25625</v>
      </c>
      <c r="N3493" s="1" t="s">
        <v>25626</v>
      </c>
      <c r="O3493" s="1" t="s">
        <v>25627</v>
      </c>
    </row>
    <row r="3494" s="1" customFormat="1" spans="1:15">
      <c r="A3494" s="1" t="s">
        <v>15</v>
      </c>
      <c r="B3494" s="1" t="s">
        <v>25628</v>
      </c>
      <c r="C3494" s="1" t="s">
        <v>45</v>
      </c>
      <c r="D3494" s="1" t="s">
        <v>25613</v>
      </c>
      <c r="F3494" s="1" t="s">
        <v>17627</v>
      </c>
      <c r="G3494" s="1" t="s">
        <v>2587</v>
      </c>
      <c r="I3494" s="1" t="s">
        <v>25629</v>
      </c>
      <c r="J3494" s="1" t="s">
        <v>25630</v>
      </c>
      <c r="K3494" s="1" t="s">
        <v>25631</v>
      </c>
      <c r="L3494" s="1" t="s">
        <v>25632</v>
      </c>
      <c r="M3494" s="1" t="s">
        <v>25633</v>
      </c>
      <c r="N3494" s="1" t="s">
        <v>25634</v>
      </c>
      <c r="O3494" s="1" t="s">
        <v>25635</v>
      </c>
    </row>
    <row r="3495" s="1" customFormat="1" spans="1:15">
      <c r="A3495" s="1" t="s">
        <v>15</v>
      </c>
      <c r="B3495" s="1" t="s">
        <v>25636</v>
      </c>
      <c r="C3495" s="1" t="s">
        <v>17</v>
      </c>
      <c r="D3495" s="1" t="s">
        <v>25613</v>
      </c>
      <c r="F3495" s="1" t="s">
        <v>697</v>
      </c>
      <c r="I3495" s="1" t="s">
        <v>25637</v>
      </c>
      <c r="J3495" s="1" t="s">
        <v>25638</v>
      </c>
      <c r="K3495" s="1" t="s">
        <v>25639</v>
      </c>
      <c r="L3495" s="1" t="s">
        <v>25640</v>
      </c>
      <c r="M3495" s="1" t="s">
        <v>25641</v>
      </c>
      <c r="N3495" s="1" t="s">
        <v>25642</v>
      </c>
      <c r="O3495" s="1" t="s">
        <v>25643</v>
      </c>
    </row>
    <row r="3496" s="1" customFormat="1" spans="1:15">
      <c r="A3496" s="1" t="s">
        <v>15</v>
      </c>
      <c r="B3496" s="1" t="s">
        <v>25644</v>
      </c>
      <c r="C3496" s="1" t="s">
        <v>17</v>
      </c>
      <c r="D3496" s="1" t="s">
        <v>25613</v>
      </c>
      <c r="F3496" s="1" t="s">
        <v>25645</v>
      </c>
      <c r="G3496" s="1" t="s">
        <v>171</v>
      </c>
      <c r="I3496" s="1" t="s">
        <v>25646</v>
      </c>
      <c r="J3496" s="1" t="s">
        <v>25647</v>
      </c>
      <c r="K3496" s="1" t="s">
        <v>25648</v>
      </c>
      <c r="L3496" s="1" t="s">
        <v>25649</v>
      </c>
      <c r="M3496" s="1" t="s">
        <v>25650</v>
      </c>
      <c r="N3496" s="1" t="s">
        <v>25651</v>
      </c>
      <c r="O3496" s="1" t="s">
        <v>25652</v>
      </c>
    </row>
    <row r="3497" s="1" customFormat="1" spans="1:15">
      <c r="A3497" s="1" t="s">
        <v>15</v>
      </c>
      <c r="B3497" s="1" t="s">
        <v>25653</v>
      </c>
      <c r="C3497" s="1" t="s">
        <v>17</v>
      </c>
      <c r="D3497" s="1" t="s">
        <v>25613</v>
      </c>
      <c r="F3497" s="1" t="s">
        <v>6759</v>
      </c>
      <c r="G3497" s="1" t="s">
        <v>171</v>
      </c>
      <c r="I3497" s="1" t="s">
        <v>25654</v>
      </c>
      <c r="J3497" s="1" t="s">
        <v>21798</v>
      </c>
      <c r="K3497" s="1" t="s">
        <v>25655</v>
      </c>
      <c r="L3497" s="1" t="s">
        <v>25656</v>
      </c>
      <c r="M3497" s="1" t="s">
        <v>25657</v>
      </c>
      <c r="N3497" s="1" t="s">
        <v>25658</v>
      </c>
      <c r="O3497" s="1" t="s">
        <v>25659</v>
      </c>
    </row>
    <row r="3498" s="1" customFormat="1" spans="1:15">
      <c r="A3498" s="1" t="s">
        <v>15</v>
      </c>
      <c r="B3498" s="1" t="s">
        <v>25653</v>
      </c>
      <c r="C3498" s="1" t="s">
        <v>27</v>
      </c>
      <c r="D3498" s="1" t="s">
        <v>25613</v>
      </c>
      <c r="F3498" s="1" t="s">
        <v>6759</v>
      </c>
      <c r="G3498" s="1" t="s">
        <v>171</v>
      </c>
      <c r="I3498" s="1" t="s">
        <v>25660</v>
      </c>
      <c r="J3498" s="1" t="s">
        <v>25661</v>
      </c>
      <c r="K3498" s="1" t="s">
        <v>25662</v>
      </c>
      <c r="L3498" s="1" t="s">
        <v>25663</v>
      </c>
      <c r="M3498" s="1" t="s">
        <v>25664</v>
      </c>
      <c r="N3498" s="1" t="s">
        <v>25665</v>
      </c>
      <c r="O3498" s="1" t="s">
        <v>25666</v>
      </c>
    </row>
    <row r="3499" s="1" customFormat="1" spans="1:15">
      <c r="A3499" s="1" t="s">
        <v>15</v>
      </c>
      <c r="B3499" s="1" t="s">
        <v>25667</v>
      </c>
      <c r="C3499" s="1" t="s">
        <v>17</v>
      </c>
      <c r="D3499" s="1" t="s">
        <v>25668</v>
      </c>
      <c r="F3499" s="1" t="s">
        <v>25669</v>
      </c>
      <c r="I3499" s="1" t="s">
        <v>25670</v>
      </c>
      <c r="J3499" s="1" t="s">
        <v>25671</v>
      </c>
      <c r="K3499" s="1" t="s">
        <v>25672</v>
      </c>
      <c r="L3499" s="1" t="s">
        <v>25673</v>
      </c>
      <c r="M3499" s="1" t="s">
        <v>25674</v>
      </c>
      <c r="N3499" s="1" t="s">
        <v>25675</v>
      </c>
      <c r="O3499" s="1" t="s">
        <v>25676</v>
      </c>
    </row>
    <row r="3500" s="1" customFormat="1" spans="1:15">
      <c r="A3500" s="1" t="s">
        <v>15</v>
      </c>
      <c r="B3500" s="1" t="s">
        <v>25677</v>
      </c>
      <c r="C3500" s="1" t="s">
        <v>27</v>
      </c>
      <c r="D3500" s="1" t="s">
        <v>25668</v>
      </c>
      <c r="F3500" s="1" t="s">
        <v>284</v>
      </c>
      <c r="I3500" s="1" t="s">
        <v>25678</v>
      </c>
      <c r="J3500" s="1" t="s">
        <v>25679</v>
      </c>
      <c r="K3500" s="1" t="s">
        <v>25680</v>
      </c>
      <c r="L3500" s="1" t="s">
        <v>25681</v>
      </c>
      <c r="M3500" s="1" t="s">
        <v>25682</v>
      </c>
      <c r="N3500" s="1" t="s">
        <v>25683</v>
      </c>
      <c r="O3500" s="1" t="s">
        <v>25684</v>
      </c>
    </row>
    <row r="3501" s="1" customFormat="1" spans="1:15">
      <c r="A3501" s="1" t="s">
        <v>15</v>
      </c>
      <c r="B3501" s="1" t="s">
        <v>25685</v>
      </c>
      <c r="C3501" s="1" t="s">
        <v>45</v>
      </c>
      <c r="D3501" s="1" t="s">
        <v>25668</v>
      </c>
      <c r="F3501" s="1" t="s">
        <v>284</v>
      </c>
      <c r="G3501" s="1" t="e">
        <f>-ful</f>
        <v>#NAME?</v>
      </c>
      <c r="I3501" s="1" t="s">
        <v>25686</v>
      </c>
      <c r="J3501" s="1" t="s">
        <v>25687</v>
      </c>
      <c r="K3501" s="1" t="s">
        <v>25688</v>
      </c>
      <c r="L3501" s="1" t="s">
        <v>25689</v>
      </c>
      <c r="M3501" s="1" t="s">
        <v>25690</v>
      </c>
      <c r="N3501" s="1" t="s">
        <v>25691</v>
      </c>
      <c r="O3501" s="1" t="s">
        <v>25692</v>
      </c>
    </row>
    <row r="3502" s="1" customFormat="1" spans="1:15">
      <c r="A3502" s="1" t="s">
        <v>15</v>
      </c>
      <c r="B3502" s="1" t="s">
        <v>25693</v>
      </c>
      <c r="C3502" s="1" t="s">
        <v>45</v>
      </c>
      <c r="J3502" s="1" t="s">
        <v>25694</v>
      </c>
      <c r="K3502" s="1" t="s">
        <v>25695</v>
      </c>
      <c r="L3502" s="1" t="s">
        <v>25696</v>
      </c>
      <c r="M3502" s="1" t="s">
        <v>25697</v>
      </c>
      <c r="N3502" s="1" t="s">
        <v>25698</v>
      </c>
      <c r="O3502" s="1" t="s">
        <v>25699</v>
      </c>
    </row>
    <row r="3503" s="1" customFormat="1" spans="1:15">
      <c r="A3503" s="1" t="s">
        <v>15</v>
      </c>
      <c r="B3503" s="1" t="s">
        <v>25700</v>
      </c>
      <c r="C3503" s="1" t="s">
        <v>17</v>
      </c>
      <c r="J3503" s="1" t="s">
        <v>25701</v>
      </c>
      <c r="K3503" s="1" t="s">
        <v>25702</v>
      </c>
      <c r="L3503" s="1" t="s">
        <v>25703</v>
      </c>
      <c r="M3503" s="1" t="s">
        <v>25704</v>
      </c>
      <c r="N3503" s="1" t="s">
        <v>25705</v>
      </c>
      <c r="O3503" s="1" t="s">
        <v>25706</v>
      </c>
    </row>
    <row r="3504" s="1" customFormat="1" spans="1:15">
      <c r="A3504" s="1" t="s">
        <v>15</v>
      </c>
      <c r="B3504" s="1" t="s">
        <v>25707</v>
      </c>
      <c r="C3504" s="1" t="s">
        <v>45</v>
      </c>
      <c r="J3504" s="1" t="s">
        <v>145</v>
      </c>
      <c r="K3504" s="1" t="s">
        <v>25708</v>
      </c>
      <c r="L3504" s="1" t="s">
        <v>25709</v>
      </c>
      <c r="M3504" s="1" t="s">
        <v>25710</v>
      </c>
      <c r="N3504" s="1" t="s">
        <v>25711</v>
      </c>
      <c r="O3504" s="1" t="s">
        <v>25712</v>
      </c>
    </row>
    <row r="3505" s="1" customFormat="1" spans="1:18">
      <c r="A3505" s="1" t="s">
        <v>15</v>
      </c>
      <c r="B3505" s="1" t="s">
        <v>25713</v>
      </c>
      <c r="C3505" s="1" t="s">
        <v>17</v>
      </c>
      <c r="D3505" s="1" t="s">
        <v>25714</v>
      </c>
      <c r="F3505" s="1" t="s">
        <v>6566</v>
      </c>
      <c r="I3505" s="1" t="s">
        <v>25715</v>
      </c>
      <c r="J3505" s="1" t="s">
        <v>25716</v>
      </c>
      <c r="K3505" s="1" t="s">
        <v>25717</v>
      </c>
      <c r="L3505" s="1" t="s">
        <v>25718</v>
      </c>
      <c r="M3505" s="1" t="s">
        <v>25719</v>
      </c>
      <c r="N3505" s="1" t="s">
        <v>25720</v>
      </c>
      <c r="O3505" s="1" t="s">
        <v>25721</v>
      </c>
    </row>
    <row r="3506" s="1" customFormat="1" spans="1:18">
      <c r="A3506" s="1" t="s">
        <v>15</v>
      </c>
      <c r="B3506" s="1" t="s">
        <v>25722</v>
      </c>
      <c r="C3506" s="1" t="s">
        <v>27</v>
      </c>
      <c r="D3506" s="1" t="s">
        <v>25714</v>
      </c>
      <c r="F3506" s="1" t="s">
        <v>6566</v>
      </c>
      <c r="G3506" s="1" t="e">
        <f>-ing</f>
        <v>#NAME?</v>
      </c>
      <c r="I3506" s="1" t="s">
        <v>25723</v>
      </c>
      <c r="J3506" s="1" t="s">
        <v>25724</v>
      </c>
      <c r="K3506" s="1" t="s">
        <v>25725</v>
      </c>
      <c r="L3506" s="1" t="s">
        <v>25726</v>
      </c>
      <c r="M3506" s="1" t="s">
        <v>25727</v>
      </c>
      <c r="N3506" s="1" t="s">
        <v>25728</v>
      </c>
      <c r="O3506" s="1" t="s">
        <v>25729</v>
      </c>
    </row>
    <row r="3507" s="1" customFormat="1" spans="1:18">
      <c r="A3507" s="1" t="s">
        <v>15</v>
      </c>
      <c r="B3507" s="1" t="s">
        <v>25730</v>
      </c>
      <c r="C3507" s="1" t="s">
        <v>27</v>
      </c>
      <c r="J3507" s="1" t="s">
        <v>25731</v>
      </c>
      <c r="K3507" s="1" t="s">
        <v>25732</v>
      </c>
      <c r="L3507" s="1" t="s">
        <v>25733</v>
      </c>
      <c r="M3507" s="1" t="s">
        <v>25734</v>
      </c>
      <c r="N3507" s="1" t="s">
        <v>25735</v>
      </c>
      <c r="O3507" s="1" t="s">
        <v>25736</v>
      </c>
    </row>
    <row r="3508" s="1" customFormat="1" spans="1:18">
      <c r="A3508" s="1" t="s">
        <v>15</v>
      </c>
      <c r="B3508" s="1" t="s">
        <v>25737</v>
      </c>
      <c r="C3508" s="1" t="s">
        <v>17</v>
      </c>
      <c r="D3508" s="1" t="s">
        <v>25738</v>
      </c>
      <c r="F3508" s="1" t="s">
        <v>8410</v>
      </c>
      <c r="I3508" s="1" t="s">
        <v>25739</v>
      </c>
      <c r="J3508" s="1" t="s">
        <v>25740</v>
      </c>
      <c r="K3508" s="1" t="s">
        <v>25741</v>
      </c>
      <c r="L3508" s="1" t="s">
        <v>25742</v>
      </c>
      <c r="M3508" s="1" t="s">
        <v>25743</v>
      </c>
      <c r="N3508" s="1" t="s">
        <v>25744</v>
      </c>
      <c r="O3508" s="1" t="s">
        <v>25745</v>
      </c>
    </row>
    <row r="3509" s="1" customFormat="1" spans="1:18">
      <c r="A3509" s="1" t="s">
        <v>15</v>
      </c>
      <c r="B3509" s="1" t="s">
        <v>25746</v>
      </c>
      <c r="C3509" s="1" t="s">
        <v>27</v>
      </c>
      <c r="D3509" s="1" t="s">
        <v>25738</v>
      </c>
      <c r="F3509" s="1" t="s">
        <v>8410</v>
      </c>
      <c r="G3509" s="1" t="e">
        <f>-ion</f>
        <v>#NAME?</v>
      </c>
      <c r="I3509" s="1" t="s">
        <v>25747</v>
      </c>
      <c r="J3509" s="1" t="s">
        <v>818</v>
      </c>
      <c r="K3509" s="1" t="s">
        <v>25748</v>
      </c>
      <c r="L3509" s="1" t="s">
        <v>25749</v>
      </c>
      <c r="M3509" s="1" t="s">
        <v>25750</v>
      </c>
      <c r="N3509" s="1" t="s">
        <v>25751</v>
      </c>
      <c r="O3509" s="1" t="s">
        <v>25752</v>
      </c>
    </row>
    <row r="3510" s="1" customFormat="1" spans="1:18">
      <c r="A3510" s="1" t="s">
        <v>15</v>
      </c>
      <c r="B3510" s="1" t="s">
        <v>25753</v>
      </c>
      <c r="C3510" s="1" t="s">
        <v>17</v>
      </c>
      <c r="J3510" s="1" t="s">
        <v>25754</v>
      </c>
      <c r="K3510" s="1" t="s">
        <v>25755</v>
      </c>
      <c r="L3510" s="1" t="s">
        <v>25756</v>
      </c>
      <c r="M3510" s="1" t="s">
        <v>25757</v>
      </c>
      <c r="N3510" s="1" t="s">
        <v>25758</v>
      </c>
      <c r="O3510" s="1" t="s">
        <v>25759</v>
      </c>
    </row>
    <row r="3511" s="1" customFormat="1" spans="1:18">
      <c r="A3511" s="1" t="s">
        <v>15</v>
      </c>
      <c r="B3511" s="1" t="s">
        <v>25753</v>
      </c>
      <c r="C3511" s="1" t="s">
        <v>27</v>
      </c>
      <c r="J3511" s="1" t="s">
        <v>25760</v>
      </c>
      <c r="K3511" s="1" t="s">
        <v>25755</v>
      </c>
      <c r="L3511" s="1" t="s">
        <v>25761</v>
      </c>
      <c r="M3511" s="1" t="s">
        <v>25762</v>
      </c>
      <c r="N3511" s="1" t="s">
        <v>25763</v>
      </c>
      <c r="O3511" s="1" t="s">
        <v>25764</v>
      </c>
    </row>
    <row r="3512" s="1" customFormat="1" spans="1:18">
      <c r="A3512" s="1" t="s">
        <v>15</v>
      </c>
      <c r="B3512" s="1" t="s">
        <v>25765</v>
      </c>
      <c r="C3512" s="1" t="s">
        <v>45</v>
      </c>
      <c r="F3512" s="1" t="s">
        <v>25753</v>
      </c>
      <c r="G3512" s="1" t="e">
        <f>-able</f>
        <v>#NAME?</v>
      </c>
      <c r="I3512" s="1" t="s">
        <v>25766</v>
      </c>
      <c r="J3512" s="1" t="s">
        <v>25767</v>
      </c>
      <c r="K3512" s="1" t="s">
        <v>25768</v>
      </c>
      <c r="L3512" s="1" t="s">
        <v>25769</v>
      </c>
      <c r="M3512" s="1" t="s">
        <v>25770</v>
      </c>
      <c r="N3512" s="1" t="s">
        <v>25771</v>
      </c>
      <c r="O3512" s="1" t="s">
        <v>25772</v>
      </c>
    </row>
    <row r="3513" s="1" customFormat="1" spans="1:18">
      <c r="A3513" s="1" t="s">
        <v>15</v>
      </c>
      <c r="B3513" s="1" t="s">
        <v>25773</v>
      </c>
      <c r="C3513" s="1" t="s">
        <v>27</v>
      </c>
      <c r="I3513" s="1" t="s">
        <v>25774</v>
      </c>
      <c r="J3513" s="1" t="s">
        <v>25775</v>
      </c>
      <c r="K3513" s="1" t="s">
        <v>25776</v>
      </c>
      <c r="L3513" s="1" t="s">
        <v>25777</v>
      </c>
      <c r="M3513" s="1" t="s">
        <v>25778</v>
      </c>
      <c r="N3513" s="1" t="s">
        <v>25779</v>
      </c>
      <c r="O3513" s="1" t="s">
        <v>25780</v>
      </c>
    </row>
    <row r="3514" s="1" customFormat="1" spans="1:18">
      <c r="A3514" s="1" t="s">
        <v>15</v>
      </c>
      <c r="B3514" s="1" t="s">
        <v>25781</v>
      </c>
      <c r="C3514" s="1" t="s">
        <v>27</v>
      </c>
      <c r="J3514" s="1" t="s">
        <v>25782</v>
      </c>
      <c r="K3514" s="1" t="s">
        <v>25783</v>
      </c>
      <c r="L3514" s="1" t="s">
        <v>25784</v>
      </c>
      <c r="M3514" s="1" t="s">
        <v>25785</v>
      </c>
      <c r="N3514" s="1" t="s">
        <v>25786</v>
      </c>
      <c r="O3514" s="1" t="s">
        <v>25787</v>
      </c>
    </row>
    <row r="3515" s="1" customFormat="1" spans="1:18">
      <c r="A3515" s="1" t="s">
        <v>15</v>
      </c>
      <c r="B3515" s="1" t="s">
        <v>25788</v>
      </c>
      <c r="C3515" s="1" t="s">
        <v>27</v>
      </c>
      <c r="F3515" s="1" t="s">
        <v>2381</v>
      </c>
      <c r="G3515" s="1" t="e">
        <f>-ary</f>
        <v>#NAME?</v>
      </c>
      <c r="I3515" s="1" t="s">
        <v>25789</v>
      </c>
      <c r="J3515" s="1" t="s">
        <v>25790</v>
      </c>
      <c r="K3515" s="1" t="s">
        <v>25791</v>
      </c>
      <c r="L3515" s="1" t="s">
        <v>25792</v>
      </c>
      <c r="M3515" s="1" t="s">
        <v>25793</v>
      </c>
      <c r="N3515" s="1" t="s">
        <v>25794</v>
      </c>
      <c r="O3515" s="1" t="s">
        <v>25795</v>
      </c>
    </row>
    <row r="3516" s="1" customFormat="1" spans="1:18">
      <c r="A3516" s="1" t="s">
        <v>15</v>
      </c>
      <c r="B3516" s="1" t="s">
        <v>25796</v>
      </c>
      <c r="C3516" s="1" t="s">
        <v>27</v>
      </c>
      <c r="J3516" s="1" t="s">
        <v>25797</v>
      </c>
      <c r="K3516" s="1" t="s">
        <v>25798</v>
      </c>
      <c r="L3516" s="1" t="s">
        <v>25799</v>
      </c>
      <c r="M3516" s="1" t="s">
        <v>25800</v>
      </c>
      <c r="N3516" s="1" t="s">
        <v>25801</v>
      </c>
      <c r="O3516" s="1" t="s">
        <v>25802</v>
      </c>
    </row>
    <row r="3517" s="1" customFormat="1" spans="1:18">
      <c r="A3517" s="1" t="s">
        <v>15</v>
      </c>
      <c r="B3517" s="1" t="s">
        <v>25803</v>
      </c>
      <c r="C3517" s="1" t="s">
        <v>27</v>
      </c>
      <c r="J3517" s="1" t="s">
        <v>25804</v>
      </c>
      <c r="K3517" s="1" t="s">
        <v>24557</v>
      </c>
      <c r="L3517" s="1" t="s">
        <v>25805</v>
      </c>
      <c r="M3517" s="1" t="s">
        <v>25806</v>
      </c>
      <c r="N3517" s="1" t="s">
        <v>25807</v>
      </c>
      <c r="O3517" s="1" t="s">
        <v>25808</v>
      </c>
    </row>
    <row r="3518" s="1" customFormat="1" spans="1:18">
      <c r="A3518" s="1" t="s">
        <v>15</v>
      </c>
      <c r="B3518" s="1" t="s">
        <v>25809</v>
      </c>
      <c r="C3518" s="1" t="s">
        <v>45</v>
      </c>
      <c r="F3518" s="1" t="s">
        <v>25803</v>
      </c>
      <c r="I3518" s="1" t="s">
        <v>25810</v>
      </c>
      <c r="J3518" s="1" t="s">
        <v>25811</v>
      </c>
      <c r="K3518" s="1" t="s">
        <v>25812</v>
      </c>
      <c r="L3518" s="1" t="s">
        <v>25813</v>
      </c>
      <c r="M3518" s="1" t="s">
        <v>25814</v>
      </c>
      <c r="N3518" s="1" t="s">
        <v>25815</v>
      </c>
      <c r="O3518" s="1" t="s">
        <v>25816</v>
      </c>
      <c r="R3518" s="1" t="s">
        <v>25817</v>
      </c>
    </row>
    <row r="3519" s="1" customFormat="1" spans="1:18">
      <c r="A3519" s="1" t="s">
        <v>15</v>
      </c>
      <c r="B3519" s="1" t="s">
        <v>25818</v>
      </c>
      <c r="C3519" s="1" t="s">
        <v>27</v>
      </c>
      <c r="F3519" s="1" t="s">
        <v>25803</v>
      </c>
      <c r="I3519" s="1" t="s">
        <v>25819</v>
      </c>
      <c r="J3519" s="1" t="s">
        <v>25820</v>
      </c>
      <c r="K3519" s="1" t="s">
        <v>25821</v>
      </c>
      <c r="L3519" s="1" t="s">
        <v>25822</v>
      </c>
      <c r="M3519" s="1" t="s">
        <v>25823</v>
      </c>
      <c r="N3519" s="1" t="s">
        <v>25824</v>
      </c>
      <c r="O3519" s="1" t="s">
        <v>25825</v>
      </c>
      <c r="R3519" s="1" t="s">
        <v>8022</v>
      </c>
    </row>
    <row r="3520" s="1" customFormat="1" spans="1:18">
      <c r="A3520" s="1" t="s">
        <v>15</v>
      </c>
      <c r="B3520" s="1" t="s">
        <v>25826</v>
      </c>
      <c r="C3520" s="1" t="s">
        <v>45</v>
      </c>
      <c r="F3520" s="1" t="s">
        <v>25803</v>
      </c>
      <c r="I3520" s="1" t="s">
        <v>25827</v>
      </c>
      <c r="J3520" s="1" t="s">
        <v>25828</v>
      </c>
      <c r="K3520" s="1" t="s">
        <v>25829</v>
      </c>
      <c r="L3520" s="1" t="s">
        <v>25830</v>
      </c>
      <c r="M3520" s="1" t="s">
        <v>25831</v>
      </c>
      <c r="N3520" s="1" t="s">
        <v>25832</v>
      </c>
      <c r="O3520" s="1" t="s">
        <v>25833</v>
      </c>
      <c r="R3520" s="1" t="s">
        <v>2140</v>
      </c>
    </row>
    <row r="3521" s="1" customFormat="1" spans="1:16">
      <c r="A3521" s="1" t="s">
        <v>15</v>
      </c>
      <c r="B3521" s="1" t="s">
        <v>25834</v>
      </c>
      <c r="C3521" s="1" t="s">
        <v>27</v>
      </c>
      <c r="D3521" s="1" t="s">
        <v>25835</v>
      </c>
      <c r="F3521" s="1" t="s">
        <v>23523</v>
      </c>
      <c r="I3521" s="1" t="s">
        <v>25836</v>
      </c>
      <c r="J3521" s="1" t="s">
        <v>25837</v>
      </c>
      <c r="K3521" s="1" t="s">
        <v>25838</v>
      </c>
      <c r="L3521" s="1" t="s">
        <v>25839</v>
      </c>
      <c r="M3521" s="1" t="s">
        <v>25840</v>
      </c>
      <c r="N3521" s="1" t="s">
        <v>25841</v>
      </c>
      <c r="O3521" s="1" t="s">
        <v>25842</v>
      </c>
    </row>
    <row r="3522" s="1" customFormat="1" spans="1:16">
      <c r="A3522" s="1" t="s">
        <v>15</v>
      </c>
      <c r="B3522" s="1" t="s">
        <v>25843</v>
      </c>
      <c r="C3522" s="1" t="s">
        <v>45</v>
      </c>
      <c r="D3522" s="1" t="s">
        <v>25844</v>
      </c>
      <c r="I3522" s="1" t="s">
        <v>25845</v>
      </c>
      <c r="J3522" s="1" t="s">
        <v>25846</v>
      </c>
      <c r="K3522" s="1" t="s">
        <v>25847</v>
      </c>
      <c r="L3522" s="1" t="s">
        <v>25848</v>
      </c>
      <c r="M3522" s="1" t="s">
        <v>25849</v>
      </c>
      <c r="N3522" s="1" t="s">
        <v>25850</v>
      </c>
      <c r="O3522" s="1" t="s">
        <v>25851</v>
      </c>
    </row>
    <row r="3523" s="1" customFormat="1" spans="1:16">
      <c r="A3523" s="1" t="s">
        <v>15</v>
      </c>
      <c r="B3523" s="1" t="s">
        <v>25843</v>
      </c>
      <c r="C3523" s="1" t="s">
        <v>75</v>
      </c>
      <c r="D3523" s="1" t="s">
        <v>25844</v>
      </c>
      <c r="I3523" s="1" t="s">
        <v>25852</v>
      </c>
      <c r="J3523" s="1" t="s">
        <v>25853</v>
      </c>
      <c r="K3523" s="1" t="s">
        <v>25847</v>
      </c>
      <c r="L3523" s="1" t="s">
        <v>25854</v>
      </c>
      <c r="M3523" s="1" t="s">
        <v>25855</v>
      </c>
      <c r="N3523" s="1" t="s">
        <v>25856</v>
      </c>
      <c r="O3523" s="1" t="s">
        <v>25857</v>
      </c>
    </row>
    <row r="3524" s="1" customFormat="1" spans="1:16">
      <c r="A3524" s="1" t="s">
        <v>15</v>
      </c>
      <c r="B3524" s="1" t="s">
        <v>25858</v>
      </c>
      <c r="C3524" s="1" t="s">
        <v>45</v>
      </c>
      <c r="D3524" s="1" t="s">
        <v>25844</v>
      </c>
      <c r="I3524" s="1" t="s">
        <v>25859</v>
      </c>
      <c r="J3524" s="1" t="s">
        <v>25860</v>
      </c>
      <c r="K3524" s="1" t="s">
        <v>25861</v>
      </c>
      <c r="L3524" s="1" t="s">
        <v>25862</v>
      </c>
      <c r="M3524" s="1" t="s">
        <v>25863</v>
      </c>
      <c r="N3524" s="1" t="s">
        <v>25864</v>
      </c>
      <c r="O3524" s="1" t="s">
        <v>25865</v>
      </c>
    </row>
    <row r="3525" s="1" customFormat="1" spans="1:16">
      <c r="A3525" s="1" t="s">
        <v>15</v>
      </c>
      <c r="B3525" s="1" t="s">
        <v>25866</v>
      </c>
      <c r="C3525" s="1" t="s">
        <v>45</v>
      </c>
      <c r="D3525" s="1" t="s">
        <v>25844</v>
      </c>
      <c r="F3525" s="1" t="s">
        <v>23203</v>
      </c>
      <c r="I3525" s="1" t="s">
        <v>25867</v>
      </c>
      <c r="J3525" s="1" t="s">
        <v>25868</v>
      </c>
      <c r="K3525" s="1" t="s">
        <v>25869</v>
      </c>
      <c r="L3525" s="1" t="s">
        <v>25870</v>
      </c>
      <c r="M3525" s="1" t="s">
        <v>25871</v>
      </c>
      <c r="N3525" s="1" t="s">
        <v>25872</v>
      </c>
      <c r="O3525" s="1" t="s">
        <v>25873</v>
      </c>
    </row>
    <row r="3526" s="1" customFormat="1" spans="1:16">
      <c r="A3526" s="1" t="s">
        <v>15</v>
      </c>
      <c r="B3526" s="1" t="s">
        <v>25866</v>
      </c>
      <c r="C3526" s="1" t="s">
        <v>27</v>
      </c>
      <c r="D3526" s="1" t="s">
        <v>25844</v>
      </c>
      <c r="F3526" s="1" t="s">
        <v>23203</v>
      </c>
      <c r="I3526" s="1" t="s">
        <v>25874</v>
      </c>
      <c r="J3526" s="1" t="s">
        <v>25875</v>
      </c>
      <c r="K3526" s="1" t="s">
        <v>25869</v>
      </c>
      <c r="L3526" s="1" t="s">
        <v>25876</v>
      </c>
      <c r="M3526" s="1" t="s">
        <v>25877</v>
      </c>
      <c r="N3526" s="1" t="s">
        <v>25878</v>
      </c>
      <c r="O3526" s="1" t="s">
        <v>25879</v>
      </c>
    </row>
    <row r="3527" s="1" customFormat="1" spans="1:16">
      <c r="A3527" s="1" t="s">
        <v>15</v>
      </c>
      <c r="B3527" s="1" t="s">
        <v>25880</v>
      </c>
      <c r="C3527" s="1" t="s">
        <v>27</v>
      </c>
      <c r="D3527" s="1" t="s">
        <v>25844</v>
      </c>
      <c r="F3527" s="1" t="s">
        <v>15853</v>
      </c>
      <c r="I3527" s="1" t="s">
        <v>25881</v>
      </c>
      <c r="J3527" s="1" t="s">
        <v>25882</v>
      </c>
      <c r="K3527" s="1" t="s">
        <v>25883</v>
      </c>
      <c r="L3527" s="1" t="s">
        <v>25884</v>
      </c>
      <c r="M3527" s="1" t="s">
        <v>25885</v>
      </c>
      <c r="N3527" s="1" t="s">
        <v>25886</v>
      </c>
      <c r="O3527" s="1" t="s">
        <v>25887</v>
      </c>
    </row>
    <row r="3528" s="1" customFormat="1" spans="1:16">
      <c r="A3528" s="1" t="s">
        <v>15</v>
      </c>
      <c r="B3528" s="1" t="s">
        <v>25888</v>
      </c>
      <c r="C3528" s="1" t="s">
        <v>27</v>
      </c>
      <c r="J3528" s="1" t="s">
        <v>25889</v>
      </c>
      <c r="K3528" s="1" t="s">
        <v>25890</v>
      </c>
      <c r="L3528" s="1" t="s">
        <v>25891</v>
      </c>
      <c r="M3528" s="1" t="s">
        <v>25892</v>
      </c>
      <c r="N3528" s="1" t="s">
        <v>25893</v>
      </c>
      <c r="O3528" s="1" t="s">
        <v>25894</v>
      </c>
    </row>
    <row r="3529" s="1" customFormat="1" spans="1:16">
      <c r="A3529" s="1" t="s">
        <v>15</v>
      </c>
      <c r="B3529" s="1" t="s">
        <v>25895</v>
      </c>
      <c r="C3529" s="1" t="s">
        <v>17</v>
      </c>
      <c r="F3529" s="1" t="s">
        <v>1889</v>
      </c>
      <c r="I3529" s="1" t="s">
        <v>25896</v>
      </c>
      <c r="J3529" s="1" t="s">
        <v>25897</v>
      </c>
      <c r="K3529" s="1" t="s">
        <v>25898</v>
      </c>
      <c r="L3529" s="1" t="s">
        <v>25899</v>
      </c>
      <c r="M3529" s="1" t="s">
        <v>25900</v>
      </c>
      <c r="N3529" s="1" t="s">
        <v>25901</v>
      </c>
      <c r="O3529" s="1" t="s">
        <v>25902</v>
      </c>
      <c r="P3529" s="1" t="s">
        <v>25903</v>
      </c>
    </row>
    <row r="3530" s="1" customFormat="1" spans="1:16">
      <c r="A3530" s="1" t="s">
        <v>15</v>
      </c>
      <c r="B3530" s="1" t="s">
        <v>25904</v>
      </c>
      <c r="C3530" s="1" t="s">
        <v>17</v>
      </c>
      <c r="F3530" s="1" t="s">
        <v>1110</v>
      </c>
      <c r="I3530" s="1" t="s">
        <v>25905</v>
      </c>
      <c r="J3530" s="1" t="s">
        <v>25906</v>
      </c>
      <c r="K3530" s="1" t="s">
        <v>25907</v>
      </c>
      <c r="L3530" s="1" t="s">
        <v>25908</v>
      </c>
      <c r="M3530" s="1" t="s">
        <v>25909</v>
      </c>
      <c r="N3530" s="1" t="s">
        <v>25910</v>
      </c>
      <c r="O3530" s="1" t="s">
        <v>25911</v>
      </c>
      <c r="P3530" s="1" t="s">
        <v>25903</v>
      </c>
    </row>
    <row r="3531" s="1" customFormat="1" spans="1:16">
      <c r="A3531" s="1" t="s">
        <v>15</v>
      </c>
      <c r="B3531" s="1" t="s">
        <v>25912</v>
      </c>
      <c r="C3531" s="1" t="s">
        <v>17</v>
      </c>
      <c r="F3531" s="1" t="s">
        <v>20774</v>
      </c>
      <c r="I3531" s="1" t="s">
        <v>25913</v>
      </c>
      <c r="J3531" s="1" t="s">
        <v>25914</v>
      </c>
      <c r="K3531" s="1" t="s">
        <v>25915</v>
      </c>
      <c r="L3531" s="1" t="s">
        <v>25916</v>
      </c>
      <c r="M3531" s="1" t="s">
        <v>25917</v>
      </c>
      <c r="N3531" s="1" t="s">
        <v>25918</v>
      </c>
      <c r="O3531" s="1" t="s">
        <v>25919</v>
      </c>
      <c r="P3531" s="1" t="s">
        <v>25903</v>
      </c>
    </row>
    <row r="3532" s="1" customFormat="1" spans="1:16">
      <c r="A3532" s="1" t="s">
        <v>15</v>
      </c>
      <c r="B3532" s="1" t="s">
        <v>25920</v>
      </c>
      <c r="C3532" s="1" t="s">
        <v>45</v>
      </c>
      <c r="J3532" s="1" t="s">
        <v>25921</v>
      </c>
      <c r="K3532" s="1" t="s">
        <v>25922</v>
      </c>
      <c r="L3532" s="1" t="s">
        <v>25923</v>
      </c>
      <c r="M3532" s="1" t="s">
        <v>25924</v>
      </c>
      <c r="N3532" s="1" t="s">
        <v>25925</v>
      </c>
      <c r="O3532" s="1" t="s">
        <v>25926</v>
      </c>
    </row>
    <row r="3533" s="1" customFormat="1" spans="1:16">
      <c r="A3533" s="1" t="s">
        <v>15</v>
      </c>
      <c r="B3533" s="1" t="s">
        <v>25927</v>
      </c>
      <c r="C3533" s="1" t="s">
        <v>27</v>
      </c>
      <c r="D3533" s="1" t="s">
        <v>25928</v>
      </c>
      <c r="F3533" s="1" t="s">
        <v>19584</v>
      </c>
      <c r="I3533" s="1" t="s">
        <v>25929</v>
      </c>
      <c r="J3533" s="1" t="s">
        <v>25930</v>
      </c>
      <c r="K3533" s="1" t="s">
        <v>25931</v>
      </c>
      <c r="L3533" s="1" t="s">
        <v>25932</v>
      </c>
      <c r="M3533" s="1" t="s">
        <v>25933</v>
      </c>
      <c r="N3533" s="1" t="s">
        <v>25934</v>
      </c>
      <c r="O3533" s="1" t="s">
        <v>25935</v>
      </c>
    </row>
    <row r="3534" s="1" customFormat="1" spans="1:16">
      <c r="A3534" s="1" t="s">
        <v>15</v>
      </c>
      <c r="B3534" s="1" t="s">
        <v>25927</v>
      </c>
      <c r="C3534" s="1" t="s">
        <v>45</v>
      </c>
      <c r="D3534" s="1" t="s">
        <v>25928</v>
      </c>
      <c r="F3534" s="1" t="s">
        <v>19584</v>
      </c>
      <c r="I3534" s="1" t="s">
        <v>25936</v>
      </c>
      <c r="J3534" s="1" t="s">
        <v>25937</v>
      </c>
      <c r="K3534" s="1" t="s">
        <v>25931</v>
      </c>
      <c r="L3534" s="1" t="s">
        <v>25938</v>
      </c>
      <c r="M3534" s="1" t="s">
        <v>25939</v>
      </c>
      <c r="N3534" s="1" t="s">
        <v>25940</v>
      </c>
      <c r="O3534" s="1" t="s">
        <v>25941</v>
      </c>
    </row>
    <row r="3535" s="1" customFormat="1" spans="1:16">
      <c r="A3535" s="1" t="s">
        <v>15</v>
      </c>
      <c r="B3535" s="1" t="s">
        <v>14176</v>
      </c>
      <c r="C3535" s="1" t="s">
        <v>45</v>
      </c>
      <c r="J3535" s="1" t="s">
        <v>25942</v>
      </c>
      <c r="K3535" s="1" t="s">
        <v>25943</v>
      </c>
      <c r="L3535" s="1" t="s">
        <v>25944</v>
      </c>
      <c r="M3535" s="1" t="s">
        <v>25945</v>
      </c>
      <c r="N3535" s="1" t="s">
        <v>25946</v>
      </c>
      <c r="O3535" s="1" t="s">
        <v>25947</v>
      </c>
    </row>
    <row r="3536" s="1" customFormat="1" spans="1:16">
      <c r="A3536" s="1" t="s">
        <v>15</v>
      </c>
      <c r="B3536" s="1" t="s">
        <v>14176</v>
      </c>
      <c r="C3536" s="1" t="s">
        <v>75</v>
      </c>
      <c r="J3536" s="1" t="s">
        <v>25948</v>
      </c>
      <c r="K3536" s="1" t="s">
        <v>25943</v>
      </c>
      <c r="L3536" s="1" t="s">
        <v>25949</v>
      </c>
      <c r="M3536" s="1" t="s">
        <v>25950</v>
      </c>
      <c r="N3536" s="1" t="s">
        <v>25951</v>
      </c>
      <c r="O3536" s="1" t="s">
        <v>25952</v>
      </c>
    </row>
    <row r="3537" s="1" customFormat="1" spans="1:15">
      <c r="A3537" s="1" t="s">
        <v>15</v>
      </c>
      <c r="B3537" s="1" t="s">
        <v>25953</v>
      </c>
      <c r="C3537" s="1" t="s">
        <v>27</v>
      </c>
      <c r="D3537" s="1" t="s">
        <v>25928</v>
      </c>
      <c r="F3537" s="1" t="s">
        <v>10447</v>
      </c>
      <c r="I3537" s="1" t="s">
        <v>25954</v>
      </c>
      <c r="J3537" s="1" t="s">
        <v>25955</v>
      </c>
      <c r="K3537" s="1" t="s">
        <v>25956</v>
      </c>
      <c r="L3537" s="1" t="s">
        <v>25957</v>
      </c>
      <c r="M3537" s="1" t="s">
        <v>25958</v>
      </c>
      <c r="N3537" s="1" t="s">
        <v>25959</v>
      </c>
      <c r="O3537" s="1" t="s">
        <v>25960</v>
      </c>
    </row>
    <row r="3538" s="1" customFormat="1" spans="1:15">
      <c r="A3538" s="1" t="s">
        <v>15</v>
      </c>
      <c r="B3538" s="1" t="s">
        <v>25953</v>
      </c>
      <c r="C3538" s="1" t="s">
        <v>17</v>
      </c>
      <c r="D3538" s="1" t="s">
        <v>25928</v>
      </c>
      <c r="F3538" s="1" t="s">
        <v>10447</v>
      </c>
      <c r="I3538" s="1" t="s">
        <v>25961</v>
      </c>
      <c r="J3538" s="1" t="s">
        <v>25962</v>
      </c>
      <c r="K3538" s="1" t="s">
        <v>25956</v>
      </c>
      <c r="L3538" s="1" t="s">
        <v>25963</v>
      </c>
      <c r="M3538" s="1" t="s">
        <v>25964</v>
      </c>
      <c r="N3538" s="1" t="s">
        <v>25965</v>
      </c>
      <c r="O3538" s="1" t="s">
        <v>25966</v>
      </c>
    </row>
    <row r="3539" s="1" customFormat="1" spans="1:15">
      <c r="A3539" s="1" t="s">
        <v>15</v>
      </c>
      <c r="B3539" s="1" t="s">
        <v>25967</v>
      </c>
      <c r="C3539" s="1" t="s">
        <v>27</v>
      </c>
      <c r="D3539" s="1" t="s">
        <v>25928</v>
      </c>
      <c r="F3539" s="1" t="s">
        <v>25968</v>
      </c>
      <c r="I3539" s="1" t="s">
        <v>25969</v>
      </c>
      <c r="J3539" s="1" t="s">
        <v>25970</v>
      </c>
      <c r="K3539" s="1" t="s">
        <v>25971</v>
      </c>
      <c r="L3539" s="1" t="s">
        <v>25972</v>
      </c>
      <c r="M3539" s="1" t="s">
        <v>25973</v>
      </c>
      <c r="N3539" s="1" t="s">
        <v>25974</v>
      </c>
      <c r="O3539" s="1" t="s">
        <v>25975</v>
      </c>
    </row>
    <row r="3540" s="1" customFormat="1" spans="1:15">
      <c r="A3540" s="1" t="s">
        <v>15</v>
      </c>
      <c r="B3540" s="1" t="s">
        <v>25976</v>
      </c>
      <c r="C3540" s="1" t="s">
        <v>17</v>
      </c>
      <c r="D3540" s="1" t="s">
        <v>25928</v>
      </c>
      <c r="F3540" s="1" t="s">
        <v>9763</v>
      </c>
      <c r="I3540" s="1" t="s">
        <v>25977</v>
      </c>
      <c r="J3540" s="1" t="s">
        <v>25978</v>
      </c>
      <c r="K3540" s="1" t="s">
        <v>25979</v>
      </c>
      <c r="L3540" s="1" t="s">
        <v>25980</v>
      </c>
      <c r="M3540" s="1" t="s">
        <v>25981</v>
      </c>
      <c r="N3540" s="1" t="s">
        <v>25982</v>
      </c>
      <c r="O3540" s="1" t="s">
        <v>25983</v>
      </c>
    </row>
    <row r="3541" s="1" customFormat="1" spans="1:15">
      <c r="A3541" s="1" t="s">
        <v>15</v>
      </c>
      <c r="B3541" s="1" t="s">
        <v>25976</v>
      </c>
      <c r="C3541" s="1" t="s">
        <v>27</v>
      </c>
      <c r="D3541" s="1" t="s">
        <v>25928</v>
      </c>
      <c r="F3541" s="1" t="s">
        <v>9763</v>
      </c>
      <c r="I3541" s="1" t="s">
        <v>25984</v>
      </c>
      <c r="J3541" s="1" t="s">
        <v>25985</v>
      </c>
      <c r="K3541" s="1" t="s">
        <v>25979</v>
      </c>
      <c r="L3541" s="1" t="s">
        <v>25986</v>
      </c>
      <c r="M3541" s="1" t="s">
        <v>25987</v>
      </c>
      <c r="N3541" s="1" t="s">
        <v>25988</v>
      </c>
      <c r="O3541" s="1" t="s">
        <v>25989</v>
      </c>
    </row>
    <row r="3542" s="1" customFormat="1" spans="1:15">
      <c r="A3542" s="1" t="s">
        <v>15</v>
      </c>
      <c r="B3542" s="1" t="s">
        <v>25990</v>
      </c>
      <c r="C3542" s="1" t="s">
        <v>17</v>
      </c>
      <c r="D3542" s="1" t="s">
        <v>25928</v>
      </c>
      <c r="F3542" s="1" t="s">
        <v>2149</v>
      </c>
      <c r="I3542" s="1" t="s">
        <v>25991</v>
      </c>
      <c r="J3542" s="1" t="s">
        <v>25992</v>
      </c>
      <c r="K3542" s="1" t="s">
        <v>25993</v>
      </c>
      <c r="L3542" s="1" t="s">
        <v>25994</v>
      </c>
      <c r="M3542" s="1" t="s">
        <v>25995</v>
      </c>
      <c r="N3542" s="1" t="s">
        <v>25996</v>
      </c>
      <c r="O3542" s="1" t="s">
        <v>25997</v>
      </c>
    </row>
    <row r="3543" s="1" customFormat="1" spans="1:15">
      <c r="A3543" s="1" t="s">
        <v>15</v>
      </c>
      <c r="B3543" s="1" t="s">
        <v>25998</v>
      </c>
      <c r="C3543" s="1" t="s">
        <v>45</v>
      </c>
      <c r="F3543" s="1" t="s">
        <v>25990</v>
      </c>
      <c r="G3543" s="1" t="e">
        <f>-ing</f>
        <v>#NAME?</v>
      </c>
      <c r="I3543" s="1" t="s">
        <v>25999</v>
      </c>
      <c r="J3543" s="1" t="s">
        <v>26000</v>
      </c>
      <c r="K3543" s="1" t="s">
        <v>26001</v>
      </c>
      <c r="L3543" s="1" t="s">
        <v>26002</v>
      </c>
      <c r="M3543" s="1" t="s">
        <v>26003</v>
      </c>
      <c r="N3543" s="1" t="s">
        <v>26004</v>
      </c>
      <c r="O3543" s="1" t="s">
        <v>26005</v>
      </c>
    </row>
    <row r="3544" s="1" customFormat="1" spans="1:15">
      <c r="A3544" s="1" t="s">
        <v>15</v>
      </c>
      <c r="B3544" s="1" t="s">
        <v>25998</v>
      </c>
      <c r="C3544" s="1" t="s">
        <v>27</v>
      </c>
      <c r="F3544" s="1" t="s">
        <v>25990</v>
      </c>
      <c r="G3544" s="1" t="e">
        <f>-ing</f>
        <v>#NAME?</v>
      </c>
      <c r="I3544" s="1" t="s">
        <v>26006</v>
      </c>
      <c r="J3544" s="1" t="s">
        <v>26007</v>
      </c>
      <c r="K3544" s="1" t="s">
        <v>26008</v>
      </c>
      <c r="L3544" s="1" t="s">
        <v>26009</v>
      </c>
      <c r="M3544" s="1" t="s">
        <v>26010</v>
      </c>
      <c r="N3544" s="1" t="s">
        <v>26011</v>
      </c>
      <c r="O3544" s="1" t="s">
        <v>26012</v>
      </c>
    </row>
    <row r="3545" s="1" customFormat="1" spans="1:15">
      <c r="A3545" s="1" t="s">
        <v>15</v>
      </c>
      <c r="B3545" s="1" t="s">
        <v>26013</v>
      </c>
      <c r="C3545" s="1" t="s">
        <v>27</v>
      </c>
      <c r="D3545" s="1" t="s">
        <v>25928</v>
      </c>
      <c r="F3545" s="1" t="s">
        <v>26014</v>
      </c>
      <c r="G3545" s="1" t="e">
        <f>-al</f>
        <v>#NAME?</v>
      </c>
      <c r="I3545" s="1" t="s">
        <v>26015</v>
      </c>
      <c r="J3545" s="1" t="s">
        <v>26016</v>
      </c>
      <c r="K3545" s="1" t="s">
        <v>26017</v>
      </c>
      <c r="L3545" s="1" t="s">
        <v>26018</v>
      </c>
      <c r="M3545" s="1" t="s">
        <v>26019</v>
      </c>
      <c r="N3545" s="1" t="s">
        <v>26020</v>
      </c>
      <c r="O3545" s="1" t="s">
        <v>26021</v>
      </c>
    </row>
    <row r="3546" s="1" customFormat="1" spans="1:15">
      <c r="A3546" s="1" t="s">
        <v>15</v>
      </c>
      <c r="B3546" s="1" t="s">
        <v>26022</v>
      </c>
      <c r="C3546" s="1" t="s">
        <v>17</v>
      </c>
      <c r="D3546" s="1" t="s">
        <v>25928</v>
      </c>
      <c r="F3546" s="1" t="s">
        <v>26014</v>
      </c>
      <c r="G3546" s="1" t="e">
        <f>-e</f>
        <v>#NAME?</v>
      </c>
      <c r="I3546" s="1" t="s">
        <v>26023</v>
      </c>
      <c r="J3546" s="1" t="s">
        <v>26024</v>
      </c>
      <c r="K3546" s="1" t="s">
        <v>26025</v>
      </c>
      <c r="L3546" s="1" t="s">
        <v>26026</v>
      </c>
      <c r="M3546" s="1" t="s">
        <v>26027</v>
      </c>
      <c r="N3546" s="1" t="s">
        <v>26028</v>
      </c>
      <c r="O3546" s="1" t="s">
        <v>26029</v>
      </c>
    </row>
    <row r="3547" s="1" customFormat="1" spans="1:15">
      <c r="A3547" s="1" t="s">
        <v>15</v>
      </c>
      <c r="B3547" s="1" t="s">
        <v>26030</v>
      </c>
      <c r="C3547" s="1" t="s">
        <v>17</v>
      </c>
      <c r="D3547" s="1" t="s">
        <v>26031</v>
      </c>
      <c r="F3547" s="1" t="s">
        <v>2314</v>
      </c>
      <c r="I3547" s="1" t="s">
        <v>26032</v>
      </c>
      <c r="J3547" s="1" t="s">
        <v>26033</v>
      </c>
      <c r="K3547" s="1" t="s">
        <v>26034</v>
      </c>
      <c r="L3547" s="1" t="s">
        <v>26035</v>
      </c>
      <c r="M3547" s="1" t="s">
        <v>26036</v>
      </c>
      <c r="N3547" s="1" t="s">
        <v>26037</v>
      </c>
      <c r="O3547" s="1" t="s">
        <v>26038</v>
      </c>
    </row>
    <row r="3548" s="1" customFormat="1" spans="1:15">
      <c r="A3548" s="1" t="s">
        <v>15</v>
      </c>
      <c r="B3548" s="1" t="s">
        <v>26030</v>
      </c>
      <c r="C3548" s="1" t="s">
        <v>27</v>
      </c>
      <c r="D3548" s="1" t="s">
        <v>26031</v>
      </c>
      <c r="F3548" s="1" t="s">
        <v>2314</v>
      </c>
      <c r="I3548" s="1" t="s">
        <v>26039</v>
      </c>
      <c r="J3548" s="1" t="s">
        <v>26040</v>
      </c>
      <c r="K3548" s="1" t="s">
        <v>26041</v>
      </c>
      <c r="L3548" s="1" t="s">
        <v>26042</v>
      </c>
      <c r="M3548" s="1" t="s">
        <v>26043</v>
      </c>
      <c r="N3548" s="1" t="s">
        <v>26044</v>
      </c>
      <c r="O3548" s="1" t="s">
        <v>26045</v>
      </c>
    </row>
    <row r="3549" s="1" customFormat="1" spans="1:15">
      <c r="A3549" s="1" t="s">
        <v>15</v>
      </c>
      <c r="B3549" s="1" t="s">
        <v>26046</v>
      </c>
      <c r="C3549" s="1" t="s">
        <v>27</v>
      </c>
      <c r="D3549" s="1" t="s">
        <v>26031</v>
      </c>
      <c r="F3549" s="1" t="s">
        <v>1845</v>
      </c>
      <c r="G3549" s="1" t="e">
        <f>-sion</f>
        <v>#NAME?</v>
      </c>
      <c r="I3549" s="1" t="s">
        <v>26047</v>
      </c>
      <c r="J3549" s="1" t="s">
        <v>26048</v>
      </c>
      <c r="K3549" s="1" t="s">
        <v>26049</v>
      </c>
      <c r="L3549" s="1" t="s">
        <v>26050</v>
      </c>
      <c r="M3549" s="1" t="s">
        <v>26051</v>
      </c>
      <c r="N3549" s="1" t="s">
        <v>26052</v>
      </c>
      <c r="O3549" s="1" t="s">
        <v>26053</v>
      </c>
    </row>
    <row r="3550" s="1" customFormat="1" spans="1:15">
      <c r="A3550" s="1" t="s">
        <v>15</v>
      </c>
      <c r="B3550" s="1" t="s">
        <v>26054</v>
      </c>
      <c r="C3550" s="1" t="s">
        <v>17</v>
      </c>
      <c r="J3550" s="1" t="s">
        <v>26055</v>
      </c>
      <c r="K3550" s="1" t="s">
        <v>26056</v>
      </c>
      <c r="L3550" s="1" t="s">
        <v>26057</v>
      </c>
      <c r="M3550" s="1" t="s">
        <v>26058</v>
      </c>
      <c r="N3550" s="1" t="s">
        <v>26059</v>
      </c>
      <c r="O3550" s="1" t="s">
        <v>26060</v>
      </c>
    </row>
    <row r="3551" s="1" customFormat="1" spans="1:15">
      <c r="A3551" s="1" t="s">
        <v>15</v>
      </c>
      <c r="B3551" s="1" t="s">
        <v>26054</v>
      </c>
      <c r="C3551" s="1" t="s">
        <v>27</v>
      </c>
      <c r="J3551" s="1" t="s">
        <v>26061</v>
      </c>
      <c r="K3551" s="1" t="s">
        <v>26056</v>
      </c>
      <c r="L3551" s="1" t="s">
        <v>26062</v>
      </c>
      <c r="M3551" s="1" t="s">
        <v>26063</v>
      </c>
      <c r="N3551" s="1" t="s">
        <v>26064</v>
      </c>
      <c r="O3551" s="1" t="s">
        <v>26065</v>
      </c>
    </row>
    <row r="3552" s="1" customFormat="1" spans="1:15">
      <c r="A3552" s="1" t="s">
        <v>15</v>
      </c>
      <c r="B3552" s="1" t="s">
        <v>26066</v>
      </c>
      <c r="C3552" s="1" t="s">
        <v>17</v>
      </c>
      <c r="J3552" s="1" t="s">
        <v>26067</v>
      </c>
      <c r="K3552" s="1" t="s">
        <v>26068</v>
      </c>
      <c r="L3552" s="1" t="s">
        <v>26069</v>
      </c>
      <c r="M3552" s="1" t="s">
        <v>26070</v>
      </c>
      <c r="N3552" s="1" t="s">
        <v>26071</v>
      </c>
      <c r="O3552" s="1" t="s">
        <v>26072</v>
      </c>
    </row>
    <row r="3553" s="1" customFormat="1" spans="1:15">
      <c r="A3553" s="1" t="s">
        <v>15</v>
      </c>
      <c r="B3553" s="1" t="s">
        <v>26066</v>
      </c>
      <c r="C3553" s="1" t="s">
        <v>27</v>
      </c>
      <c r="J3553" s="1" t="s">
        <v>26067</v>
      </c>
      <c r="K3553" s="1" t="s">
        <v>26068</v>
      </c>
      <c r="L3553" s="1" t="s">
        <v>26073</v>
      </c>
      <c r="M3553" s="1" t="s">
        <v>26074</v>
      </c>
      <c r="N3553" s="1" t="s">
        <v>26075</v>
      </c>
      <c r="O3553" s="1" t="s">
        <v>26076</v>
      </c>
    </row>
    <row r="3554" s="1" customFormat="1" spans="1:15">
      <c r="A3554" s="1" t="s">
        <v>15</v>
      </c>
      <c r="B3554" s="1" t="s">
        <v>26077</v>
      </c>
      <c r="C3554" s="1" t="s">
        <v>17</v>
      </c>
      <c r="J3554" s="1" t="s">
        <v>26078</v>
      </c>
      <c r="K3554" s="1" t="s">
        <v>26079</v>
      </c>
      <c r="L3554" s="1" t="s">
        <v>26080</v>
      </c>
      <c r="M3554" s="1" t="s">
        <v>26081</v>
      </c>
      <c r="N3554" s="1" t="s">
        <v>26082</v>
      </c>
      <c r="O3554" s="1" t="s">
        <v>26083</v>
      </c>
    </row>
    <row r="3555" s="1" customFormat="1" spans="1:15">
      <c r="A3555" s="1" t="s">
        <v>15</v>
      </c>
      <c r="B3555" s="1" t="s">
        <v>26084</v>
      </c>
      <c r="C3555" s="1" t="s">
        <v>17</v>
      </c>
      <c r="J3555" s="1" t="s">
        <v>26085</v>
      </c>
      <c r="K3555" s="1" t="s">
        <v>26086</v>
      </c>
      <c r="L3555" s="1" t="s">
        <v>26087</v>
      </c>
      <c r="M3555" s="1" t="s">
        <v>26088</v>
      </c>
      <c r="N3555" s="1" t="s">
        <v>26089</v>
      </c>
      <c r="O3555" s="1" t="s">
        <v>26090</v>
      </c>
    </row>
    <row r="3556" s="1" customFormat="1" spans="1:15">
      <c r="A3556" s="1" t="s">
        <v>15</v>
      </c>
      <c r="B3556" s="1" t="s">
        <v>26084</v>
      </c>
      <c r="C3556" s="1" t="s">
        <v>27</v>
      </c>
      <c r="J3556" s="1" t="s">
        <v>26091</v>
      </c>
      <c r="K3556" s="1" t="s">
        <v>26086</v>
      </c>
      <c r="L3556" s="1" t="s">
        <v>26092</v>
      </c>
      <c r="M3556" s="1" t="s">
        <v>26093</v>
      </c>
      <c r="N3556" s="1" t="s">
        <v>26094</v>
      </c>
      <c r="O3556" s="1" t="s">
        <v>26095</v>
      </c>
    </row>
    <row r="3557" s="1" customFormat="1" spans="1:15">
      <c r="A3557" s="1" t="s">
        <v>15</v>
      </c>
      <c r="B3557" s="1" t="s">
        <v>26096</v>
      </c>
      <c r="C3557" s="1" t="s">
        <v>27</v>
      </c>
      <c r="F3557" s="1" t="s">
        <v>26084</v>
      </c>
      <c r="G3557" s="1" t="s">
        <v>2419</v>
      </c>
      <c r="I3557" s="1" t="s">
        <v>26097</v>
      </c>
      <c r="J3557" s="1" t="s">
        <v>26098</v>
      </c>
      <c r="K3557" s="1" t="s">
        <v>26099</v>
      </c>
      <c r="L3557" s="1" t="s">
        <v>26100</v>
      </c>
      <c r="M3557" s="1" t="s">
        <v>26101</v>
      </c>
      <c r="N3557" s="1" t="s">
        <v>26102</v>
      </c>
      <c r="O3557" s="1" t="s">
        <v>26103</v>
      </c>
    </row>
    <row r="3558" s="1" customFormat="1" spans="1:15">
      <c r="A3558" s="1" t="s">
        <v>15</v>
      </c>
      <c r="B3558" s="1" t="s">
        <v>26104</v>
      </c>
      <c r="C3558" s="1" t="s">
        <v>17</v>
      </c>
      <c r="J3558" s="1" t="s">
        <v>26105</v>
      </c>
      <c r="K3558" s="1" t="s">
        <v>26106</v>
      </c>
      <c r="L3558" s="1" t="s">
        <v>26107</v>
      </c>
      <c r="M3558" s="1" t="s">
        <v>26108</v>
      </c>
      <c r="N3558" s="1" t="s">
        <v>26109</v>
      </c>
      <c r="O3558" s="1" t="s">
        <v>26110</v>
      </c>
    </row>
    <row r="3559" s="1" customFormat="1" spans="1:15">
      <c r="A3559" s="1" t="s">
        <v>15</v>
      </c>
      <c r="B3559" s="1" t="s">
        <v>26104</v>
      </c>
      <c r="C3559" s="1" t="s">
        <v>27</v>
      </c>
      <c r="J3559" s="1" t="s">
        <v>26105</v>
      </c>
      <c r="K3559" s="1" t="s">
        <v>26106</v>
      </c>
      <c r="L3559" s="1" t="s">
        <v>26111</v>
      </c>
      <c r="M3559" s="1" t="s">
        <v>26112</v>
      </c>
      <c r="N3559" s="1" t="s">
        <v>26113</v>
      </c>
      <c r="O3559" s="1" t="s">
        <v>26114</v>
      </c>
    </row>
    <row r="3560" s="1" customFormat="1" spans="1:15">
      <c r="A3560" s="1" t="s">
        <v>15</v>
      </c>
      <c r="B3560" s="1" t="s">
        <v>26115</v>
      </c>
      <c r="C3560" s="1" t="s">
        <v>45</v>
      </c>
      <c r="J3560" s="1" t="s">
        <v>26116</v>
      </c>
      <c r="K3560" s="1" t="s">
        <v>25783</v>
      </c>
      <c r="L3560" s="1" t="s">
        <v>26117</v>
      </c>
      <c r="M3560" s="1" t="s">
        <v>26118</v>
      </c>
      <c r="N3560" s="1" t="s">
        <v>26119</v>
      </c>
      <c r="O3560" s="1" t="s">
        <v>26120</v>
      </c>
    </row>
    <row r="3561" s="1" customFormat="1" spans="1:15">
      <c r="A3561" s="1" t="s">
        <v>15</v>
      </c>
      <c r="B3561" s="1" t="s">
        <v>26115</v>
      </c>
      <c r="C3561" s="1" t="s">
        <v>27</v>
      </c>
      <c r="J3561" s="1" t="s">
        <v>26121</v>
      </c>
      <c r="K3561" s="1" t="s">
        <v>25783</v>
      </c>
      <c r="L3561" s="1" t="s">
        <v>26122</v>
      </c>
      <c r="M3561" s="1" t="s">
        <v>26123</v>
      </c>
      <c r="N3561" s="1" t="s">
        <v>26124</v>
      </c>
      <c r="O3561" s="1" t="s">
        <v>26125</v>
      </c>
    </row>
    <row r="3562" s="1" customFormat="1" spans="1:15">
      <c r="A3562" s="1" t="s">
        <v>15</v>
      </c>
      <c r="B3562" s="1" t="s">
        <v>26126</v>
      </c>
      <c r="C3562" s="1" t="s">
        <v>17</v>
      </c>
      <c r="J3562" s="1" t="s">
        <v>26127</v>
      </c>
      <c r="K3562" s="1" t="s">
        <v>26128</v>
      </c>
      <c r="L3562" s="1" t="s">
        <v>26129</v>
      </c>
      <c r="M3562" s="1" t="s">
        <v>26130</v>
      </c>
      <c r="N3562" s="1" t="s">
        <v>26131</v>
      </c>
      <c r="O3562" s="1" t="s">
        <v>26132</v>
      </c>
    </row>
    <row r="3563" s="1" customFormat="1" spans="1:15">
      <c r="A3563" s="1" t="s">
        <v>15</v>
      </c>
      <c r="B3563" s="1" t="s">
        <v>26126</v>
      </c>
      <c r="C3563" s="1" t="s">
        <v>45</v>
      </c>
      <c r="J3563" s="1" t="s">
        <v>26133</v>
      </c>
      <c r="K3563" s="1" t="s">
        <v>26128</v>
      </c>
      <c r="L3563" s="1" t="s">
        <v>26134</v>
      </c>
      <c r="M3563" s="1" t="s">
        <v>26135</v>
      </c>
      <c r="N3563" s="1" t="s">
        <v>26136</v>
      </c>
      <c r="O3563" s="1" t="s">
        <v>26137</v>
      </c>
    </row>
    <row r="3564" s="1" customFormat="1" spans="1:15">
      <c r="A3564" s="1" t="s">
        <v>15</v>
      </c>
      <c r="B3564" s="1" t="s">
        <v>26138</v>
      </c>
      <c r="C3564" s="1" t="s">
        <v>45</v>
      </c>
      <c r="J3564" s="1" t="s">
        <v>10647</v>
      </c>
      <c r="K3564" s="1" t="s">
        <v>26139</v>
      </c>
      <c r="L3564" s="1" t="s">
        <v>26140</v>
      </c>
      <c r="M3564" s="1" t="s">
        <v>26141</v>
      </c>
      <c r="N3564" s="1" t="s">
        <v>26142</v>
      </c>
      <c r="O3564" s="1" t="s">
        <v>26143</v>
      </c>
    </row>
    <row r="3565" s="1" customFormat="1" spans="1:15">
      <c r="A3565" s="1" t="s">
        <v>15</v>
      </c>
      <c r="B3565" s="1" t="s">
        <v>26144</v>
      </c>
      <c r="C3565" s="1" t="s">
        <v>17</v>
      </c>
      <c r="J3565" s="1" t="s">
        <v>26145</v>
      </c>
      <c r="K3565" s="1" t="s">
        <v>26146</v>
      </c>
      <c r="L3565" s="1" t="s">
        <v>26147</v>
      </c>
      <c r="M3565" s="1" t="s">
        <v>26148</v>
      </c>
      <c r="N3565" s="1" t="s">
        <v>26149</v>
      </c>
      <c r="O3565" s="1" t="s">
        <v>26150</v>
      </c>
    </row>
    <row r="3566" s="1" customFormat="1" spans="1:15">
      <c r="A3566" s="1" t="s">
        <v>15</v>
      </c>
      <c r="B3566" s="1" t="s">
        <v>26144</v>
      </c>
      <c r="C3566" s="1" t="s">
        <v>27</v>
      </c>
      <c r="J3566" s="1" t="s">
        <v>26151</v>
      </c>
      <c r="K3566" s="1" t="s">
        <v>26146</v>
      </c>
      <c r="L3566" s="1" t="s">
        <v>26152</v>
      </c>
      <c r="M3566" s="1" t="s">
        <v>26153</v>
      </c>
      <c r="N3566" s="1" t="s">
        <v>26154</v>
      </c>
      <c r="O3566" s="1" t="s">
        <v>26155</v>
      </c>
    </row>
    <row r="3567" s="1" customFormat="1" spans="1:15">
      <c r="A3567" s="1" t="s">
        <v>15</v>
      </c>
      <c r="B3567" s="1" t="s">
        <v>26156</v>
      </c>
      <c r="C3567" s="1" t="s">
        <v>17</v>
      </c>
      <c r="J3567" s="1" t="s">
        <v>26157</v>
      </c>
      <c r="K3567" s="1" t="s">
        <v>26158</v>
      </c>
      <c r="L3567" s="1" t="s">
        <v>26159</v>
      </c>
      <c r="M3567" s="1" t="s">
        <v>26160</v>
      </c>
      <c r="N3567" s="1" t="s">
        <v>26161</v>
      </c>
      <c r="O3567" s="1" t="s">
        <v>26162</v>
      </c>
    </row>
    <row r="3568" s="1" customFormat="1" spans="1:15">
      <c r="A3568" s="1" t="s">
        <v>15</v>
      </c>
      <c r="B3568" s="1" t="s">
        <v>26156</v>
      </c>
      <c r="C3568" s="1" t="s">
        <v>27</v>
      </c>
      <c r="J3568" s="1" t="s">
        <v>26163</v>
      </c>
      <c r="K3568" s="1" t="s">
        <v>26158</v>
      </c>
      <c r="L3568" s="1" t="s">
        <v>26164</v>
      </c>
      <c r="M3568" s="1" t="s">
        <v>26165</v>
      </c>
      <c r="N3568" s="1" t="s">
        <v>26166</v>
      </c>
      <c r="O3568" s="1" t="s">
        <v>26167</v>
      </c>
    </row>
    <row r="3569" s="1" customFormat="1" spans="1:15">
      <c r="A3569" s="1" t="s">
        <v>15</v>
      </c>
      <c r="B3569" s="1" t="s">
        <v>26168</v>
      </c>
      <c r="C3569" s="1" t="s">
        <v>17</v>
      </c>
      <c r="J3569" s="1" t="s">
        <v>26169</v>
      </c>
      <c r="K3569" s="1" t="s">
        <v>26170</v>
      </c>
      <c r="L3569" s="1" t="s">
        <v>26171</v>
      </c>
      <c r="M3569" s="1" t="s">
        <v>26172</v>
      </c>
      <c r="N3569" s="1" t="s">
        <v>26173</v>
      </c>
      <c r="O3569" s="1" t="s">
        <v>26174</v>
      </c>
    </row>
    <row r="3570" s="1" customFormat="1" spans="1:15">
      <c r="A3570" s="1" t="s">
        <v>15</v>
      </c>
      <c r="B3570" s="1" t="s">
        <v>26168</v>
      </c>
      <c r="C3570" s="1" t="s">
        <v>27</v>
      </c>
      <c r="J3570" s="1" t="s">
        <v>26175</v>
      </c>
      <c r="K3570" s="1" t="s">
        <v>26170</v>
      </c>
      <c r="L3570" s="1" t="s">
        <v>26176</v>
      </c>
      <c r="M3570" s="1" t="s">
        <v>26177</v>
      </c>
      <c r="N3570" s="1" t="s">
        <v>26178</v>
      </c>
      <c r="O3570" s="1" t="s">
        <v>26179</v>
      </c>
    </row>
    <row r="3571" s="1" customFormat="1" spans="1:15">
      <c r="A3571" s="1" t="s">
        <v>15</v>
      </c>
      <c r="B3571" s="1" t="s">
        <v>26180</v>
      </c>
      <c r="C3571" s="1" t="s">
        <v>27</v>
      </c>
      <c r="J3571" s="1" t="s">
        <v>26181</v>
      </c>
      <c r="K3571" s="1" t="s">
        <v>26182</v>
      </c>
      <c r="L3571" s="1" t="s">
        <v>26183</v>
      </c>
      <c r="M3571" s="1" t="s">
        <v>26184</v>
      </c>
      <c r="N3571" s="1" t="s">
        <v>26185</v>
      </c>
      <c r="O3571" s="1" t="s">
        <v>26186</v>
      </c>
    </row>
    <row r="3572" s="1" customFormat="1" spans="1:15">
      <c r="A3572" s="1" t="s">
        <v>15</v>
      </c>
      <c r="B3572" s="1" t="s">
        <v>26187</v>
      </c>
      <c r="C3572" s="1" t="s">
        <v>27</v>
      </c>
      <c r="D3572" s="1" t="s">
        <v>26188</v>
      </c>
      <c r="F3572" s="1" t="s">
        <v>26189</v>
      </c>
      <c r="I3572" s="1" t="s">
        <v>26190</v>
      </c>
      <c r="J3572" s="1" t="s">
        <v>26191</v>
      </c>
      <c r="K3572" s="1" t="s">
        <v>26192</v>
      </c>
      <c r="L3572" s="1" t="s">
        <v>26193</v>
      </c>
      <c r="M3572" s="1" t="s">
        <v>26194</v>
      </c>
      <c r="N3572" s="1" t="s">
        <v>26195</v>
      </c>
      <c r="O3572" s="1" t="s">
        <v>26196</v>
      </c>
    </row>
    <row r="3573" s="1" customFormat="1" spans="1:15">
      <c r="A3573" s="1" t="s">
        <v>15</v>
      </c>
      <c r="B3573" s="1" t="s">
        <v>26197</v>
      </c>
      <c r="C3573" s="1" t="s">
        <v>27</v>
      </c>
      <c r="D3573" s="1" t="s">
        <v>26188</v>
      </c>
      <c r="F3573" s="1" t="s">
        <v>18774</v>
      </c>
      <c r="G3573" s="1" t="s">
        <v>2140</v>
      </c>
      <c r="I3573" s="1" t="s">
        <v>26198</v>
      </c>
      <c r="J3573" s="1" t="s">
        <v>26199</v>
      </c>
      <c r="K3573" s="1" t="s">
        <v>26200</v>
      </c>
      <c r="L3573" s="1" t="s">
        <v>26201</v>
      </c>
      <c r="M3573" s="1" t="s">
        <v>26202</v>
      </c>
      <c r="N3573" s="1" t="s">
        <v>26203</v>
      </c>
      <c r="O3573" s="1" t="s">
        <v>26204</v>
      </c>
    </row>
    <row r="3574" s="1" customFormat="1" spans="1:15">
      <c r="A3574" s="1" t="s">
        <v>15</v>
      </c>
      <c r="B3574" s="1" t="s">
        <v>26205</v>
      </c>
      <c r="C3574" s="1" t="s">
        <v>27</v>
      </c>
      <c r="D3574" s="1" t="s">
        <v>26188</v>
      </c>
      <c r="F3574" s="1" t="s">
        <v>26206</v>
      </c>
      <c r="G3574" s="1" t="s">
        <v>26207</v>
      </c>
      <c r="I3574" s="1" t="s">
        <v>26208</v>
      </c>
      <c r="J3574" s="1" t="s">
        <v>26209</v>
      </c>
      <c r="K3574" s="1" t="s">
        <v>26210</v>
      </c>
      <c r="L3574" s="1" t="s">
        <v>26211</v>
      </c>
      <c r="M3574" s="1" t="s">
        <v>26212</v>
      </c>
      <c r="N3574" s="1" t="s">
        <v>26213</v>
      </c>
      <c r="O3574" s="1" t="s">
        <v>26214</v>
      </c>
    </row>
    <row r="3575" s="1" customFormat="1" spans="1:15">
      <c r="A3575" s="1" t="s">
        <v>15</v>
      </c>
      <c r="B3575" s="1" t="s">
        <v>26215</v>
      </c>
      <c r="C3575" s="1" t="s">
        <v>27</v>
      </c>
      <c r="D3575" s="1" t="s">
        <v>26188</v>
      </c>
      <c r="F3575" s="1" t="s">
        <v>26216</v>
      </c>
      <c r="I3575" s="1" t="s">
        <v>26217</v>
      </c>
      <c r="J3575" s="1" t="s">
        <v>26218</v>
      </c>
      <c r="K3575" s="1" t="s">
        <v>26219</v>
      </c>
      <c r="L3575" s="1" t="s">
        <v>26220</v>
      </c>
      <c r="M3575" s="1" t="s">
        <v>26221</v>
      </c>
      <c r="N3575" s="1" t="s">
        <v>26222</v>
      </c>
      <c r="O3575" s="1" t="s">
        <v>26223</v>
      </c>
    </row>
    <row r="3576" s="1" customFormat="1" spans="1:15">
      <c r="A3576" s="1" t="s">
        <v>15</v>
      </c>
      <c r="B3576" s="1" t="s">
        <v>26224</v>
      </c>
      <c r="C3576" s="1" t="s">
        <v>27</v>
      </c>
      <c r="D3576" s="1" t="s">
        <v>26225</v>
      </c>
      <c r="F3576" s="1" t="s">
        <v>26226</v>
      </c>
      <c r="I3576" s="1" t="s">
        <v>26227</v>
      </c>
      <c r="J3576" s="1" t="s">
        <v>26228</v>
      </c>
      <c r="K3576" s="1" t="s">
        <v>26229</v>
      </c>
      <c r="L3576" s="1" t="s">
        <v>26230</v>
      </c>
      <c r="M3576" s="1" t="s">
        <v>26231</v>
      </c>
      <c r="N3576" s="1" t="s">
        <v>26232</v>
      </c>
      <c r="O3576" s="1" t="s">
        <v>26233</v>
      </c>
    </row>
    <row r="3577" s="1" customFormat="1" spans="1:15">
      <c r="A3577" s="1" t="s">
        <v>15</v>
      </c>
      <c r="B3577" s="1" t="s">
        <v>26234</v>
      </c>
      <c r="C3577" s="1" t="s">
        <v>45</v>
      </c>
      <c r="F3577" s="1" t="s">
        <v>26224</v>
      </c>
      <c r="G3577" s="1" t="s">
        <v>26235</v>
      </c>
      <c r="I3577" s="1" t="s">
        <v>26236</v>
      </c>
      <c r="J3577" s="1" t="s">
        <v>26237</v>
      </c>
      <c r="K3577" s="1" t="s">
        <v>26238</v>
      </c>
      <c r="L3577" s="1" t="s">
        <v>26239</v>
      </c>
      <c r="M3577" s="1" t="s">
        <v>26240</v>
      </c>
      <c r="N3577" s="1" t="s">
        <v>26241</v>
      </c>
      <c r="O3577" s="1" t="s">
        <v>26242</v>
      </c>
    </row>
    <row r="3578" s="1" customFormat="1" spans="1:15">
      <c r="A3578" s="1" t="s">
        <v>15</v>
      </c>
      <c r="B3578" s="1" t="s">
        <v>26243</v>
      </c>
      <c r="C3578" s="1" t="s">
        <v>27</v>
      </c>
      <c r="J3578" s="1" t="s">
        <v>26244</v>
      </c>
      <c r="K3578" s="1" t="s">
        <v>26245</v>
      </c>
      <c r="L3578" s="1" t="s">
        <v>26246</v>
      </c>
      <c r="M3578" s="1" t="s">
        <v>26247</v>
      </c>
      <c r="N3578" s="1" t="s">
        <v>26248</v>
      </c>
      <c r="O3578" s="1" t="s">
        <v>26249</v>
      </c>
    </row>
    <row r="3579" s="1" customFormat="1" spans="1:15">
      <c r="A3579" s="1" t="s">
        <v>15</v>
      </c>
      <c r="B3579" s="1" t="s">
        <v>26250</v>
      </c>
      <c r="C3579" s="1" t="s">
        <v>27</v>
      </c>
      <c r="F3579" s="1" t="s">
        <v>26251</v>
      </c>
      <c r="G3579" s="1" t="e">
        <f>-et</f>
        <v>#NAME?</v>
      </c>
      <c r="I3579" s="1" t="s">
        <v>26252</v>
      </c>
      <c r="J3579" s="1" t="s">
        <v>26253</v>
      </c>
      <c r="K3579" s="1" t="s">
        <v>26254</v>
      </c>
      <c r="L3579" s="1" t="s">
        <v>26255</v>
      </c>
      <c r="M3579" s="1" t="s">
        <v>26256</v>
      </c>
      <c r="N3579" s="1" t="s">
        <v>26257</v>
      </c>
      <c r="O3579" s="1" t="s">
        <v>26258</v>
      </c>
    </row>
    <row r="3580" s="1" customFormat="1" spans="1:15">
      <c r="A3580" s="1" t="s">
        <v>15</v>
      </c>
      <c r="B3580" s="1" t="s">
        <v>26259</v>
      </c>
      <c r="C3580" s="1" t="s">
        <v>27</v>
      </c>
      <c r="J3580" s="1" t="s">
        <v>26260</v>
      </c>
      <c r="K3580" s="1" t="s">
        <v>26261</v>
      </c>
      <c r="L3580" s="1" t="s">
        <v>26262</v>
      </c>
      <c r="M3580" s="1" t="s">
        <v>26263</v>
      </c>
      <c r="N3580" s="1" t="s">
        <v>26264</v>
      </c>
      <c r="O3580" s="1" t="s">
        <v>26265</v>
      </c>
    </row>
    <row r="3581" s="1" customFormat="1" spans="1:15">
      <c r="A3581" s="1" t="s">
        <v>15</v>
      </c>
      <c r="B3581" s="1" t="s">
        <v>26266</v>
      </c>
      <c r="C3581" s="1" t="s">
        <v>27</v>
      </c>
      <c r="F3581" s="1" t="s">
        <v>26259</v>
      </c>
      <c r="G3581" s="1" t="e">
        <f>-_xleta.or</f>
        <v>#VALUE!</v>
      </c>
      <c r="I3581" s="1" t="s">
        <v>26267</v>
      </c>
      <c r="J3581" s="1" t="s">
        <v>26268</v>
      </c>
      <c r="K3581" s="1" t="s">
        <v>26269</v>
      </c>
      <c r="L3581" s="1" t="s">
        <v>26270</v>
      </c>
      <c r="M3581" s="1" t="s">
        <v>26271</v>
      </c>
      <c r="N3581" s="1" t="s">
        <v>26272</v>
      </c>
      <c r="O3581" s="1" t="s">
        <v>26273</v>
      </c>
    </row>
    <row r="3582" s="1" customFormat="1" spans="1:15">
      <c r="A3582" s="1" t="s">
        <v>15</v>
      </c>
      <c r="B3582" s="1" t="s">
        <v>16542</v>
      </c>
      <c r="C3582" s="1" t="s">
        <v>17</v>
      </c>
      <c r="J3582" s="1" t="s">
        <v>26274</v>
      </c>
      <c r="K3582" s="1" t="s">
        <v>26275</v>
      </c>
      <c r="L3582" s="1" t="s">
        <v>26276</v>
      </c>
      <c r="M3582" s="1" t="s">
        <v>26277</v>
      </c>
      <c r="N3582" s="1" t="s">
        <v>26278</v>
      </c>
      <c r="O3582" s="1" t="s">
        <v>26279</v>
      </c>
    </row>
    <row r="3583" s="1" customFormat="1" spans="1:15">
      <c r="A3583" s="1" t="s">
        <v>15</v>
      </c>
      <c r="B3583" s="1" t="s">
        <v>26280</v>
      </c>
      <c r="C3583" s="1" t="s">
        <v>27</v>
      </c>
      <c r="J3583" s="1" t="s">
        <v>26281</v>
      </c>
      <c r="K3583" s="1" t="s">
        <v>26261</v>
      </c>
      <c r="L3583" s="1" t="s">
        <v>26282</v>
      </c>
      <c r="M3583" s="1" t="s">
        <v>26283</v>
      </c>
      <c r="N3583" s="1" t="s">
        <v>26284</v>
      </c>
      <c r="O3583" s="1" t="s">
        <v>26285</v>
      </c>
    </row>
    <row r="3584" s="1" customFormat="1" spans="1:15">
      <c r="A3584" s="1" t="s">
        <v>15</v>
      </c>
      <c r="B3584" s="1" t="s">
        <v>26286</v>
      </c>
      <c r="C3584" s="1" t="s">
        <v>27</v>
      </c>
      <c r="J3584" s="1" t="s">
        <v>26287</v>
      </c>
      <c r="K3584" s="1" t="s">
        <v>26288</v>
      </c>
      <c r="L3584" s="1" t="s">
        <v>26289</v>
      </c>
      <c r="M3584" s="1" t="s">
        <v>26290</v>
      </c>
      <c r="N3584" s="1" t="s">
        <v>26291</v>
      </c>
      <c r="O3584" s="1" t="s">
        <v>26292</v>
      </c>
    </row>
    <row r="3585" s="1" customFormat="1" spans="1:15">
      <c r="A3585" s="1" t="s">
        <v>15</v>
      </c>
      <c r="B3585" s="1" t="s">
        <v>26293</v>
      </c>
      <c r="C3585" s="1" t="s">
        <v>17</v>
      </c>
      <c r="J3585" s="1" t="s">
        <v>26294</v>
      </c>
      <c r="K3585" s="1" t="s">
        <v>26295</v>
      </c>
      <c r="L3585" s="1" t="s">
        <v>26296</v>
      </c>
      <c r="M3585" s="1" t="s">
        <v>26297</v>
      </c>
      <c r="N3585" s="1" t="s">
        <v>26298</v>
      </c>
      <c r="O3585" s="1" t="s">
        <v>26299</v>
      </c>
    </row>
    <row r="3586" s="1" customFormat="1" spans="1:15">
      <c r="A3586" s="1" t="s">
        <v>15</v>
      </c>
      <c r="B3586" s="1" t="s">
        <v>26293</v>
      </c>
      <c r="C3586" s="1" t="s">
        <v>27</v>
      </c>
      <c r="J3586" s="1" t="s">
        <v>26300</v>
      </c>
      <c r="K3586" s="1" t="s">
        <v>26295</v>
      </c>
      <c r="L3586" s="1" t="s">
        <v>26301</v>
      </c>
      <c r="M3586" s="1" t="s">
        <v>26302</v>
      </c>
      <c r="N3586" s="1" t="s">
        <v>26303</v>
      </c>
      <c r="O3586" s="1" t="s">
        <v>26304</v>
      </c>
    </row>
    <row r="3587" s="1" customFormat="1" spans="1:15">
      <c r="A3587" s="1" t="s">
        <v>15</v>
      </c>
      <c r="B3587" s="1" t="s">
        <v>26305</v>
      </c>
      <c r="C3587" s="1" t="s">
        <v>45</v>
      </c>
      <c r="J3587" s="1" t="s">
        <v>26306</v>
      </c>
      <c r="K3587" s="1" t="s">
        <v>26307</v>
      </c>
      <c r="L3587" s="1" t="s">
        <v>26308</v>
      </c>
      <c r="M3587" s="1" t="s">
        <v>26309</v>
      </c>
      <c r="N3587" s="1" t="s">
        <v>26310</v>
      </c>
      <c r="O3587" s="1" t="s">
        <v>26311</v>
      </c>
    </row>
    <row r="3588" s="1" customFormat="1" spans="1:15">
      <c r="A3588" s="1" t="s">
        <v>15</v>
      </c>
      <c r="B3588" s="1" t="s">
        <v>26312</v>
      </c>
      <c r="C3588" s="1" t="s">
        <v>27</v>
      </c>
      <c r="J3588" s="1" t="s">
        <v>26313</v>
      </c>
      <c r="K3588" s="1" t="s">
        <v>26314</v>
      </c>
      <c r="L3588" s="1" t="s">
        <v>26315</v>
      </c>
      <c r="M3588" s="1" t="s">
        <v>26316</v>
      </c>
      <c r="N3588" s="1" t="s">
        <v>26317</v>
      </c>
      <c r="O3588" s="1" t="s">
        <v>26318</v>
      </c>
    </row>
    <row r="3589" s="1" customFormat="1" spans="1:15">
      <c r="A3589" s="1" t="s">
        <v>15</v>
      </c>
      <c r="B3589" s="1" t="s">
        <v>26319</v>
      </c>
      <c r="C3589" s="1" t="s">
        <v>17</v>
      </c>
      <c r="J3589" s="1" t="s">
        <v>26320</v>
      </c>
      <c r="K3589" s="1" t="s">
        <v>26321</v>
      </c>
      <c r="L3589" s="1" t="s">
        <v>26322</v>
      </c>
      <c r="M3589" s="1" t="s">
        <v>26323</v>
      </c>
      <c r="N3589" s="1" t="s">
        <v>26324</v>
      </c>
      <c r="O3589" s="1" t="s">
        <v>26325</v>
      </c>
    </row>
    <row r="3590" s="1" customFormat="1" spans="1:15">
      <c r="A3590" s="1" t="s">
        <v>15</v>
      </c>
      <c r="B3590" s="1" t="s">
        <v>26319</v>
      </c>
      <c r="C3590" s="1" t="s">
        <v>27</v>
      </c>
      <c r="J3590" s="1" t="s">
        <v>26326</v>
      </c>
      <c r="K3590" s="1" t="s">
        <v>26321</v>
      </c>
      <c r="L3590" s="1" t="s">
        <v>26327</v>
      </c>
      <c r="M3590" s="1" t="s">
        <v>26328</v>
      </c>
      <c r="N3590" s="1" t="s">
        <v>26329</v>
      </c>
      <c r="O3590" s="1" t="s">
        <v>26330</v>
      </c>
    </row>
    <row r="3591" s="1" customFormat="1" spans="1:15">
      <c r="A3591" s="1" t="s">
        <v>15</v>
      </c>
      <c r="B3591" s="1" t="s">
        <v>26331</v>
      </c>
      <c r="C3591" s="1" t="s">
        <v>17</v>
      </c>
      <c r="J3591" s="1" t="s">
        <v>26332</v>
      </c>
      <c r="K3591" s="1" t="s">
        <v>26333</v>
      </c>
      <c r="L3591" s="1" t="s">
        <v>26334</v>
      </c>
      <c r="M3591" s="1" t="s">
        <v>26335</v>
      </c>
      <c r="N3591" s="1" t="s">
        <v>26336</v>
      </c>
      <c r="O3591" s="1" t="s">
        <v>26337</v>
      </c>
    </row>
    <row r="3592" s="1" customFormat="1" spans="1:15">
      <c r="A3592" s="1" t="s">
        <v>15</v>
      </c>
      <c r="B3592" s="1" t="s">
        <v>26331</v>
      </c>
      <c r="C3592" s="1" t="s">
        <v>27</v>
      </c>
      <c r="J3592" s="1" t="s">
        <v>26338</v>
      </c>
      <c r="K3592" s="1" t="s">
        <v>26333</v>
      </c>
      <c r="L3592" s="1" t="s">
        <v>26339</v>
      </c>
      <c r="M3592" s="1" t="s">
        <v>26340</v>
      </c>
      <c r="N3592" s="1" t="s">
        <v>26341</v>
      </c>
      <c r="O3592" s="1" t="s">
        <v>26342</v>
      </c>
    </row>
    <row r="3593" s="1" customFormat="1" spans="1:15">
      <c r="A3593" s="1" t="s">
        <v>15</v>
      </c>
      <c r="B3593" s="1" t="s">
        <v>26343</v>
      </c>
      <c r="C3593" s="1" t="s">
        <v>27</v>
      </c>
      <c r="J3593" s="1" t="s">
        <v>26344</v>
      </c>
      <c r="K3593" s="1" t="s">
        <v>26345</v>
      </c>
      <c r="L3593" s="1" t="s">
        <v>26346</v>
      </c>
      <c r="M3593" s="1" t="s">
        <v>26347</v>
      </c>
      <c r="N3593" s="1" t="s">
        <v>26348</v>
      </c>
      <c r="O3593" s="1" t="s">
        <v>26349</v>
      </c>
    </row>
    <row r="3594" s="1" customFormat="1" spans="1:15">
      <c r="A3594" s="1" t="s">
        <v>15</v>
      </c>
      <c r="B3594" s="1" t="s">
        <v>26343</v>
      </c>
      <c r="C3594" s="1" t="s">
        <v>17</v>
      </c>
      <c r="J3594" s="1" t="s">
        <v>26350</v>
      </c>
      <c r="K3594" s="1" t="s">
        <v>26345</v>
      </c>
      <c r="L3594" s="1" t="s">
        <v>26351</v>
      </c>
      <c r="M3594" s="1" t="s">
        <v>26352</v>
      </c>
      <c r="N3594" s="1" t="s">
        <v>26353</v>
      </c>
      <c r="O3594" s="1" t="s">
        <v>26354</v>
      </c>
    </row>
    <row r="3595" s="1" customFormat="1" spans="1:15">
      <c r="A3595" s="1" t="s">
        <v>15</v>
      </c>
      <c r="B3595" s="1" t="s">
        <v>26355</v>
      </c>
      <c r="C3595" s="1" t="s">
        <v>27</v>
      </c>
      <c r="J3595" s="1" t="s">
        <v>26356</v>
      </c>
      <c r="K3595" s="1" t="s">
        <v>26357</v>
      </c>
      <c r="L3595" s="1" t="s">
        <v>26358</v>
      </c>
      <c r="M3595" s="1" t="s">
        <v>26359</v>
      </c>
      <c r="N3595" s="1" t="s">
        <v>26360</v>
      </c>
      <c r="O3595" s="1" t="s">
        <v>26361</v>
      </c>
    </row>
    <row r="3596" s="1" customFormat="1" spans="1:15">
      <c r="A3596" s="1" t="s">
        <v>15</v>
      </c>
      <c r="B3596" s="1" t="s">
        <v>26362</v>
      </c>
      <c r="C3596" s="1" t="s">
        <v>17</v>
      </c>
      <c r="J3596" s="1" t="s">
        <v>26363</v>
      </c>
      <c r="K3596" s="1" t="s">
        <v>26364</v>
      </c>
      <c r="L3596" s="1" t="s">
        <v>26365</v>
      </c>
      <c r="M3596" s="1" t="s">
        <v>26366</v>
      </c>
      <c r="N3596" s="1" t="s">
        <v>26367</v>
      </c>
      <c r="O3596" s="1" t="s">
        <v>26368</v>
      </c>
    </row>
    <row r="3597" s="1" customFormat="1" spans="1:15">
      <c r="A3597" s="1" t="s">
        <v>15</v>
      </c>
      <c r="B3597" s="1" t="s">
        <v>26362</v>
      </c>
      <c r="C3597" s="1" t="s">
        <v>27</v>
      </c>
      <c r="J3597" s="1" t="s">
        <v>26369</v>
      </c>
      <c r="K3597" s="1" t="s">
        <v>26364</v>
      </c>
      <c r="L3597" s="1" t="s">
        <v>26370</v>
      </c>
      <c r="M3597" s="1" t="s">
        <v>26371</v>
      </c>
      <c r="N3597" s="1" t="s">
        <v>26372</v>
      </c>
      <c r="O3597" s="1" t="s">
        <v>26373</v>
      </c>
    </row>
    <row r="3598" s="1" customFormat="1" spans="1:15">
      <c r="A3598" s="1" t="s">
        <v>15</v>
      </c>
      <c r="B3598" s="1" t="s">
        <v>26374</v>
      </c>
      <c r="C3598" s="1" t="s">
        <v>45</v>
      </c>
      <c r="F3598" s="1" t="s">
        <v>26362</v>
      </c>
      <c r="G3598" s="1" t="e">
        <f>-less</f>
        <v>#NAME?</v>
      </c>
      <c r="I3598" s="1" t="s">
        <v>26375</v>
      </c>
      <c r="J3598" s="1" t="s">
        <v>26376</v>
      </c>
      <c r="K3598" s="1" t="s">
        <v>26377</v>
      </c>
      <c r="L3598" s="1" t="s">
        <v>26378</v>
      </c>
      <c r="M3598" s="1" t="s">
        <v>26379</v>
      </c>
      <c r="N3598" s="1" t="s">
        <v>26380</v>
      </c>
      <c r="O3598" s="1" t="s">
        <v>26381</v>
      </c>
    </row>
    <row r="3599" s="1" customFormat="1" spans="1:15">
      <c r="A3599" s="1" t="s">
        <v>15</v>
      </c>
      <c r="B3599" s="1" t="s">
        <v>26382</v>
      </c>
      <c r="C3599" s="1" t="s">
        <v>45</v>
      </c>
      <c r="F3599" s="1" t="s">
        <v>26362</v>
      </c>
      <c r="G3599" s="1" t="e">
        <f>-y</f>
        <v>#NAME?</v>
      </c>
      <c r="I3599" s="1" t="s">
        <v>26383</v>
      </c>
      <c r="J3599" s="1" t="s">
        <v>8015</v>
      </c>
      <c r="K3599" s="1" t="s">
        <v>26384</v>
      </c>
      <c r="L3599" s="1" t="s">
        <v>26385</v>
      </c>
      <c r="M3599" s="1" t="s">
        <v>26386</v>
      </c>
      <c r="N3599" s="1" t="s">
        <v>26387</v>
      </c>
      <c r="O3599" s="1" t="s">
        <v>26388</v>
      </c>
    </row>
    <row r="3600" s="1" customFormat="1" spans="1:15">
      <c r="A3600" s="1" t="s">
        <v>15</v>
      </c>
      <c r="B3600" s="1" t="s">
        <v>26389</v>
      </c>
      <c r="C3600" s="1" t="s">
        <v>27</v>
      </c>
      <c r="J3600" s="1" t="s">
        <v>26390</v>
      </c>
      <c r="K3600" s="1" t="s">
        <v>26391</v>
      </c>
      <c r="L3600" s="1" t="s">
        <v>26392</v>
      </c>
      <c r="M3600" s="1" t="s">
        <v>26393</v>
      </c>
      <c r="N3600" s="1" t="s">
        <v>26394</v>
      </c>
      <c r="O3600" s="1" t="s">
        <v>26395</v>
      </c>
    </row>
    <row r="3601" s="1" customFormat="1" spans="1:15">
      <c r="A3601" s="1" t="s">
        <v>15</v>
      </c>
      <c r="B3601" s="1" t="s">
        <v>26396</v>
      </c>
      <c r="C3601" s="1" t="s">
        <v>27</v>
      </c>
      <c r="J3601" s="1" t="s">
        <v>4624</v>
      </c>
      <c r="K3601" s="1" t="s">
        <v>26397</v>
      </c>
      <c r="L3601" s="1" t="s">
        <v>26398</v>
      </c>
      <c r="M3601" s="1" t="s">
        <v>26399</v>
      </c>
      <c r="N3601" s="1" t="s">
        <v>26400</v>
      </c>
      <c r="O3601" s="1" t="s">
        <v>26401</v>
      </c>
    </row>
    <row r="3602" s="1" customFormat="1" spans="1:15">
      <c r="A3602" s="1" t="s">
        <v>15</v>
      </c>
      <c r="B3602" s="1" t="s">
        <v>26402</v>
      </c>
      <c r="C3602" s="1" t="s">
        <v>27</v>
      </c>
      <c r="F3602" s="1" t="s">
        <v>26403</v>
      </c>
      <c r="G3602" s="1" t="e">
        <f>-er</f>
        <v>#NAME?</v>
      </c>
      <c r="I3602" s="1" t="s">
        <v>26404</v>
      </c>
      <c r="J3602" s="1" t="s">
        <v>26405</v>
      </c>
      <c r="K3602" s="1" t="s">
        <v>26406</v>
      </c>
      <c r="L3602" s="1" t="s">
        <v>26407</v>
      </c>
      <c r="M3602" s="1" t="s">
        <v>26408</v>
      </c>
      <c r="N3602" s="1" t="s">
        <v>26409</v>
      </c>
      <c r="O3602" s="1" t="s">
        <v>26410</v>
      </c>
    </row>
    <row r="3603" s="1" customFormat="1" spans="1:15">
      <c r="A3603" s="1" t="s">
        <v>15</v>
      </c>
      <c r="B3603" s="1" t="s">
        <v>26411</v>
      </c>
      <c r="C3603" s="1" t="s">
        <v>27</v>
      </c>
      <c r="J3603" s="1" t="s">
        <v>26412</v>
      </c>
      <c r="K3603" s="1" t="s">
        <v>26413</v>
      </c>
      <c r="L3603" s="1" t="s">
        <v>26414</v>
      </c>
      <c r="M3603" s="1" t="s">
        <v>26415</v>
      </c>
      <c r="N3603" s="1" t="s">
        <v>26416</v>
      </c>
      <c r="O3603" s="1" t="s">
        <v>26417</v>
      </c>
    </row>
    <row r="3604" s="1" customFormat="1" spans="1:15">
      <c r="A3604" s="1" t="s">
        <v>15</v>
      </c>
      <c r="B3604" s="1" t="s">
        <v>26418</v>
      </c>
      <c r="C3604" s="1" t="s">
        <v>17</v>
      </c>
      <c r="J3604" s="1" t="s">
        <v>26419</v>
      </c>
      <c r="K3604" s="1" t="s">
        <v>26420</v>
      </c>
      <c r="L3604" s="1" t="s">
        <v>26421</v>
      </c>
      <c r="M3604" s="1" t="s">
        <v>26422</v>
      </c>
      <c r="N3604" s="1" t="s">
        <v>26423</v>
      </c>
      <c r="O3604" s="1" t="s">
        <v>26424</v>
      </c>
    </row>
    <row r="3605" s="1" customFormat="1" spans="1:15">
      <c r="A3605" s="1" t="s">
        <v>15</v>
      </c>
      <c r="B3605" s="1" t="s">
        <v>26425</v>
      </c>
      <c r="C3605" s="1" t="s">
        <v>27</v>
      </c>
      <c r="F3605" s="1" t="s">
        <v>26418</v>
      </c>
      <c r="G3605" s="1" t="e">
        <f>-er</f>
        <v>#NAME?</v>
      </c>
      <c r="I3605" s="1" t="s">
        <v>26426</v>
      </c>
      <c r="J3605" s="1" t="s">
        <v>26427</v>
      </c>
      <c r="K3605" s="1" t="s">
        <v>26428</v>
      </c>
      <c r="L3605" s="1" t="s">
        <v>26429</v>
      </c>
      <c r="M3605" s="1" t="s">
        <v>26430</v>
      </c>
      <c r="N3605" s="1" t="s">
        <v>26431</v>
      </c>
      <c r="O3605" s="1" t="s">
        <v>26432</v>
      </c>
    </row>
    <row r="3606" s="1" customFormat="1" spans="1:15">
      <c r="A3606" s="1" t="s">
        <v>15</v>
      </c>
      <c r="B3606" s="1" t="s">
        <v>26433</v>
      </c>
      <c r="C3606" s="1" t="s">
        <v>27</v>
      </c>
      <c r="J3606" s="1" t="s">
        <v>26434</v>
      </c>
      <c r="K3606" s="1" t="s">
        <v>26435</v>
      </c>
      <c r="L3606" s="1" t="s">
        <v>26436</v>
      </c>
      <c r="M3606" s="1" t="s">
        <v>26437</v>
      </c>
      <c r="N3606" s="1" t="s">
        <v>26438</v>
      </c>
      <c r="O3606" s="1" t="s">
        <v>26439</v>
      </c>
    </row>
    <row r="3607" s="1" customFormat="1" spans="1:15">
      <c r="A3607" s="1" t="s">
        <v>15</v>
      </c>
      <c r="B3607" s="1" t="s">
        <v>26440</v>
      </c>
      <c r="C3607" s="1" t="s">
        <v>27</v>
      </c>
      <c r="D3607" s="1" t="s">
        <v>26441</v>
      </c>
      <c r="F3607" s="1" t="s">
        <v>11644</v>
      </c>
      <c r="I3607" s="1" t="s">
        <v>26442</v>
      </c>
      <c r="J3607" s="1" t="s">
        <v>26443</v>
      </c>
      <c r="K3607" s="1" t="s">
        <v>26444</v>
      </c>
      <c r="L3607" s="1" t="s">
        <v>26445</v>
      </c>
      <c r="M3607" s="1" t="s">
        <v>26446</v>
      </c>
      <c r="N3607" s="1" t="s">
        <v>26447</v>
      </c>
      <c r="O3607" s="1" t="s">
        <v>26448</v>
      </c>
    </row>
    <row r="3608" s="1" customFormat="1" spans="1:15">
      <c r="A3608" s="1" t="s">
        <v>15</v>
      </c>
      <c r="B3608" s="1" t="s">
        <v>26449</v>
      </c>
      <c r="C3608" s="1" t="s">
        <v>27</v>
      </c>
      <c r="I3608" s="1" t="s">
        <v>26450</v>
      </c>
      <c r="J3608" s="1" t="s">
        <v>26451</v>
      </c>
      <c r="K3608" s="1" t="s">
        <v>26452</v>
      </c>
      <c r="L3608" s="1" t="s">
        <v>26453</v>
      </c>
      <c r="M3608" s="1" t="s">
        <v>26454</v>
      </c>
      <c r="N3608" s="1" t="s">
        <v>26455</v>
      </c>
      <c r="O3608" s="1" t="s">
        <v>26456</v>
      </c>
    </row>
    <row r="3609" s="1" customFormat="1" spans="1:15">
      <c r="A3609" s="1" t="s">
        <v>15</v>
      </c>
      <c r="B3609" s="1" t="s">
        <v>26457</v>
      </c>
      <c r="C3609" s="1" t="s">
        <v>17</v>
      </c>
      <c r="J3609" s="1" t="s">
        <v>26458</v>
      </c>
      <c r="K3609" s="1" t="s">
        <v>26459</v>
      </c>
      <c r="L3609" s="1" t="s">
        <v>26460</v>
      </c>
      <c r="M3609" s="1" t="s">
        <v>26461</v>
      </c>
      <c r="N3609" s="1" t="s">
        <v>26462</v>
      </c>
      <c r="O3609" s="1" t="s">
        <v>26463</v>
      </c>
    </row>
    <row r="3610" s="1" customFormat="1" spans="1:15">
      <c r="A3610" s="1" t="s">
        <v>15</v>
      </c>
      <c r="B3610" s="1" t="s">
        <v>26457</v>
      </c>
      <c r="C3610" s="1" t="s">
        <v>27</v>
      </c>
      <c r="J3610" s="1" t="s">
        <v>26464</v>
      </c>
      <c r="K3610" s="1" t="s">
        <v>26465</v>
      </c>
      <c r="L3610" s="1" t="s">
        <v>26466</v>
      </c>
      <c r="M3610" s="1" t="s">
        <v>26467</v>
      </c>
      <c r="N3610" s="1" t="s">
        <v>26468</v>
      </c>
      <c r="O3610" s="1" t="s">
        <v>26469</v>
      </c>
    </row>
    <row r="3611" s="1" customFormat="1" spans="1:15">
      <c r="A3611" s="1" t="s">
        <v>15</v>
      </c>
      <c r="B3611" s="1" t="s">
        <v>26470</v>
      </c>
      <c r="C3611" s="1" t="s">
        <v>17</v>
      </c>
      <c r="J3611" s="1" t="s">
        <v>26471</v>
      </c>
      <c r="K3611" s="1" t="s">
        <v>26472</v>
      </c>
      <c r="L3611" s="1" t="s">
        <v>26473</v>
      </c>
      <c r="M3611" s="1" t="s">
        <v>26474</v>
      </c>
      <c r="N3611" s="1" t="s">
        <v>26475</v>
      </c>
      <c r="O3611" s="1" t="s">
        <v>26476</v>
      </c>
    </row>
    <row r="3612" s="1" customFormat="1" spans="1:15">
      <c r="A3612" s="1" t="s">
        <v>15</v>
      </c>
      <c r="B3612" s="1" t="s">
        <v>26477</v>
      </c>
      <c r="C3612" s="1" t="s">
        <v>45</v>
      </c>
      <c r="F3612" s="1" t="s">
        <v>26478</v>
      </c>
      <c r="G3612" s="1" t="s">
        <v>26479</v>
      </c>
      <c r="I3612" s="1" t="s">
        <v>26480</v>
      </c>
      <c r="J3612" s="1" t="s">
        <v>26481</v>
      </c>
      <c r="K3612" s="1" t="s">
        <v>26482</v>
      </c>
      <c r="L3612" s="1" t="s">
        <v>26483</v>
      </c>
      <c r="M3612" s="1" t="s">
        <v>26484</v>
      </c>
      <c r="N3612" s="1" t="s">
        <v>26485</v>
      </c>
      <c r="O3612" s="1" t="s">
        <v>26486</v>
      </c>
    </row>
    <row r="3613" s="1" customFormat="1" spans="1:15">
      <c r="A3613" s="1" t="s">
        <v>15</v>
      </c>
      <c r="B3613" s="1" t="s">
        <v>26487</v>
      </c>
      <c r="C3613" s="1" t="s">
        <v>27</v>
      </c>
      <c r="F3613" s="1" t="s">
        <v>26478</v>
      </c>
      <c r="G3613" s="1" t="s">
        <v>26488</v>
      </c>
      <c r="I3613" s="1" t="s">
        <v>26489</v>
      </c>
      <c r="J3613" s="1" t="s">
        <v>26490</v>
      </c>
      <c r="K3613" s="1" t="s">
        <v>26491</v>
      </c>
      <c r="L3613" s="1" t="s">
        <v>26492</v>
      </c>
      <c r="M3613" s="1" t="s">
        <v>26493</v>
      </c>
      <c r="N3613" s="1" t="s">
        <v>26494</v>
      </c>
      <c r="O3613" s="1" t="s">
        <v>26495</v>
      </c>
    </row>
    <row r="3614" s="1" customFormat="1" spans="1:15">
      <c r="A3614" s="1" t="s">
        <v>15</v>
      </c>
      <c r="B3614" s="1" t="s">
        <v>26496</v>
      </c>
      <c r="C3614" s="1" t="s">
        <v>27</v>
      </c>
      <c r="F3614" s="1" t="s">
        <v>26497</v>
      </c>
      <c r="G3614" s="1" t="s">
        <v>9394</v>
      </c>
      <c r="I3614" s="1" t="s">
        <v>26498</v>
      </c>
      <c r="J3614" s="1" t="s">
        <v>26499</v>
      </c>
      <c r="K3614" s="1" t="s">
        <v>26500</v>
      </c>
      <c r="L3614" s="1" t="s">
        <v>26501</v>
      </c>
      <c r="M3614" s="1" t="s">
        <v>26502</v>
      </c>
      <c r="N3614" s="1" t="s">
        <v>26503</v>
      </c>
      <c r="O3614" s="1" t="s">
        <v>26504</v>
      </c>
    </row>
    <row r="3615" s="1" customFormat="1" spans="1:15">
      <c r="A3615" s="1" t="s">
        <v>15</v>
      </c>
      <c r="B3615" s="1" t="s">
        <v>26505</v>
      </c>
      <c r="C3615" s="1" t="s">
        <v>27</v>
      </c>
      <c r="F3615" s="1" t="s">
        <v>26506</v>
      </c>
      <c r="G3615" s="1" t="s">
        <v>780</v>
      </c>
      <c r="H3615" s="1" t="s">
        <v>2419</v>
      </c>
      <c r="I3615" s="1" t="s">
        <v>26507</v>
      </c>
      <c r="J3615" s="1" t="s">
        <v>717</v>
      </c>
      <c r="K3615" s="1" t="s">
        <v>26508</v>
      </c>
      <c r="L3615" s="1" t="s">
        <v>26509</v>
      </c>
      <c r="M3615" s="1" t="s">
        <v>26510</v>
      </c>
      <c r="N3615" s="1" t="s">
        <v>26511</v>
      </c>
      <c r="O3615" s="1" t="s">
        <v>26512</v>
      </c>
    </row>
    <row r="3616" s="1" customFormat="1" spans="1:15">
      <c r="A3616" s="1" t="s">
        <v>15</v>
      </c>
      <c r="B3616" s="1" t="s">
        <v>26513</v>
      </c>
      <c r="C3616" s="1" t="s">
        <v>27</v>
      </c>
      <c r="D3616" s="1" t="s">
        <v>26514</v>
      </c>
      <c r="F3616" s="1" t="s">
        <v>26515</v>
      </c>
      <c r="I3616" s="1" t="s">
        <v>26516</v>
      </c>
      <c r="J3616" s="1" t="s">
        <v>26517</v>
      </c>
      <c r="K3616" s="1" t="s">
        <v>26518</v>
      </c>
      <c r="L3616" s="1" t="s">
        <v>26519</v>
      </c>
      <c r="M3616" s="1" t="s">
        <v>26520</v>
      </c>
      <c r="N3616" s="1" t="s">
        <v>26521</v>
      </c>
      <c r="O3616" s="1" t="s">
        <v>26522</v>
      </c>
    </row>
    <row r="3617" s="1" customFormat="1" spans="1:15">
      <c r="A3617" s="1" t="s">
        <v>15</v>
      </c>
      <c r="B3617" s="1" t="s">
        <v>26523</v>
      </c>
      <c r="C3617" s="1" t="s">
        <v>27</v>
      </c>
      <c r="D3617" s="1" t="s">
        <v>26514</v>
      </c>
      <c r="F3617" s="1" t="s">
        <v>16301</v>
      </c>
      <c r="I3617" s="1" t="s">
        <v>26524</v>
      </c>
      <c r="J3617" s="1" t="s">
        <v>26525</v>
      </c>
      <c r="K3617" s="1" t="s">
        <v>26526</v>
      </c>
      <c r="L3617" s="1" t="s">
        <v>26527</v>
      </c>
      <c r="M3617" s="1" t="s">
        <v>26528</v>
      </c>
      <c r="N3617" s="1" t="s">
        <v>26529</v>
      </c>
      <c r="O3617" s="1" t="s">
        <v>26530</v>
      </c>
    </row>
    <row r="3618" s="1" customFormat="1" spans="1:15">
      <c r="A3618" s="1" t="s">
        <v>15</v>
      </c>
      <c r="B3618" s="1" t="s">
        <v>26531</v>
      </c>
      <c r="C3618" s="1" t="s">
        <v>27</v>
      </c>
      <c r="D3618" s="1" t="s">
        <v>26514</v>
      </c>
      <c r="F3618" s="1" t="s">
        <v>22055</v>
      </c>
      <c r="G3618" s="1" t="s">
        <v>611</v>
      </c>
      <c r="I3618" s="1" t="s">
        <v>26532</v>
      </c>
      <c r="J3618" s="1" t="s">
        <v>26533</v>
      </c>
      <c r="K3618" s="1" t="s">
        <v>26534</v>
      </c>
      <c r="L3618" s="1" t="s">
        <v>26535</v>
      </c>
      <c r="M3618" s="1" t="s">
        <v>26536</v>
      </c>
      <c r="N3618" s="1" t="s">
        <v>26537</v>
      </c>
      <c r="O3618" s="1" t="s">
        <v>26538</v>
      </c>
    </row>
    <row r="3619" s="1" customFormat="1" spans="1:15">
      <c r="A3619" s="1" t="s">
        <v>15</v>
      </c>
      <c r="B3619" s="1" t="s">
        <v>26539</v>
      </c>
      <c r="C3619" s="1" t="s">
        <v>27</v>
      </c>
      <c r="F3619" s="1" t="s">
        <v>26540</v>
      </c>
      <c r="G3619" s="1" t="s">
        <v>15384</v>
      </c>
      <c r="I3619" s="1" t="s">
        <v>26541</v>
      </c>
      <c r="J3619" s="1" t="s">
        <v>26542</v>
      </c>
      <c r="K3619" s="1" t="s">
        <v>26543</v>
      </c>
      <c r="L3619" s="1" t="s">
        <v>26544</v>
      </c>
      <c r="M3619" s="1" t="s">
        <v>26545</v>
      </c>
      <c r="N3619" s="1" t="s">
        <v>26546</v>
      </c>
      <c r="O3619" s="1" t="s">
        <v>26547</v>
      </c>
    </row>
    <row r="3620" s="1" customFormat="1" spans="1:15">
      <c r="A3620" s="1" t="s">
        <v>15</v>
      </c>
      <c r="B3620" s="1" t="s">
        <v>26548</v>
      </c>
      <c r="C3620" s="1" t="s">
        <v>27</v>
      </c>
      <c r="J3620" s="1" t="s">
        <v>26549</v>
      </c>
      <c r="K3620" s="1" t="s">
        <v>26550</v>
      </c>
      <c r="L3620" s="1" t="s">
        <v>26551</v>
      </c>
      <c r="M3620" s="1" t="s">
        <v>26552</v>
      </c>
      <c r="N3620" s="1" t="s">
        <v>26553</v>
      </c>
      <c r="O3620" s="1" t="s">
        <v>26554</v>
      </c>
    </row>
    <row r="3621" s="1" customFormat="1" spans="1:15">
      <c r="A3621" s="1" t="s">
        <v>15</v>
      </c>
      <c r="B3621" s="1" t="s">
        <v>26555</v>
      </c>
      <c r="C3621" s="1" t="s">
        <v>45</v>
      </c>
      <c r="F3621" s="1" t="s">
        <v>6826</v>
      </c>
      <c r="G3621" s="1" t="s">
        <v>2014</v>
      </c>
      <c r="I3621" s="1" t="s">
        <v>26556</v>
      </c>
      <c r="J3621" s="1" t="s">
        <v>26557</v>
      </c>
      <c r="K3621" s="1" t="s">
        <v>26558</v>
      </c>
      <c r="L3621" s="1" t="s">
        <v>26559</v>
      </c>
      <c r="M3621" s="1" t="s">
        <v>26560</v>
      </c>
      <c r="N3621" s="1" t="s">
        <v>26561</v>
      </c>
      <c r="O3621" s="1" t="s">
        <v>26562</v>
      </c>
    </row>
    <row r="3622" s="1" customFormat="1" spans="1:15">
      <c r="A3622" s="1" t="s">
        <v>15</v>
      </c>
      <c r="B3622" s="1" t="s">
        <v>2537</v>
      </c>
      <c r="C3622" s="1" t="s">
        <v>17</v>
      </c>
      <c r="J3622" s="1" t="s">
        <v>26563</v>
      </c>
      <c r="K3622" s="1" t="s">
        <v>26564</v>
      </c>
      <c r="L3622" s="1" t="s">
        <v>26565</v>
      </c>
      <c r="M3622" s="1" t="s">
        <v>26566</v>
      </c>
      <c r="N3622" s="1" t="s">
        <v>26567</v>
      </c>
      <c r="O3622" s="1" t="s">
        <v>26568</v>
      </c>
    </row>
    <row r="3623" s="1" customFormat="1" spans="1:15">
      <c r="A3623" s="1" t="s">
        <v>15</v>
      </c>
      <c r="B3623" s="1" t="s">
        <v>26569</v>
      </c>
      <c r="C3623" s="1" t="s">
        <v>27</v>
      </c>
      <c r="F3623" s="1" t="s">
        <v>2537</v>
      </c>
      <c r="G3623" s="1" t="s">
        <v>7506</v>
      </c>
      <c r="I3623" s="1" t="s">
        <v>26570</v>
      </c>
      <c r="J3623" s="1" t="s">
        <v>26571</v>
      </c>
      <c r="K3623" s="1" t="s">
        <v>26572</v>
      </c>
      <c r="L3623" s="1" t="s">
        <v>26573</v>
      </c>
      <c r="M3623" s="1" t="s">
        <v>26574</v>
      </c>
      <c r="N3623" s="1" t="s">
        <v>26575</v>
      </c>
      <c r="O3623" s="1" t="s">
        <v>26576</v>
      </c>
    </row>
    <row r="3624" s="1" customFormat="1" spans="1:15">
      <c r="A3624" s="1" t="s">
        <v>15</v>
      </c>
      <c r="B3624" s="1" t="s">
        <v>26577</v>
      </c>
      <c r="C3624" s="1" t="s">
        <v>45</v>
      </c>
      <c r="F3624" s="1" t="s">
        <v>26578</v>
      </c>
      <c r="G3624" s="1" t="s">
        <v>26579</v>
      </c>
      <c r="I3624" s="1" t="s">
        <v>26580</v>
      </c>
      <c r="J3624" s="1" t="s">
        <v>26581</v>
      </c>
      <c r="K3624" s="1" t="s">
        <v>26582</v>
      </c>
      <c r="L3624" s="1" t="s">
        <v>26583</v>
      </c>
      <c r="M3624" s="1" t="s">
        <v>26584</v>
      </c>
      <c r="N3624" s="1" t="s">
        <v>26585</v>
      </c>
      <c r="O3624" s="1" t="s">
        <v>26586</v>
      </c>
    </row>
    <row r="3625" s="1" customFormat="1" spans="1:15">
      <c r="A3625" s="1" t="s">
        <v>15</v>
      </c>
      <c r="B3625" s="1" t="s">
        <v>26587</v>
      </c>
      <c r="C3625" s="1" t="s">
        <v>27</v>
      </c>
      <c r="F3625" s="1" t="s">
        <v>26578</v>
      </c>
      <c r="G3625" s="1" t="s">
        <v>8835</v>
      </c>
      <c r="I3625" s="1" t="s">
        <v>26588</v>
      </c>
      <c r="J3625" s="1" t="s">
        <v>26589</v>
      </c>
      <c r="K3625" s="1" t="s">
        <v>26590</v>
      </c>
      <c r="L3625" s="1" t="s">
        <v>26591</v>
      </c>
      <c r="M3625" s="1" t="s">
        <v>26592</v>
      </c>
      <c r="N3625" s="1" t="s">
        <v>26593</v>
      </c>
      <c r="O3625" s="1" t="s">
        <v>26594</v>
      </c>
    </row>
    <row r="3626" s="1" customFormat="1" spans="1:15">
      <c r="A3626" s="1" t="s">
        <v>15</v>
      </c>
      <c r="B3626" s="1" t="s">
        <v>2546</v>
      </c>
      <c r="C3626" s="1" t="s">
        <v>27</v>
      </c>
      <c r="J3626" s="1" t="s">
        <v>26595</v>
      </c>
      <c r="K3626" s="1" t="s">
        <v>26596</v>
      </c>
      <c r="L3626" s="1" t="s">
        <v>26597</v>
      </c>
      <c r="M3626" s="1" t="s">
        <v>26598</v>
      </c>
      <c r="N3626" s="1" t="s">
        <v>26599</v>
      </c>
      <c r="O3626" s="1" t="s">
        <v>26600</v>
      </c>
    </row>
    <row r="3627" s="1" customFormat="1" spans="1:15">
      <c r="A3627" s="1" t="s">
        <v>15</v>
      </c>
      <c r="B3627" s="1" t="s">
        <v>26601</v>
      </c>
      <c r="C3627" s="1" t="s">
        <v>45</v>
      </c>
      <c r="F3627" s="1" t="s">
        <v>2546</v>
      </c>
      <c r="G3627" s="1" t="s">
        <v>26602</v>
      </c>
      <c r="I3627" s="1" t="s">
        <v>26603</v>
      </c>
      <c r="J3627" s="1" t="s">
        <v>26604</v>
      </c>
      <c r="K3627" s="1" t="s">
        <v>26605</v>
      </c>
      <c r="L3627" s="1" t="s">
        <v>26606</v>
      </c>
      <c r="M3627" s="1" t="s">
        <v>26607</v>
      </c>
      <c r="N3627" s="1" t="s">
        <v>26608</v>
      </c>
      <c r="O3627" s="1" t="s">
        <v>26609</v>
      </c>
    </row>
    <row r="3628" s="1" customFormat="1" spans="1:15">
      <c r="A3628" s="1" t="s">
        <v>15</v>
      </c>
      <c r="B3628" s="1" t="s">
        <v>26610</v>
      </c>
      <c r="C3628" s="1" t="s">
        <v>27</v>
      </c>
      <c r="F3628" s="1" t="s">
        <v>26610</v>
      </c>
      <c r="J3628" s="1" t="s">
        <v>26611</v>
      </c>
      <c r="K3628" s="1" t="s">
        <v>26612</v>
      </c>
      <c r="L3628" s="1" t="s">
        <v>26613</v>
      </c>
      <c r="M3628" s="1" t="s">
        <v>26614</v>
      </c>
      <c r="N3628" s="1" t="s">
        <v>26615</v>
      </c>
      <c r="O3628" s="1" t="s">
        <v>26616</v>
      </c>
    </row>
    <row r="3629" s="1" customFormat="1" spans="1:15">
      <c r="A3629" s="1" t="s">
        <v>15</v>
      </c>
      <c r="B3629" s="1" t="s">
        <v>26617</v>
      </c>
      <c r="C3629" s="1" t="s">
        <v>27</v>
      </c>
      <c r="F3629" s="1" t="s">
        <v>8240</v>
      </c>
      <c r="G3629" s="1" t="e">
        <f>-al</f>
        <v>#NAME?</v>
      </c>
      <c r="I3629" s="1" t="s">
        <v>26618</v>
      </c>
      <c r="J3629" s="1" t="s">
        <v>26619</v>
      </c>
      <c r="K3629" s="1" t="s">
        <v>26620</v>
      </c>
      <c r="L3629" s="1" t="s">
        <v>26621</v>
      </c>
      <c r="M3629" s="1" t="s">
        <v>26622</v>
      </c>
      <c r="N3629" s="1" t="s">
        <v>26623</v>
      </c>
      <c r="O3629" s="1" t="s">
        <v>26624</v>
      </c>
    </row>
    <row r="3630" s="1" customFormat="1" spans="1:15">
      <c r="A3630" s="1" t="s">
        <v>15</v>
      </c>
      <c r="B3630" s="1" t="s">
        <v>26625</v>
      </c>
      <c r="C3630" s="1" t="s">
        <v>45</v>
      </c>
      <c r="F3630" s="1" t="s">
        <v>26626</v>
      </c>
      <c r="G3630" s="1" t="e">
        <f>-ible</f>
        <v>#NAME?</v>
      </c>
      <c r="I3630" s="1" t="s">
        <v>26627</v>
      </c>
      <c r="J3630" s="1" t="s">
        <v>2755</v>
      </c>
      <c r="K3630" s="1" t="s">
        <v>26628</v>
      </c>
      <c r="L3630" s="1" t="s">
        <v>26629</v>
      </c>
      <c r="M3630" s="1" t="s">
        <v>26630</v>
      </c>
      <c r="N3630" s="1" t="s">
        <v>26631</v>
      </c>
      <c r="O3630" s="1" t="s">
        <v>26632</v>
      </c>
    </row>
    <row r="3631" s="1" customFormat="1" spans="1:15">
      <c r="A3631" s="1" t="s">
        <v>15</v>
      </c>
      <c r="B3631" s="1" t="s">
        <v>26633</v>
      </c>
      <c r="C3631" s="1" t="s">
        <v>17</v>
      </c>
      <c r="F3631" s="1" t="s">
        <v>26626</v>
      </c>
      <c r="G3631" s="1" t="e">
        <f>-ify</f>
        <v>#NAME?</v>
      </c>
      <c r="I3631" s="1" t="s">
        <v>26634</v>
      </c>
      <c r="J3631" s="1" t="s">
        <v>26635</v>
      </c>
      <c r="K3631" s="1" t="s">
        <v>26636</v>
      </c>
      <c r="L3631" s="1" t="s">
        <v>26637</v>
      </c>
      <c r="M3631" s="1" t="s">
        <v>26638</v>
      </c>
      <c r="N3631" s="1" t="s">
        <v>26639</v>
      </c>
      <c r="O3631" s="1" t="s">
        <v>26640</v>
      </c>
    </row>
    <row r="3632" s="1" customFormat="1" spans="1:15">
      <c r="A3632" s="1" t="s">
        <v>15</v>
      </c>
      <c r="B3632" s="1" t="s">
        <v>26641</v>
      </c>
      <c r="C3632" s="1" t="s">
        <v>27</v>
      </c>
      <c r="F3632" s="1" t="s">
        <v>26626</v>
      </c>
      <c r="G3632" s="1" t="e">
        <f>-_xleta.or</f>
        <v>#VALUE!</v>
      </c>
      <c r="I3632" s="1" t="s">
        <v>26642</v>
      </c>
      <c r="J3632" s="1" t="s">
        <v>26643</v>
      </c>
      <c r="K3632" s="1" t="s">
        <v>26644</v>
      </c>
      <c r="L3632" s="1" t="s">
        <v>26645</v>
      </c>
      <c r="M3632" s="1" t="s">
        <v>26646</v>
      </c>
      <c r="N3632" s="1" t="s">
        <v>26647</v>
      </c>
      <c r="O3632" s="1" t="s">
        <v>26648</v>
      </c>
    </row>
    <row r="3633" s="1" customFormat="1" spans="1:15">
      <c r="A3633" s="1" t="s">
        <v>15</v>
      </c>
      <c r="B3633" s="1" t="s">
        <v>26649</v>
      </c>
      <c r="C3633" s="1" t="s">
        <v>27</v>
      </c>
      <c r="J3633" s="1" t="s">
        <v>26650</v>
      </c>
      <c r="K3633" s="1" t="s">
        <v>26651</v>
      </c>
      <c r="L3633" s="1" t="s">
        <v>26652</v>
      </c>
      <c r="M3633" s="1" t="s">
        <v>26653</v>
      </c>
      <c r="N3633" s="1" t="s">
        <v>26654</v>
      </c>
      <c r="O3633" s="1" t="s">
        <v>26655</v>
      </c>
    </row>
    <row r="3634" s="1" customFormat="1" spans="1:15">
      <c r="A3634" s="1" t="s">
        <v>15</v>
      </c>
      <c r="B3634" s="1" t="s">
        <v>26649</v>
      </c>
      <c r="C3634" s="1" t="s">
        <v>17</v>
      </c>
      <c r="J3634" s="1" t="s">
        <v>26656</v>
      </c>
      <c r="K3634" s="1" t="s">
        <v>26651</v>
      </c>
      <c r="L3634" s="1" t="s">
        <v>26657</v>
      </c>
      <c r="M3634" s="1" t="s">
        <v>26658</v>
      </c>
      <c r="N3634" s="1" t="s">
        <v>26659</v>
      </c>
      <c r="O3634" s="1" t="s">
        <v>26660</v>
      </c>
    </row>
    <row r="3635" s="1" customFormat="1" spans="1:15">
      <c r="A3635" s="1" t="s">
        <v>15</v>
      </c>
      <c r="B3635" s="1" t="s">
        <v>26661</v>
      </c>
      <c r="C3635" s="1" t="s">
        <v>27</v>
      </c>
      <c r="J3635" s="1" t="s">
        <v>26662</v>
      </c>
      <c r="K3635" s="1" t="s">
        <v>26663</v>
      </c>
      <c r="L3635" s="1" t="s">
        <v>26664</v>
      </c>
      <c r="M3635" s="1" t="s">
        <v>26665</v>
      </c>
      <c r="N3635" s="1" t="s">
        <v>26666</v>
      </c>
      <c r="O3635" s="1" t="s">
        <v>26667</v>
      </c>
    </row>
    <row r="3636" s="1" customFormat="1" spans="1:15">
      <c r="A3636" s="1" t="s">
        <v>15</v>
      </c>
      <c r="B3636" s="1" t="s">
        <v>26668</v>
      </c>
      <c r="C3636" s="1" t="s">
        <v>27</v>
      </c>
      <c r="I3636" s="1" t="s">
        <v>26669</v>
      </c>
      <c r="J3636" s="1" t="s">
        <v>26670</v>
      </c>
      <c r="K3636" s="1" t="s">
        <v>26671</v>
      </c>
      <c r="L3636" s="1" t="s">
        <v>26672</v>
      </c>
      <c r="M3636" s="1" t="s">
        <v>26673</v>
      </c>
      <c r="N3636" s="1" t="s">
        <v>26674</v>
      </c>
      <c r="O3636" s="1" t="s">
        <v>26675</v>
      </c>
    </row>
    <row r="3637" s="1" customFormat="1" spans="1:15">
      <c r="A3637" s="1" t="s">
        <v>15</v>
      </c>
      <c r="B3637" s="1" t="s">
        <v>26676</v>
      </c>
      <c r="C3637" s="1" t="s">
        <v>1351</v>
      </c>
      <c r="J3637" s="1" t="s">
        <v>26677</v>
      </c>
      <c r="K3637" s="1" t="s">
        <v>26678</v>
      </c>
      <c r="L3637" s="1" t="s">
        <v>26679</v>
      </c>
      <c r="M3637" s="1" t="s">
        <v>26680</v>
      </c>
      <c r="N3637" s="1" t="s">
        <v>26681</v>
      </c>
      <c r="O3637" s="1" t="s">
        <v>26682</v>
      </c>
    </row>
    <row r="3638" s="1" customFormat="1" spans="1:15">
      <c r="A3638" s="1" t="s">
        <v>15</v>
      </c>
      <c r="B3638" s="1" t="s">
        <v>26683</v>
      </c>
      <c r="C3638" s="1" t="s">
        <v>17</v>
      </c>
      <c r="J3638" s="1" t="s">
        <v>26684</v>
      </c>
      <c r="K3638" s="1" t="s">
        <v>26685</v>
      </c>
      <c r="L3638" s="1" t="s">
        <v>26686</v>
      </c>
      <c r="M3638" s="1" t="s">
        <v>26687</v>
      </c>
      <c r="N3638" s="1" t="s">
        <v>26688</v>
      </c>
      <c r="O3638" s="1" t="s">
        <v>26689</v>
      </c>
    </row>
    <row r="3639" s="1" customFormat="1" spans="1:15">
      <c r="A3639" s="1" t="s">
        <v>15</v>
      </c>
      <c r="B3639" s="1" t="s">
        <v>26683</v>
      </c>
      <c r="C3639" s="1" t="s">
        <v>27</v>
      </c>
      <c r="J3639" s="1" t="s">
        <v>26690</v>
      </c>
      <c r="K3639" s="1" t="s">
        <v>26685</v>
      </c>
      <c r="L3639" s="1" t="s">
        <v>26691</v>
      </c>
      <c r="M3639" s="1" t="s">
        <v>26692</v>
      </c>
      <c r="N3639" s="1" t="s">
        <v>26693</v>
      </c>
      <c r="O3639" s="1" t="s">
        <v>26694</v>
      </c>
    </row>
    <row r="3640" s="1" customFormat="1" spans="1:15">
      <c r="A3640" s="1" t="s">
        <v>15</v>
      </c>
      <c r="B3640" s="1" t="s">
        <v>26695</v>
      </c>
      <c r="C3640" s="1" t="s">
        <v>45</v>
      </c>
      <c r="F3640" s="1" t="s">
        <v>26683</v>
      </c>
      <c r="G3640" s="1" t="e">
        <f>-ful</f>
        <v>#NAME?</v>
      </c>
      <c r="I3640" s="1" t="s">
        <v>26696</v>
      </c>
      <c r="J3640" s="1" t="s">
        <v>26697</v>
      </c>
      <c r="K3640" s="1" t="s">
        <v>26698</v>
      </c>
      <c r="L3640" s="1" t="s">
        <v>26699</v>
      </c>
      <c r="M3640" s="1" t="s">
        <v>26700</v>
      </c>
      <c r="N3640" s="1" t="s">
        <v>26701</v>
      </c>
      <c r="O3640" s="1" t="s">
        <v>26702</v>
      </c>
    </row>
    <row r="3641" s="1" customFormat="1" spans="1:15">
      <c r="A3641" s="1" t="s">
        <v>15</v>
      </c>
      <c r="B3641" s="1" t="s">
        <v>26703</v>
      </c>
      <c r="C3641" s="1" t="s">
        <v>1210</v>
      </c>
      <c r="J3641" s="1" t="s">
        <v>26704</v>
      </c>
      <c r="K3641" s="1" t="s">
        <v>26705</v>
      </c>
      <c r="L3641" s="1" t="s">
        <v>26706</v>
      </c>
      <c r="M3641" s="1" t="s">
        <v>26707</v>
      </c>
      <c r="N3641" s="1" t="s">
        <v>26708</v>
      </c>
      <c r="O3641" s="1" t="s">
        <v>26709</v>
      </c>
    </row>
    <row r="3642" s="1" customFormat="1" spans="1:15">
      <c r="A3642" s="1" t="s">
        <v>15</v>
      </c>
      <c r="B3642" s="1" t="s">
        <v>26703</v>
      </c>
      <c r="C3642" s="1" t="s">
        <v>1351</v>
      </c>
      <c r="J3642" s="1" t="s">
        <v>26710</v>
      </c>
      <c r="K3642" s="1" t="s">
        <v>26705</v>
      </c>
      <c r="L3642" s="1" t="s">
        <v>26711</v>
      </c>
      <c r="M3642" s="1" t="s">
        <v>26712</v>
      </c>
      <c r="N3642" s="1" t="s">
        <v>26713</v>
      </c>
      <c r="O3642" s="1" t="s">
        <v>26714</v>
      </c>
    </row>
    <row r="3643" s="1" customFormat="1" spans="1:15">
      <c r="A3643" s="1" t="s">
        <v>15</v>
      </c>
      <c r="B3643" s="1" t="s">
        <v>26715</v>
      </c>
      <c r="C3643" s="1" t="s">
        <v>27</v>
      </c>
      <c r="F3643" s="1" t="s">
        <v>26716</v>
      </c>
      <c r="G3643" s="1" t="e">
        <f>-e</f>
        <v>#NAME?</v>
      </c>
      <c r="I3643" s="1" t="s">
        <v>26717</v>
      </c>
      <c r="J3643" s="1" t="s">
        <v>26718</v>
      </c>
      <c r="K3643" s="1" t="s">
        <v>26719</v>
      </c>
      <c r="L3643" s="1" t="s">
        <v>26720</v>
      </c>
      <c r="M3643" s="1" t="s">
        <v>26721</v>
      </c>
      <c r="N3643" s="1" t="s">
        <v>26722</v>
      </c>
      <c r="O3643" s="1" t="s">
        <v>26723</v>
      </c>
    </row>
    <row r="3644" s="1" customFormat="1" spans="1:15">
      <c r="A3644" s="1" t="s">
        <v>15</v>
      </c>
      <c r="B3644" s="1" t="s">
        <v>26724</v>
      </c>
      <c r="C3644" s="1" t="s">
        <v>27</v>
      </c>
      <c r="F3644" s="1" t="s">
        <v>26724</v>
      </c>
      <c r="J3644" s="1" t="s">
        <v>26725</v>
      </c>
      <c r="K3644" s="1" t="s">
        <v>26726</v>
      </c>
      <c r="L3644" s="1" t="s">
        <v>26727</v>
      </c>
      <c r="M3644" s="1" t="s">
        <v>26728</v>
      </c>
      <c r="N3644" s="1" t="s">
        <v>26729</v>
      </c>
      <c r="O3644" s="1" t="s">
        <v>26730</v>
      </c>
    </row>
    <row r="3645" s="1" customFormat="1" spans="1:15">
      <c r="A3645" s="1" t="s">
        <v>15</v>
      </c>
      <c r="B3645" s="1" t="s">
        <v>26731</v>
      </c>
      <c r="C3645" s="1" t="s">
        <v>1210</v>
      </c>
      <c r="J3645" s="1" t="s">
        <v>26732</v>
      </c>
      <c r="K3645" s="1" t="s">
        <v>26733</v>
      </c>
      <c r="L3645" s="1" t="s">
        <v>26734</v>
      </c>
      <c r="M3645" s="1" t="s">
        <v>26735</v>
      </c>
      <c r="N3645" s="1" t="s">
        <v>26736</v>
      </c>
      <c r="O3645" s="1" t="s">
        <v>26737</v>
      </c>
    </row>
    <row r="3646" s="1" customFormat="1" spans="1:15">
      <c r="A3646" s="1" t="s">
        <v>15</v>
      </c>
      <c r="B3646" s="1" t="s">
        <v>26738</v>
      </c>
      <c r="C3646" s="1" t="s">
        <v>1210</v>
      </c>
      <c r="J3646" s="1" t="s">
        <v>26739</v>
      </c>
      <c r="K3646" s="1" t="s">
        <v>26740</v>
      </c>
      <c r="L3646" s="1" t="s">
        <v>26741</v>
      </c>
      <c r="M3646" s="1" t="s">
        <v>26742</v>
      </c>
      <c r="N3646" s="1" t="s">
        <v>26743</v>
      </c>
      <c r="O3646" s="1" t="s">
        <v>26744</v>
      </c>
    </row>
    <row r="3647" s="1" customFormat="1" spans="1:15">
      <c r="A3647" s="1" t="s">
        <v>15</v>
      </c>
      <c r="B3647" s="1" t="s">
        <v>26745</v>
      </c>
      <c r="C3647" s="1" t="s">
        <v>1210</v>
      </c>
      <c r="J3647" s="1" t="s">
        <v>26746</v>
      </c>
      <c r="K3647" s="1" t="s">
        <v>26747</v>
      </c>
      <c r="L3647" s="1" t="s">
        <v>26748</v>
      </c>
      <c r="M3647" s="1" t="s">
        <v>26749</v>
      </c>
      <c r="N3647" s="1" t="s">
        <v>26750</v>
      </c>
      <c r="O3647" s="1" t="s">
        <v>26751</v>
      </c>
    </row>
    <row r="3648" s="1" customFormat="1" spans="1:15">
      <c r="A3648" s="1" t="s">
        <v>15</v>
      </c>
      <c r="B3648" s="1" t="s">
        <v>26752</v>
      </c>
      <c r="C3648" s="1" t="s">
        <v>27</v>
      </c>
      <c r="J3648" s="1" t="s">
        <v>26753</v>
      </c>
      <c r="K3648" s="1" t="s">
        <v>26754</v>
      </c>
      <c r="L3648" s="1" t="s">
        <v>26755</v>
      </c>
      <c r="M3648" s="1" t="s">
        <v>26756</v>
      </c>
      <c r="N3648" s="1" t="s">
        <v>26757</v>
      </c>
      <c r="O3648" s="1" t="s">
        <v>26758</v>
      </c>
    </row>
    <row r="3649" s="1" customFormat="1" spans="1:15">
      <c r="A3649" s="1" t="s">
        <v>15</v>
      </c>
      <c r="B3649" s="1" t="s">
        <v>26759</v>
      </c>
      <c r="C3649" s="1" t="s">
        <v>1210</v>
      </c>
      <c r="I3649" s="1" t="s">
        <v>26760</v>
      </c>
      <c r="J3649" s="1" t="s">
        <v>26761</v>
      </c>
      <c r="K3649" s="1" t="s">
        <v>26762</v>
      </c>
      <c r="L3649" s="1" t="s">
        <v>26763</v>
      </c>
      <c r="M3649" s="1" t="s">
        <v>26764</v>
      </c>
      <c r="N3649" s="1" t="s">
        <v>26765</v>
      </c>
      <c r="O3649" s="1" t="s">
        <v>26766</v>
      </c>
    </row>
    <row r="3650" s="1" customFormat="1" spans="1:15">
      <c r="A3650" s="1" t="s">
        <v>15</v>
      </c>
      <c r="B3650" s="1" t="s">
        <v>26767</v>
      </c>
      <c r="C3650" s="1" t="s">
        <v>75</v>
      </c>
      <c r="J3650" s="1" t="s">
        <v>26768</v>
      </c>
      <c r="K3650" s="1" t="s">
        <v>26769</v>
      </c>
      <c r="L3650" s="1" t="s">
        <v>26770</v>
      </c>
      <c r="M3650" s="1" t="s">
        <v>26771</v>
      </c>
      <c r="N3650" s="1" t="s">
        <v>26772</v>
      </c>
      <c r="O3650" s="1" t="s">
        <v>26773</v>
      </c>
    </row>
    <row r="3651" s="1" customFormat="1" spans="1:15">
      <c r="A3651" s="1" t="s">
        <v>15</v>
      </c>
      <c r="B3651" s="1" t="s">
        <v>26767</v>
      </c>
      <c r="C3651" s="1" t="s">
        <v>1351</v>
      </c>
      <c r="J3651" s="1" t="s">
        <v>26774</v>
      </c>
      <c r="K3651" s="1" t="s">
        <v>26769</v>
      </c>
      <c r="L3651" s="1" t="s">
        <v>26775</v>
      </c>
      <c r="M3651" s="1" t="s">
        <v>26776</v>
      </c>
      <c r="N3651" s="1" t="s">
        <v>26777</v>
      </c>
      <c r="O3651" s="1" t="s">
        <v>26778</v>
      </c>
    </row>
    <row r="3652" s="1" customFormat="1" spans="1:15">
      <c r="A3652" s="1" t="s">
        <v>15</v>
      </c>
      <c r="B3652" s="1" t="s">
        <v>26779</v>
      </c>
      <c r="C3652" s="1" t="s">
        <v>45</v>
      </c>
      <c r="F3652" s="1" t="s">
        <v>26780</v>
      </c>
      <c r="G3652" s="1" t="e">
        <f>-ical</f>
        <v>#NAME?</v>
      </c>
      <c r="I3652" s="1" t="s">
        <v>26781</v>
      </c>
      <c r="J3652" s="1" t="s">
        <v>26782</v>
      </c>
      <c r="K3652" s="1" t="s">
        <v>26783</v>
      </c>
      <c r="L3652" s="1" t="s">
        <v>26784</v>
      </c>
      <c r="M3652" s="1" t="s">
        <v>26785</v>
      </c>
      <c r="N3652" s="1" t="s">
        <v>26786</v>
      </c>
      <c r="O3652" s="1" t="s">
        <v>26787</v>
      </c>
    </row>
    <row r="3653" s="1" customFormat="1" spans="1:15">
      <c r="A3653" s="1" t="s">
        <v>15</v>
      </c>
      <c r="B3653" s="1" t="s">
        <v>26788</v>
      </c>
      <c r="C3653" s="1" t="s">
        <v>27</v>
      </c>
      <c r="F3653" s="1" t="s">
        <v>26789</v>
      </c>
      <c r="G3653" s="1" t="e">
        <f>-ry</f>
        <v>#NAME?</v>
      </c>
      <c r="I3653" s="1" t="s">
        <v>26790</v>
      </c>
      <c r="J3653" s="1" t="s">
        <v>26791</v>
      </c>
      <c r="K3653" s="1" t="s">
        <v>26792</v>
      </c>
      <c r="L3653" s="1" t="s">
        <v>26793</v>
      </c>
      <c r="M3653" s="1" t="s">
        <v>26794</v>
      </c>
      <c r="N3653" s="1" t="s">
        <v>26795</v>
      </c>
      <c r="O3653" s="1" t="s">
        <v>26796</v>
      </c>
    </row>
    <row r="3654" s="1" customFormat="1" spans="1:15">
      <c r="A3654" s="1" t="s">
        <v>15</v>
      </c>
      <c r="B3654" s="1" t="s">
        <v>26797</v>
      </c>
      <c r="C3654" s="1" t="s">
        <v>75</v>
      </c>
      <c r="J3654" s="1" t="s">
        <v>26798</v>
      </c>
      <c r="K3654" s="1" t="s">
        <v>26733</v>
      </c>
      <c r="L3654" s="1" t="s">
        <v>26799</v>
      </c>
      <c r="M3654" s="1" t="s">
        <v>26800</v>
      </c>
      <c r="N3654" s="1" t="s">
        <v>26801</v>
      </c>
      <c r="O3654" s="1" t="s">
        <v>26802</v>
      </c>
    </row>
    <row r="3655" s="1" customFormat="1" spans="1:15">
      <c r="A3655" s="1" t="s">
        <v>15</v>
      </c>
      <c r="B3655" s="1" t="s">
        <v>26803</v>
      </c>
      <c r="C3655" s="1" t="s">
        <v>75</v>
      </c>
      <c r="F3655" s="1" t="s">
        <v>26804</v>
      </c>
      <c r="I3655" s="1" t="s">
        <v>26805</v>
      </c>
      <c r="J3655" s="1" t="s">
        <v>26806</v>
      </c>
      <c r="K3655" s="1" t="s">
        <v>26807</v>
      </c>
      <c r="L3655" s="1" t="s">
        <v>26808</v>
      </c>
      <c r="M3655" s="1" t="s">
        <v>26809</v>
      </c>
      <c r="N3655" s="1" t="s">
        <v>26810</v>
      </c>
      <c r="O3655" s="1" t="s">
        <v>26811</v>
      </c>
    </row>
    <row r="3656" s="1" customFormat="1" spans="1:15">
      <c r="A3656" s="1" t="s">
        <v>15</v>
      </c>
      <c r="B3656" s="1" t="s">
        <v>26812</v>
      </c>
      <c r="C3656" s="1" t="s">
        <v>27</v>
      </c>
      <c r="F3656" s="1" t="s">
        <v>26813</v>
      </c>
      <c r="G3656" s="1" t="e">
        <f>-os</f>
        <v>#NAME?</v>
      </c>
      <c r="I3656" s="1" t="s">
        <v>26814</v>
      </c>
      <c r="J3656" s="1" t="s">
        <v>26815</v>
      </c>
      <c r="K3656" s="1" t="s">
        <v>26816</v>
      </c>
      <c r="L3656" s="1" t="s">
        <v>26817</v>
      </c>
      <c r="M3656" s="1" t="s">
        <v>26818</v>
      </c>
      <c r="N3656" s="1" t="s">
        <v>26819</v>
      </c>
      <c r="O3656" s="1" t="s">
        <v>26820</v>
      </c>
    </row>
    <row r="3657" s="1" customFormat="1" spans="1:15">
      <c r="A3657" s="1" t="s">
        <v>15</v>
      </c>
      <c r="B3657" s="1" t="s">
        <v>26821</v>
      </c>
      <c r="C3657" s="1" t="s">
        <v>1210</v>
      </c>
      <c r="J3657" s="1" t="s">
        <v>26822</v>
      </c>
      <c r="K3657" s="1" t="s">
        <v>26823</v>
      </c>
      <c r="L3657" s="1" t="s">
        <v>26824</v>
      </c>
      <c r="M3657" s="1" t="s">
        <v>26825</v>
      </c>
      <c r="N3657" s="1" t="s">
        <v>26826</v>
      </c>
      <c r="O3657" s="1" t="s">
        <v>26827</v>
      </c>
    </row>
    <row r="3658" s="1" customFormat="1" spans="1:15">
      <c r="A3658" s="1" t="s">
        <v>15</v>
      </c>
      <c r="B3658" s="1" t="s">
        <v>26828</v>
      </c>
      <c r="C3658" s="1" t="s">
        <v>1210</v>
      </c>
      <c r="J3658" s="1" t="s">
        <v>26829</v>
      </c>
      <c r="K3658" s="1" t="s">
        <v>26830</v>
      </c>
      <c r="L3658" s="1" t="s">
        <v>26831</v>
      </c>
      <c r="M3658" s="1" t="s">
        <v>26832</v>
      </c>
      <c r="N3658" s="1" t="s">
        <v>26833</v>
      </c>
      <c r="O3658" s="1" t="s">
        <v>26834</v>
      </c>
    </row>
    <row r="3659" s="1" customFormat="1" spans="1:15">
      <c r="A3659" s="1" t="s">
        <v>15</v>
      </c>
      <c r="B3659" s="1" t="s">
        <v>26835</v>
      </c>
      <c r="C3659" s="1" t="s">
        <v>45</v>
      </c>
      <c r="J3659" s="1" t="s">
        <v>26836</v>
      </c>
      <c r="K3659" s="1" t="s">
        <v>26837</v>
      </c>
      <c r="L3659" s="1" t="s">
        <v>26838</v>
      </c>
      <c r="M3659" s="1" t="s">
        <v>26839</v>
      </c>
      <c r="N3659" s="1" t="s">
        <v>26840</v>
      </c>
      <c r="O3659" s="1" t="s">
        <v>26841</v>
      </c>
    </row>
    <row r="3660" s="1" customFormat="1" spans="1:15">
      <c r="A3660" s="1" t="s">
        <v>15</v>
      </c>
      <c r="B3660" s="1" t="s">
        <v>26842</v>
      </c>
      <c r="C3660" s="1" t="s">
        <v>27</v>
      </c>
      <c r="J3660" s="1" t="s">
        <v>26843</v>
      </c>
      <c r="K3660" s="1" t="s">
        <v>26844</v>
      </c>
      <c r="L3660" s="1" t="s">
        <v>26845</v>
      </c>
      <c r="M3660" s="1" t="s">
        <v>26846</v>
      </c>
      <c r="N3660" s="1" t="s">
        <v>26847</v>
      </c>
      <c r="O3660" s="1" t="s">
        <v>26848</v>
      </c>
    </row>
    <row r="3661" s="1" customFormat="1" spans="1:15">
      <c r="A3661" s="1" t="s">
        <v>15</v>
      </c>
      <c r="B3661" s="1" t="s">
        <v>26849</v>
      </c>
      <c r="C3661" s="1" t="s">
        <v>45</v>
      </c>
      <c r="J3661" s="1" t="s">
        <v>26850</v>
      </c>
      <c r="K3661" s="1" t="s">
        <v>26851</v>
      </c>
      <c r="L3661" s="1" t="s">
        <v>26852</v>
      </c>
      <c r="M3661" s="1" t="s">
        <v>26853</v>
      </c>
      <c r="N3661" s="1" t="s">
        <v>26854</v>
      </c>
      <c r="O3661" s="1" t="s">
        <v>26855</v>
      </c>
    </row>
    <row r="3662" s="1" customFormat="1" spans="1:15">
      <c r="A3662" s="1" t="s">
        <v>15</v>
      </c>
      <c r="B3662" s="1" t="s">
        <v>1742</v>
      </c>
      <c r="C3662" s="1" t="s">
        <v>27</v>
      </c>
      <c r="J3662" s="1" t="s">
        <v>26856</v>
      </c>
      <c r="K3662" s="1" t="s">
        <v>26857</v>
      </c>
      <c r="L3662" s="1" t="s">
        <v>26858</v>
      </c>
      <c r="M3662" s="1" t="s">
        <v>26859</v>
      </c>
      <c r="N3662" s="1" t="s">
        <v>26860</v>
      </c>
      <c r="O3662" s="1" t="s">
        <v>26861</v>
      </c>
    </row>
    <row r="3663" s="1" customFormat="1" spans="1:15">
      <c r="A3663" s="1" t="s">
        <v>15</v>
      </c>
      <c r="B3663" s="1" t="s">
        <v>26862</v>
      </c>
      <c r="C3663" s="1" t="s">
        <v>17</v>
      </c>
      <c r="J3663" s="1" t="s">
        <v>26863</v>
      </c>
      <c r="K3663" s="1" t="s">
        <v>26864</v>
      </c>
      <c r="L3663" s="1" t="s">
        <v>26865</v>
      </c>
      <c r="M3663" s="1" t="s">
        <v>26866</v>
      </c>
      <c r="N3663" s="1" t="s">
        <v>26867</v>
      </c>
      <c r="O3663" s="1" t="s">
        <v>26868</v>
      </c>
    </row>
    <row r="3664" s="1" customFormat="1" spans="1:15">
      <c r="A3664" s="1" t="s">
        <v>15</v>
      </c>
      <c r="B3664" s="1" t="s">
        <v>26869</v>
      </c>
      <c r="C3664" s="1" t="s">
        <v>27</v>
      </c>
      <c r="F3664" s="1" t="s">
        <v>26862</v>
      </c>
      <c r="G3664" s="1" t="e">
        <f>-ing</f>
        <v>#NAME?</v>
      </c>
      <c r="I3664" s="1" t="s">
        <v>26870</v>
      </c>
      <c r="J3664" s="1" t="s">
        <v>26871</v>
      </c>
      <c r="K3664" s="1" t="s">
        <v>26872</v>
      </c>
      <c r="L3664" s="1" t="s">
        <v>26873</v>
      </c>
      <c r="M3664" s="1" t="s">
        <v>26874</v>
      </c>
      <c r="N3664" s="1" t="s">
        <v>26875</v>
      </c>
      <c r="O3664" s="1" t="s">
        <v>26876</v>
      </c>
    </row>
    <row r="3665" s="1" customFormat="1" spans="1:15">
      <c r="A3665" s="1" t="s">
        <v>15</v>
      </c>
      <c r="B3665" s="1" t="s">
        <v>26877</v>
      </c>
      <c r="C3665" s="1" t="s">
        <v>27</v>
      </c>
      <c r="J3665" s="1" t="s">
        <v>26878</v>
      </c>
      <c r="K3665" s="1" t="s">
        <v>26879</v>
      </c>
      <c r="L3665" s="1" t="s">
        <v>26880</v>
      </c>
      <c r="M3665" s="1" t="s">
        <v>26881</v>
      </c>
      <c r="N3665" s="1" t="s">
        <v>26882</v>
      </c>
      <c r="O3665" s="1" t="s">
        <v>26883</v>
      </c>
    </row>
    <row r="3666" s="1" customFormat="1" spans="1:15">
      <c r="A3666" s="1" t="s">
        <v>15</v>
      </c>
      <c r="B3666" s="1" t="s">
        <v>26884</v>
      </c>
      <c r="C3666" s="1" t="s">
        <v>1210</v>
      </c>
      <c r="J3666" s="1" t="s">
        <v>26885</v>
      </c>
      <c r="K3666" s="1" t="s">
        <v>26886</v>
      </c>
      <c r="L3666" s="1" t="s">
        <v>26887</v>
      </c>
      <c r="M3666" s="1" t="s">
        <v>10716</v>
      </c>
      <c r="N3666" s="1" t="s">
        <v>26888</v>
      </c>
      <c r="O3666" s="1" t="s">
        <v>26889</v>
      </c>
    </row>
    <row r="3667" s="1" customFormat="1" spans="1:15">
      <c r="A3667" s="1" t="s">
        <v>15</v>
      </c>
      <c r="B3667" s="1" t="s">
        <v>26890</v>
      </c>
      <c r="C3667" s="1" t="s">
        <v>45</v>
      </c>
      <c r="J3667" s="1" t="s">
        <v>26891</v>
      </c>
      <c r="K3667" s="1" t="s">
        <v>26892</v>
      </c>
      <c r="L3667" s="1" t="s">
        <v>26893</v>
      </c>
      <c r="M3667" s="1" t="s">
        <v>26894</v>
      </c>
      <c r="N3667" s="1" t="s">
        <v>26895</v>
      </c>
      <c r="O3667" s="1" t="s">
        <v>26896</v>
      </c>
    </row>
    <row r="3668" s="1" customFormat="1" spans="1:15">
      <c r="A3668" s="1" t="s">
        <v>15</v>
      </c>
      <c r="B3668" s="1" t="s">
        <v>26897</v>
      </c>
      <c r="C3668" s="1" t="s">
        <v>1210</v>
      </c>
      <c r="J3668" s="1" t="s">
        <v>26898</v>
      </c>
      <c r="K3668" s="1" t="s">
        <v>26899</v>
      </c>
      <c r="L3668" s="1" t="s">
        <v>26900</v>
      </c>
      <c r="M3668" s="1" t="s">
        <v>26901</v>
      </c>
      <c r="N3668" s="1" t="s">
        <v>26902</v>
      </c>
      <c r="O3668" s="1" t="s">
        <v>26903</v>
      </c>
    </row>
    <row r="3669" s="1" customFormat="1" spans="1:15">
      <c r="A3669" s="1" t="s">
        <v>15</v>
      </c>
      <c r="B3669" s="1" t="s">
        <v>26904</v>
      </c>
      <c r="C3669" s="1" t="s">
        <v>1351</v>
      </c>
      <c r="J3669" s="1" t="s">
        <v>1352</v>
      </c>
      <c r="K3669" s="1" t="s">
        <v>26905</v>
      </c>
      <c r="L3669" s="1" t="s">
        <v>26906</v>
      </c>
      <c r="M3669" s="1" t="s">
        <v>26907</v>
      </c>
      <c r="N3669" s="1" t="s">
        <v>26908</v>
      </c>
      <c r="O3669" s="1" t="s">
        <v>26909</v>
      </c>
    </row>
    <row r="3670" s="1" customFormat="1" spans="1:15">
      <c r="A3670" s="1" t="s">
        <v>15</v>
      </c>
      <c r="B3670" s="1" t="s">
        <v>26910</v>
      </c>
      <c r="C3670" s="1" t="s">
        <v>27</v>
      </c>
      <c r="J3670" s="1" t="s">
        <v>26911</v>
      </c>
      <c r="K3670" s="1" t="s">
        <v>26912</v>
      </c>
      <c r="L3670" s="1" t="s">
        <v>26913</v>
      </c>
      <c r="M3670" s="1" t="s">
        <v>26914</v>
      </c>
      <c r="N3670" s="1" t="s">
        <v>26915</v>
      </c>
      <c r="O3670" s="1" t="s">
        <v>26916</v>
      </c>
    </row>
    <row r="3671" s="1" customFormat="1" spans="1:15">
      <c r="A3671" s="1" t="s">
        <v>15</v>
      </c>
      <c r="B3671" s="1" t="s">
        <v>26917</v>
      </c>
      <c r="C3671" s="1" t="s">
        <v>27</v>
      </c>
      <c r="J3671" s="1" t="s">
        <v>26918</v>
      </c>
      <c r="K3671" s="1" t="s">
        <v>26919</v>
      </c>
      <c r="L3671" s="1" t="s">
        <v>26920</v>
      </c>
      <c r="M3671" s="1" t="s">
        <v>26921</v>
      </c>
      <c r="N3671" s="1" t="s">
        <v>26922</v>
      </c>
      <c r="O3671" s="1" t="s">
        <v>26923</v>
      </c>
    </row>
    <row r="3672" s="1" customFormat="1" spans="1:15">
      <c r="A3672" s="1" t="s">
        <v>15</v>
      </c>
      <c r="B3672" s="1" t="s">
        <v>26924</v>
      </c>
      <c r="C3672" s="1" t="s">
        <v>17</v>
      </c>
      <c r="J3672" s="1" t="s">
        <v>10153</v>
      </c>
      <c r="K3672" s="1" t="s">
        <v>26925</v>
      </c>
      <c r="L3672" s="1" t="s">
        <v>26926</v>
      </c>
      <c r="M3672" s="1" t="s">
        <v>26927</v>
      </c>
      <c r="N3672" s="1" t="s">
        <v>26928</v>
      </c>
      <c r="O3672" s="1" t="s">
        <v>26929</v>
      </c>
    </row>
    <row r="3673" s="1" customFormat="1" spans="1:15">
      <c r="A3673" s="1" t="s">
        <v>15</v>
      </c>
      <c r="B3673" s="1" t="s">
        <v>26924</v>
      </c>
      <c r="C3673" s="1" t="s">
        <v>27</v>
      </c>
      <c r="J3673" s="1" t="s">
        <v>26930</v>
      </c>
      <c r="K3673" s="1" t="s">
        <v>26925</v>
      </c>
      <c r="L3673" s="1" t="s">
        <v>26931</v>
      </c>
      <c r="M3673" s="1" t="s">
        <v>26932</v>
      </c>
      <c r="N3673" s="1" t="s">
        <v>26933</v>
      </c>
      <c r="O3673" s="1" t="s">
        <v>26934</v>
      </c>
    </row>
    <row r="3674" s="1" customFormat="1" spans="1:15">
      <c r="A3674" s="1" t="s">
        <v>15</v>
      </c>
      <c r="B3674" s="1" t="s">
        <v>26935</v>
      </c>
      <c r="C3674" s="1" t="s">
        <v>27</v>
      </c>
      <c r="F3674" s="1" t="s">
        <v>26924</v>
      </c>
      <c r="G3674" s="1" t="e">
        <f>-er</f>
        <v>#NAME?</v>
      </c>
      <c r="I3674" s="1" t="s">
        <v>26936</v>
      </c>
      <c r="J3674" s="1" t="s">
        <v>26937</v>
      </c>
      <c r="K3674" s="1" t="s">
        <v>26938</v>
      </c>
      <c r="L3674" s="1" t="s">
        <v>26939</v>
      </c>
      <c r="M3674" s="1" t="s">
        <v>26940</v>
      </c>
      <c r="N3674" s="1" t="s">
        <v>26941</v>
      </c>
      <c r="O3674" s="1" t="s">
        <v>26942</v>
      </c>
    </row>
    <row r="3675" s="1" customFormat="1" spans="1:15">
      <c r="A3675" s="1" t="s">
        <v>15</v>
      </c>
      <c r="B3675" s="1" t="s">
        <v>26943</v>
      </c>
      <c r="C3675" s="1" t="s">
        <v>27</v>
      </c>
      <c r="J3675" s="1" t="s">
        <v>26944</v>
      </c>
      <c r="K3675" s="1" t="s">
        <v>26945</v>
      </c>
      <c r="L3675" s="1" t="s">
        <v>26946</v>
      </c>
      <c r="M3675" s="1" t="s">
        <v>26947</v>
      </c>
      <c r="N3675" s="1" t="s">
        <v>26948</v>
      </c>
      <c r="O3675" s="1" t="s">
        <v>26949</v>
      </c>
    </row>
    <row r="3676" s="1" customFormat="1" spans="1:15">
      <c r="A3676" s="1" t="s">
        <v>15</v>
      </c>
      <c r="B3676" s="1" t="s">
        <v>26950</v>
      </c>
      <c r="C3676" s="1" t="s">
        <v>65</v>
      </c>
      <c r="J3676" s="1" t="s">
        <v>26951</v>
      </c>
      <c r="K3676" s="1" t="s">
        <v>26952</v>
      </c>
      <c r="L3676" s="1" t="s">
        <v>26953</v>
      </c>
      <c r="M3676" s="1" t="s">
        <v>26954</v>
      </c>
      <c r="N3676" s="1" t="s">
        <v>26955</v>
      </c>
      <c r="O3676" s="1" t="s">
        <v>26956</v>
      </c>
    </row>
    <row r="3677" s="1" customFormat="1" spans="1:15">
      <c r="A3677" s="1" t="s">
        <v>15</v>
      </c>
      <c r="B3677" s="1" t="s">
        <v>26950</v>
      </c>
      <c r="C3677" s="1" t="s">
        <v>75</v>
      </c>
      <c r="J3677" s="1" t="s">
        <v>26957</v>
      </c>
      <c r="K3677" s="1" t="s">
        <v>26952</v>
      </c>
      <c r="L3677" s="1" t="s">
        <v>26958</v>
      </c>
      <c r="M3677" s="1" t="s">
        <v>26959</v>
      </c>
      <c r="N3677" s="1" t="s">
        <v>26960</v>
      </c>
      <c r="O3677" s="1" t="s">
        <v>26961</v>
      </c>
    </row>
    <row r="3678" s="1" customFormat="1" spans="1:15">
      <c r="A3678" s="1" t="s">
        <v>15</v>
      </c>
      <c r="B3678" s="1" t="s">
        <v>26962</v>
      </c>
      <c r="C3678" s="1" t="s">
        <v>65</v>
      </c>
      <c r="D3678" s="1" t="s">
        <v>26963</v>
      </c>
      <c r="G3678" s="1" t="e">
        <f>-out</f>
        <v>#NAME?</v>
      </c>
      <c r="I3678" s="1" t="s">
        <v>26964</v>
      </c>
      <c r="J3678" s="1" t="s">
        <v>26965</v>
      </c>
      <c r="K3678" s="1" t="s">
        <v>26966</v>
      </c>
      <c r="L3678" s="1" t="s">
        <v>26967</v>
      </c>
      <c r="M3678" s="1" t="s">
        <v>26968</v>
      </c>
      <c r="N3678" s="1" t="s">
        <v>26969</v>
      </c>
      <c r="O3678" s="1" t="s">
        <v>26970</v>
      </c>
    </row>
    <row r="3679" s="1" customFormat="1" spans="1:15">
      <c r="A3679" s="1" t="s">
        <v>15</v>
      </c>
      <c r="B3679" s="1" t="s">
        <v>26962</v>
      </c>
      <c r="C3679" s="1" t="s">
        <v>75</v>
      </c>
      <c r="D3679" s="1" t="s">
        <v>26963</v>
      </c>
      <c r="G3679" s="1" t="e">
        <f>-out</f>
        <v>#NAME?</v>
      </c>
      <c r="I3679" s="1" t="s">
        <v>26971</v>
      </c>
      <c r="J3679" s="1" t="s">
        <v>26972</v>
      </c>
      <c r="K3679" s="1" t="s">
        <v>26966</v>
      </c>
      <c r="L3679" s="1" t="s">
        <v>26973</v>
      </c>
      <c r="M3679" s="1" t="s">
        <v>26974</v>
      </c>
      <c r="N3679" s="1" t="s">
        <v>26975</v>
      </c>
      <c r="O3679" s="1" t="s">
        <v>26976</v>
      </c>
    </row>
    <row r="3680" s="1" customFormat="1" spans="1:15">
      <c r="A3680" s="1" t="s">
        <v>15</v>
      </c>
      <c r="B3680" s="1" t="s">
        <v>26977</v>
      </c>
      <c r="C3680" s="1" t="s">
        <v>17</v>
      </c>
      <c r="J3680" s="1" t="s">
        <v>26978</v>
      </c>
      <c r="K3680" s="1" t="s">
        <v>26979</v>
      </c>
      <c r="L3680" s="1" t="s">
        <v>26980</v>
      </c>
      <c r="M3680" s="1" t="s">
        <v>26981</v>
      </c>
      <c r="N3680" s="1" t="s">
        <v>26982</v>
      </c>
      <c r="O3680" s="1" t="s">
        <v>26983</v>
      </c>
    </row>
    <row r="3681" s="1" customFormat="1" spans="1:15">
      <c r="A3681" s="1" t="s">
        <v>15</v>
      </c>
      <c r="B3681" s="1" t="s">
        <v>26984</v>
      </c>
      <c r="C3681" s="1" t="s">
        <v>27</v>
      </c>
      <c r="J3681" s="1" t="s">
        <v>26985</v>
      </c>
      <c r="K3681" s="1" t="s">
        <v>26986</v>
      </c>
      <c r="L3681" s="1" t="s">
        <v>26987</v>
      </c>
      <c r="M3681" s="1" t="s">
        <v>26988</v>
      </c>
      <c r="N3681" s="1" t="s">
        <v>26989</v>
      </c>
      <c r="O3681" s="1" t="s">
        <v>26990</v>
      </c>
    </row>
    <row r="3682" s="1" customFormat="1" spans="1:15">
      <c r="A3682" s="1" t="s">
        <v>15</v>
      </c>
      <c r="B3682" s="1" t="s">
        <v>26991</v>
      </c>
      <c r="C3682" s="1" t="s">
        <v>27</v>
      </c>
      <c r="D3682" s="1" t="s">
        <v>26984</v>
      </c>
      <c r="F3682" s="1" t="s">
        <v>25371</v>
      </c>
      <c r="I3682" s="1" t="s">
        <v>26992</v>
      </c>
      <c r="J3682" s="1" t="s">
        <v>26993</v>
      </c>
      <c r="K3682" s="1" t="s">
        <v>26994</v>
      </c>
      <c r="L3682" s="1" t="s">
        <v>26995</v>
      </c>
      <c r="M3682" s="1" t="s">
        <v>26996</v>
      </c>
      <c r="N3682" s="1" t="s">
        <v>26997</v>
      </c>
      <c r="O3682" s="1" t="s">
        <v>26998</v>
      </c>
    </row>
    <row r="3683" s="1" customFormat="1" spans="1:15">
      <c r="A3683" s="1" t="s">
        <v>15</v>
      </c>
      <c r="B3683" s="1" t="s">
        <v>9780</v>
      </c>
      <c r="C3683" s="1" t="s">
        <v>75</v>
      </c>
      <c r="J3683" s="1" t="s">
        <v>26999</v>
      </c>
      <c r="K3683" s="1" t="s">
        <v>27000</v>
      </c>
      <c r="L3683" s="1" t="s">
        <v>27001</v>
      </c>
      <c r="M3683" s="1" t="s">
        <v>27002</v>
      </c>
      <c r="N3683" s="1" t="s">
        <v>27003</v>
      </c>
      <c r="O3683" s="1" t="s">
        <v>27004</v>
      </c>
    </row>
    <row r="3684" s="1" customFormat="1" spans="1:15">
      <c r="A3684" s="1" t="s">
        <v>15</v>
      </c>
      <c r="B3684" s="1" t="s">
        <v>27005</v>
      </c>
      <c r="C3684" s="1" t="s">
        <v>17</v>
      </c>
      <c r="J3684" s="1" t="s">
        <v>27006</v>
      </c>
      <c r="K3684" s="1" t="s">
        <v>27007</v>
      </c>
      <c r="L3684" s="1" t="s">
        <v>27008</v>
      </c>
      <c r="M3684" s="1" t="s">
        <v>27009</v>
      </c>
      <c r="N3684" s="1" t="s">
        <v>27010</v>
      </c>
      <c r="O3684" s="1" t="s">
        <v>27011</v>
      </c>
    </row>
    <row r="3685" s="1" customFormat="1" spans="1:15">
      <c r="A3685" s="1" t="s">
        <v>15</v>
      </c>
      <c r="B3685" s="1" t="s">
        <v>27012</v>
      </c>
      <c r="C3685" s="1" t="s">
        <v>27</v>
      </c>
      <c r="J3685" s="1" t="s">
        <v>27013</v>
      </c>
      <c r="K3685" s="1" t="s">
        <v>27014</v>
      </c>
      <c r="L3685" s="1" t="s">
        <v>27015</v>
      </c>
      <c r="M3685" s="1" t="s">
        <v>27016</v>
      </c>
      <c r="N3685" s="1" t="s">
        <v>27017</v>
      </c>
      <c r="O3685" s="1" t="s">
        <v>27018</v>
      </c>
    </row>
    <row r="3686" s="1" customFormat="1" spans="1:15">
      <c r="A3686" s="1" t="s">
        <v>15</v>
      </c>
      <c r="B3686" s="1" t="s">
        <v>27012</v>
      </c>
      <c r="C3686" s="1" t="s">
        <v>17</v>
      </c>
      <c r="J3686" s="1" t="s">
        <v>27019</v>
      </c>
      <c r="K3686" s="1" t="s">
        <v>27014</v>
      </c>
      <c r="L3686" s="1" t="s">
        <v>27020</v>
      </c>
      <c r="M3686" s="1" t="s">
        <v>27021</v>
      </c>
      <c r="N3686" s="1" t="s">
        <v>27022</v>
      </c>
      <c r="O3686" s="1" t="s">
        <v>27023</v>
      </c>
    </row>
    <row r="3687" s="1" customFormat="1" spans="1:15">
      <c r="A3687" s="1" t="s">
        <v>15</v>
      </c>
      <c r="B3687" s="1" t="s">
        <v>27024</v>
      </c>
      <c r="C3687" s="1" t="s">
        <v>45</v>
      </c>
      <c r="J3687" s="1" t="s">
        <v>27025</v>
      </c>
      <c r="K3687" s="1" t="s">
        <v>27026</v>
      </c>
      <c r="L3687" s="1" t="s">
        <v>27027</v>
      </c>
      <c r="M3687" s="1" t="s">
        <v>27028</v>
      </c>
      <c r="N3687" s="1" t="s">
        <v>27029</v>
      </c>
      <c r="O3687" s="1" t="s">
        <v>27030</v>
      </c>
    </row>
    <row r="3688" s="1" customFormat="1" spans="1:15">
      <c r="A3688" s="1" t="s">
        <v>15</v>
      </c>
      <c r="B3688" s="1" t="s">
        <v>27024</v>
      </c>
      <c r="C3688" s="1" t="s">
        <v>17</v>
      </c>
      <c r="J3688" s="1" t="s">
        <v>27031</v>
      </c>
      <c r="K3688" s="1" t="s">
        <v>27026</v>
      </c>
      <c r="L3688" s="1" t="s">
        <v>27032</v>
      </c>
      <c r="M3688" s="1" t="s">
        <v>27033</v>
      </c>
      <c r="N3688" s="1" t="s">
        <v>27034</v>
      </c>
      <c r="O3688" s="1" t="s">
        <v>27035</v>
      </c>
    </row>
    <row r="3689" s="1" customFormat="1" spans="1:15">
      <c r="A3689" s="1" t="s">
        <v>15</v>
      </c>
      <c r="B3689" s="1" t="s">
        <v>27036</v>
      </c>
      <c r="C3689" s="1" t="s">
        <v>27</v>
      </c>
      <c r="J3689" s="1" t="s">
        <v>27037</v>
      </c>
      <c r="K3689" s="1" t="s">
        <v>27038</v>
      </c>
      <c r="L3689" s="1" t="s">
        <v>27039</v>
      </c>
      <c r="M3689" s="1" t="s">
        <v>27040</v>
      </c>
      <c r="N3689" s="1" t="s">
        <v>27041</v>
      </c>
      <c r="O3689" s="1" t="s">
        <v>27042</v>
      </c>
    </row>
    <row r="3690" s="1" customFormat="1" spans="1:15">
      <c r="A3690" s="1" t="s">
        <v>15</v>
      </c>
      <c r="B3690" s="1" t="s">
        <v>27036</v>
      </c>
      <c r="C3690" s="1" t="s">
        <v>17</v>
      </c>
      <c r="J3690" s="1" t="s">
        <v>27043</v>
      </c>
      <c r="K3690" s="1" t="s">
        <v>27038</v>
      </c>
      <c r="L3690" s="1" t="s">
        <v>27044</v>
      </c>
      <c r="M3690" s="1" t="s">
        <v>27045</v>
      </c>
      <c r="N3690" s="1" t="s">
        <v>27046</v>
      </c>
      <c r="O3690" s="1" t="s">
        <v>27047</v>
      </c>
    </row>
    <row r="3691" s="1" customFormat="1" spans="1:15">
      <c r="A3691" s="1" t="s">
        <v>15</v>
      </c>
      <c r="B3691" s="1" t="s">
        <v>27048</v>
      </c>
      <c r="C3691" s="1" t="s">
        <v>27</v>
      </c>
      <c r="J3691" s="1" t="s">
        <v>27049</v>
      </c>
      <c r="K3691" s="1" t="s">
        <v>27050</v>
      </c>
      <c r="L3691" s="1" t="s">
        <v>27051</v>
      </c>
      <c r="M3691" s="1" t="s">
        <v>27052</v>
      </c>
      <c r="N3691" s="1" t="s">
        <v>27053</v>
      </c>
      <c r="O3691" s="1" t="s">
        <v>27054</v>
      </c>
    </row>
    <row r="3692" s="1" customFormat="1" spans="1:15">
      <c r="A3692" s="1" t="s">
        <v>15</v>
      </c>
      <c r="B3692" s="1" t="s">
        <v>27055</v>
      </c>
      <c r="C3692" s="1" t="s">
        <v>45</v>
      </c>
      <c r="J3692" s="1" t="s">
        <v>27056</v>
      </c>
      <c r="K3692" s="1" t="s">
        <v>27057</v>
      </c>
      <c r="L3692" s="1" t="s">
        <v>27058</v>
      </c>
      <c r="M3692" s="1" t="s">
        <v>27059</v>
      </c>
      <c r="N3692" s="1" t="s">
        <v>27060</v>
      </c>
      <c r="O3692" s="1" t="s">
        <v>27061</v>
      </c>
    </row>
    <row r="3693" s="1" customFormat="1" spans="1:15">
      <c r="A3693" s="1" t="s">
        <v>15</v>
      </c>
      <c r="B3693" s="1" t="s">
        <v>27055</v>
      </c>
      <c r="C3693" s="1" t="s">
        <v>75</v>
      </c>
      <c r="J3693" s="1" t="s">
        <v>27062</v>
      </c>
      <c r="K3693" s="1" t="s">
        <v>27057</v>
      </c>
      <c r="L3693" s="1" t="s">
        <v>27063</v>
      </c>
      <c r="M3693" s="1" t="s">
        <v>27064</v>
      </c>
      <c r="N3693" s="1" t="s">
        <v>27065</v>
      </c>
      <c r="O3693" s="1" t="s">
        <v>27066</v>
      </c>
    </row>
    <row r="3694" s="1" customFormat="1" spans="1:15">
      <c r="A3694" s="1" t="s">
        <v>15</v>
      </c>
      <c r="B3694" s="1" t="s">
        <v>27067</v>
      </c>
      <c r="C3694" s="1" t="s">
        <v>65</v>
      </c>
      <c r="J3694" s="1" t="s">
        <v>27068</v>
      </c>
      <c r="K3694" s="1" t="s">
        <v>27069</v>
      </c>
      <c r="L3694" s="1" t="s">
        <v>27070</v>
      </c>
      <c r="M3694" s="1" t="s">
        <v>27071</v>
      </c>
      <c r="N3694" s="1" t="s">
        <v>27072</v>
      </c>
      <c r="O3694" s="1" t="s">
        <v>27073</v>
      </c>
    </row>
    <row r="3695" s="1" customFormat="1" spans="1:15">
      <c r="A3695" s="1" t="s">
        <v>15</v>
      </c>
      <c r="B3695" s="1" t="s">
        <v>27067</v>
      </c>
      <c r="C3695" s="1" t="s">
        <v>17</v>
      </c>
      <c r="J3695" s="1" t="s">
        <v>10633</v>
      </c>
      <c r="K3695" s="1" t="s">
        <v>27069</v>
      </c>
      <c r="L3695" s="1" t="s">
        <v>27074</v>
      </c>
      <c r="M3695" s="1" t="s">
        <v>27075</v>
      </c>
      <c r="N3695" s="1" t="s">
        <v>27076</v>
      </c>
      <c r="O3695" s="1" t="s">
        <v>27077</v>
      </c>
    </row>
    <row r="3696" s="1" customFormat="1" spans="1:15">
      <c r="A3696" s="1" t="s">
        <v>15</v>
      </c>
      <c r="B3696" s="1" t="s">
        <v>27078</v>
      </c>
      <c r="C3696" s="1" t="s">
        <v>27</v>
      </c>
      <c r="I3696" s="1" t="s">
        <v>27079</v>
      </c>
      <c r="J3696" s="1" t="s">
        <v>27080</v>
      </c>
      <c r="K3696" s="1" t="s">
        <v>27081</v>
      </c>
      <c r="L3696" s="1" t="s">
        <v>27082</v>
      </c>
      <c r="M3696" s="1" t="s">
        <v>27083</v>
      </c>
      <c r="N3696" s="1" t="s">
        <v>27084</v>
      </c>
      <c r="O3696" s="1" t="s">
        <v>27085</v>
      </c>
    </row>
    <row r="3697" s="1" customFormat="1" spans="1:15">
      <c r="A3697" s="1" t="s">
        <v>15</v>
      </c>
      <c r="B3697" s="1" t="s">
        <v>6856</v>
      </c>
      <c r="C3697" s="1" t="s">
        <v>27</v>
      </c>
      <c r="J3697" s="1" t="s">
        <v>27086</v>
      </c>
      <c r="K3697" s="1" t="s">
        <v>27087</v>
      </c>
      <c r="L3697" s="1" t="s">
        <v>27088</v>
      </c>
      <c r="M3697" s="1" t="s">
        <v>27089</v>
      </c>
      <c r="N3697" s="1" t="s">
        <v>27090</v>
      </c>
      <c r="O3697" s="1" t="s">
        <v>27091</v>
      </c>
    </row>
    <row r="3698" s="1" customFormat="1" spans="1:15">
      <c r="A3698" s="1" t="s">
        <v>15</v>
      </c>
      <c r="B3698" s="1" t="s">
        <v>27092</v>
      </c>
      <c r="C3698" s="1" t="s">
        <v>45</v>
      </c>
      <c r="F3698" s="1" t="s">
        <v>6856</v>
      </c>
      <c r="G3698" s="1" t="s">
        <v>2140</v>
      </c>
      <c r="I3698" s="1" t="s">
        <v>27093</v>
      </c>
      <c r="J3698" s="1" t="s">
        <v>27094</v>
      </c>
      <c r="K3698" s="1" t="s">
        <v>27095</v>
      </c>
      <c r="L3698" s="1" t="s">
        <v>27096</v>
      </c>
      <c r="M3698" s="1" t="s">
        <v>27097</v>
      </c>
      <c r="N3698" s="1" t="s">
        <v>27098</v>
      </c>
      <c r="O3698" s="1" t="s">
        <v>27099</v>
      </c>
    </row>
    <row r="3699" s="1" customFormat="1" spans="1:15">
      <c r="A3699" s="1" t="s">
        <v>15</v>
      </c>
      <c r="B3699" s="1" t="s">
        <v>27100</v>
      </c>
      <c r="C3699" s="1" t="s">
        <v>27</v>
      </c>
      <c r="J3699" s="1" t="s">
        <v>27101</v>
      </c>
      <c r="K3699" s="1" t="s">
        <v>27102</v>
      </c>
      <c r="L3699" s="1" t="s">
        <v>27103</v>
      </c>
      <c r="M3699" s="1" t="s">
        <v>27104</v>
      </c>
      <c r="N3699" s="1" t="s">
        <v>27105</v>
      </c>
      <c r="O3699" s="1" t="s">
        <v>27106</v>
      </c>
    </row>
    <row r="3700" s="1" customFormat="1" spans="1:15">
      <c r="A3700" s="1" t="s">
        <v>15</v>
      </c>
      <c r="B3700" s="1" t="s">
        <v>27100</v>
      </c>
      <c r="C3700" s="1" t="s">
        <v>17</v>
      </c>
      <c r="J3700" s="1" t="s">
        <v>27107</v>
      </c>
      <c r="K3700" s="1" t="s">
        <v>27102</v>
      </c>
      <c r="L3700" s="1" t="s">
        <v>27108</v>
      </c>
      <c r="M3700" s="1" t="s">
        <v>27109</v>
      </c>
      <c r="N3700" s="1" t="s">
        <v>27110</v>
      </c>
      <c r="O3700" s="1" t="s">
        <v>27111</v>
      </c>
    </row>
    <row r="3701" s="1" customFormat="1" spans="1:15">
      <c r="A3701" s="1" t="s">
        <v>15</v>
      </c>
      <c r="B3701" s="1" t="s">
        <v>9789</v>
      </c>
      <c r="C3701" s="1" t="s">
        <v>17</v>
      </c>
      <c r="J3701" s="1" t="s">
        <v>27112</v>
      </c>
      <c r="K3701" s="1" t="s">
        <v>27113</v>
      </c>
      <c r="L3701" s="1" t="s">
        <v>27114</v>
      </c>
      <c r="M3701" s="1" t="s">
        <v>27115</v>
      </c>
      <c r="N3701" s="1" t="s">
        <v>27116</v>
      </c>
      <c r="O3701" s="1" t="s">
        <v>27117</v>
      </c>
    </row>
    <row r="3702" s="1" customFormat="1" spans="1:15">
      <c r="A3702" s="1" t="s">
        <v>15</v>
      </c>
      <c r="B3702" s="1" t="s">
        <v>9789</v>
      </c>
      <c r="C3702" s="1" t="s">
        <v>27</v>
      </c>
      <c r="J3702" s="1" t="s">
        <v>27118</v>
      </c>
      <c r="K3702" s="1" t="s">
        <v>27113</v>
      </c>
      <c r="L3702" s="1" t="s">
        <v>27119</v>
      </c>
      <c r="M3702" s="1" t="s">
        <v>27120</v>
      </c>
      <c r="N3702" s="1" t="s">
        <v>27121</v>
      </c>
      <c r="O3702" s="1" t="s">
        <v>27122</v>
      </c>
    </row>
    <row r="3703" s="1" customFormat="1" spans="1:15">
      <c r="A3703" s="1" t="s">
        <v>15</v>
      </c>
      <c r="B3703" s="1" t="s">
        <v>27123</v>
      </c>
      <c r="C3703" s="1" t="s">
        <v>45</v>
      </c>
      <c r="F3703" s="1" t="s">
        <v>9789</v>
      </c>
      <c r="G3703" s="1" t="e">
        <f>-ed</f>
        <v>#NAME?</v>
      </c>
      <c r="I3703" s="1" t="s">
        <v>27124</v>
      </c>
      <c r="J3703" s="1" t="s">
        <v>27125</v>
      </c>
      <c r="K3703" s="1" t="s">
        <v>27126</v>
      </c>
      <c r="L3703" s="1" t="s">
        <v>27127</v>
      </c>
      <c r="M3703" s="1" t="s">
        <v>27128</v>
      </c>
      <c r="N3703" s="1" t="s">
        <v>27129</v>
      </c>
      <c r="O3703" s="1" t="s">
        <v>27130</v>
      </c>
    </row>
    <row r="3704" s="1" customFormat="1" spans="1:15">
      <c r="A3704" s="1" t="s">
        <v>15</v>
      </c>
      <c r="B3704" s="1" t="s">
        <v>27131</v>
      </c>
      <c r="C3704" s="1" t="s">
        <v>45</v>
      </c>
      <c r="F3704" s="1" t="s">
        <v>9789</v>
      </c>
      <c r="G3704" s="1" t="e">
        <f>-some</f>
        <v>#NAME?</v>
      </c>
      <c r="I3704" s="1" t="s">
        <v>27132</v>
      </c>
      <c r="J3704" s="1" t="s">
        <v>27133</v>
      </c>
      <c r="K3704" s="1" t="s">
        <v>27134</v>
      </c>
      <c r="L3704" s="1" t="s">
        <v>27135</v>
      </c>
      <c r="M3704" s="1" t="s">
        <v>27136</v>
      </c>
      <c r="N3704" s="1" t="s">
        <v>27137</v>
      </c>
      <c r="O3704" s="1" t="s">
        <v>27138</v>
      </c>
    </row>
    <row r="3705" s="1" customFormat="1" spans="1:15">
      <c r="A3705" s="1" t="s">
        <v>15</v>
      </c>
      <c r="B3705" s="1" t="s">
        <v>27139</v>
      </c>
      <c r="C3705" s="1" t="s">
        <v>27</v>
      </c>
      <c r="J3705" s="1" t="s">
        <v>27140</v>
      </c>
      <c r="K3705" s="1" t="s">
        <v>27141</v>
      </c>
      <c r="L3705" s="1" t="s">
        <v>27142</v>
      </c>
      <c r="M3705" s="1" t="s">
        <v>27143</v>
      </c>
      <c r="N3705" s="1" t="s">
        <v>27144</v>
      </c>
      <c r="O3705" s="1" t="s">
        <v>27145</v>
      </c>
    </row>
    <row r="3706" s="1" customFormat="1" spans="1:15">
      <c r="A3706" s="1" t="s">
        <v>15</v>
      </c>
      <c r="B3706" s="1" t="s">
        <v>27146</v>
      </c>
      <c r="C3706" s="1" t="s">
        <v>27</v>
      </c>
      <c r="J3706" s="1" t="s">
        <v>27147</v>
      </c>
      <c r="K3706" s="1" t="s">
        <v>27148</v>
      </c>
      <c r="L3706" s="1" t="s">
        <v>27149</v>
      </c>
      <c r="M3706" s="1" t="s">
        <v>27150</v>
      </c>
      <c r="N3706" s="1" t="s">
        <v>27151</v>
      </c>
      <c r="O3706" s="1" t="s">
        <v>27152</v>
      </c>
    </row>
    <row r="3707" s="1" customFormat="1" spans="1:15">
      <c r="A3707" s="1" t="s">
        <v>15</v>
      </c>
      <c r="B3707" s="1" t="s">
        <v>27146</v>
      </c>
      <c r="C3707" s="1" t="s">
        <v>17</v>
      </c>
      <c r="J3707" s="1" t="s">
        <v>27153</v>
      </c>
      <c r="K3707" s="1" t="s">
        <v>27148</v>
      </c>
      <c r="L3707" s="1" t="s">
        <v>27154</v>
      </c>
      <c r="M3707" s="1" t="s">
        <v>27155</v>
      </c>
      <c r="N3707" s="1" t="s">
        <v>27156</v>
      </c>
      <c r="O3707" s="1" t="s">
        <v>27157</v>
      </c>
    </row>
    <row r="3708" s="1" customFormat="1" spans="1:15">
      <c r="A3708" s="1" t="s">
        <v>15</v>
      </c>
      <c r="B3708" s="1" t="s">
        <v>27158</v>
      </c>
      <c r="C3708" s="1" t="s">
        <v>27</v>
      </c>
      <c r="J3708" s="1" t="s">
        <v>27159</v>
      </c>
      <c r="K3708" s="1" t="s">
        <v>27160</v>
      </c>
      <c r="L3708" s="1" t="s">
        <v>27161</v>
      </c>
      <c r="M3708" s="1" t="s">
        <v>27162</v>
      </c>
      <c r="N3708" s="1" t="s">
        <v>27163</v>
      </c>
      <c r="O3708" s="1" t="s">
        <v>27164</v>
      </c>
    </row>
    <row r="3709" s="1" customFormat="1" spans="1:15">
      <c r="A3709" s="1" t="s">
        <v>15</v>
      </c>
      <c r="B3709" s="1" t="s">
        <v>27158</v>
      </c>
      <c r="C3709" s="1" t="s">
        <v>17</v>
      </c>
      <c r="J3709" s="1" t="s">
        <v>27165</v>
      </c>
      <c r="K3709" s="1" t="s">
        <v>27160</v>
      </c>
      <c r="L3709" s="1" t="s">
        <v>27166</v>
      </c>
      <c r="M3709" s="1" t="s">
        <v>27167</v>
      </c>
      <c r="N3709" s="1" t="s">
        <v>27168</v>
      </c>
      <c r="O3709" s="1" t="s">
        <v>27169</v>
      </c>
    </row>
    <row r="3710" s="1" customFormat="1" spans="1:15">
      <c r="A3710" s="1" t="s">
        <v>15</v>
      </c>
      <c r="B3710" s="1" t="s">
        <v>27170</v>
      </c>
      <c r="C3710" s="1" t="s">
        <v>27</v>
      </c>
      <c r="J3710" s="1" t="s">
        <v>27171</v>
      </c>
      <c r="K3710" s="1" t="s">
        <v>27172</v>
      </c>
      <c r="L3710" s="1" t="s">
        <v>27173</v>
      </c>
      <c r="M3710" s="1" t="s">
        <v>27174</v>
      </c>
      <c r="N3710" s="1" t="s">
        <v>27175</v>
      </c>
      <c r="O3710" s="1" t="s">
        <v>27176</v>
      </c>
    </row>
    <row r="3711" s="1" customFormat="1" spans="1:15">
      <c r="A3711" s="1" t="s">
        <v>15</v>
      </c>
      <c r="B3711" s="1" t="s">
        <v>27177</v>
      </c>
      <c r="C3711" s="1" t="s">
        <v>75</v>
      </c>
      <c r="D3711" s="1" t="s">
        <v>27178</v>
      </c>
      <c r="F3711" s="1" t="s">
        <v>3699</v>
      </c>
      <c r="I3711" s="1" t="s">
        <v>27179</v>
      </c>
      <c r="J3711" s="1" t="s">
        <v>27180</v>
      </c>
      <c r="K3711" s="1" t="s">
        <v>27181</v>
      </c>
      <c r="L3711" s="1" t="s">
        <v>27182</v>
      </c>
      <c r="M3711" s="1" t="s">
        <v>27183</v>
      </c>
      <c r="N3711" s="1" t="s">
        <v>27184</v>
      </c>
      <c r="O3711" s="1" t="s">
        <v>27185</v>
      </c>
    </row>
    <row r="3712" s="1" customFormat="1" spans="1:15">
      <c r="A3712" s="1" t="s">
        <v>15</v>
      </c>
      <c r="B3712" s="1" t="s">
        <v>27177</v>
      </c>
      <c r="C3712" s="1" t="s">
        <v>27</v>
      </c>
      <c r="D3712" s="1" t="s">
        <v>27178</v>
      </c>
      <c r="F3712" s="1" t="s">
        <v>3699</v>
      </c>
      <c r="I3712" s="1" t="s">
        <v>27179</v>
      </c>
      <c r="J3712" s="1" t="s">
        <v>27180</v>
      </c>
      <c r="K3712" s="1" t="s">
        <v>27181</v>
      </c>
      <c r="L3712" s="1" t="s">
        <v>27186</v>
      </c>
      <c r="M3712" s="1" t="s">
        <v>27187</v>
      </c>
      <c r="N3712" s="1" t="s">
        <v>27188</v>
      </c>
      <c r="O3712" s="1" t="s">
        <v>27189</v>
      </c>
    </row>
    <row r="3713" s="1" customFormat="1" spans="1:15">
      <c r="A3713" s="1" t="s">
        <v>15</v>
      </c>
      <c r="B3713" s="1" t="s">
        <v>27190</v>
      </c>
      <c r="C3713" s="1" t="s">
        <v>75</v>
      </c>
      <c r="D3713" s="1" t="s">
        <v>27178</v>
      </c>
      <c r="F3713" s="1" t="s">
        <v>27191</v>
      </c>
      <c r="I3713" s="1" t="s">
        <v>27192</v>
      </c>
      <c r="J3713" s="1" t="s">
        <v>27193</v>
      </c>
      <c r="K3713" s="1" t="s">
        <v>27194</v>
      </c>
      <c r="L3713" s="1" t="s">
        <v>27195</v>
      </c>
      <c r="M3713" s="1" t="s">
        <v>27196</v>
      </c>
      <c r="N3713" s="1" t="s">
        <v>27197</v>
      </c>
      <c r="O3713" s="1" t="s">
        <v>27198</v>
      </c>
    </row>
    <row r="3714" s="1" customFormat="1" spans="1:15">
      <c r="A3714" s="1" t="s">
        <v>15</v>
      </c>
      <c r="B3714" s="1" t="s">
        <v>27199</v>
      </c>
      <c r="C3714" s="1" t="s">
        <v>27</v>
      </c>
      <c r="J3714" s="1" t="s">
        <v>27200</v>
      </c>
      <c r="K3714" s="1" t="s">
        <v>27201</v>
      </c>
      <c r="L3714" s="1" t="s">
        <v>27202</v>
      </c>
      <c r="M3714" s="1" t="s">
        <v>27203</v>
      </c>
      <c r="N3714" s="1" t="s">
        <v>27204</v>
      </c>
      <c r="O3714" s="1" t="s">
        <v>27205</v>
      </c>
    </row>
    <row r="3715" s="1" customFormat="1" spans="1:15">
      <c r="A3715" s="1" t="s">
        <v>15</v>
      </c>
      <c r="B3715" s="1" t="s">
        <v>27206</v>
      </c>
      <c r="C3715" s="1" t="s">
        <v>17</v>
      </c>
      <c r="F3715" s="1" t="s">
        <v>27207</v>
      </c>
      <c r="G3715" s="1" t="s">
        <v>356</v>
      </c>
      <c r="I3715" s="1" t="s">
        <v>27208</v>
      </c>
      <c r="J3715" s="1" t="s">
        <v>27209</v>
      </c>
      <c r="K3715" s="1" t="s">
        <v>27210</v>
      </c>
      <c r="L3715" s="1" t="s">
        <v>27211</v>
      </c>
      <c r="M3715" s="1" t="s">
        <v>27212</v>
      </c>
      <c r="N3715" s="1" t="s">
        <v>27213</v>
      </c>
      <c r="O3715" s="1" t="s">
        <v>27214</v>
      </c>
    </row>
    <row r="3716" s="1" customFormat="1" spans="1:15">
      <c r="A3716" s="1" t="s">
        <v>15</v>
      </c>
      <c r="B3716" s="1" t="s">
        <v>27215</v>
      </c>
      <c r="C3716" s="1" t="s">
        <v>27</v>
      </c>
      <c r="J3716" s="1" t="s">
        <v>27216</v>
      </c>
      <c r="K3716" s="1" t="s">
        <v>27217</v>
      </c>
      <c r="L3716" s="1" t="s">
        <v>27218</v>
      </c>
      <c r="M3716" s="1" t="s">
        <v>27219</v>
      </c>
      <c r="N3716" s="1" t="s">
        <v>27220</v>
      </c>
      <c r="O3716" s="1" t="s">
        <v>27221</v>
      </c>
    </row>
    <row r="3717" s="1" customFormat="1" spans="1:15">
      <c r="A3717" s="1" t="s">
        <v>15</v>
      </c>
      <c r="B3717" s="1" t="s">
        <v>27222</v>
      </c>
      <c r="C3717" s="1" t="s">
        <v>27</v>
      </c>
      <c r="J3717" s="1" t="s">
        <v>27223</v>
      </c>
      <c r="K3717" s="1" t="s">
        <v>27224</v>
      </c>
      <c r="L3717" s="1" t="s">
        <v>27225</v>
      </c>
      <c r="M3717" s="1" t="s">
        <v>27226</v>
      </c>
      <c r="N3717" s="1" t="s">
        <v>27227</v>
      </c>
      <c r="O3717" s="1" t="s">
        <v>27228</v>
      </c>
    </row>
    <row r="3718" s="1" customFormat="1" spans="1:15">
      <c r="A3718" s="1" t="s">
        <v>15</v>
      </c>
      <c r="B3718" s="1" t="s">
        <v>27229</v>
      </c>
      <c r="C3718" s="1" t="s">
        <v>27</v>
      </c>
      <c r="J3718" s="1" t="s">
        <v>27230</v>
      </c>
      <c r="K3718" s="1" t="s">
        <v>27231</v>
      </c>
      <c r="L3718" s="1" t="s">
        <v>27232</v>
      </c>
      <c r="M3718" s="1" t="s">
        <v>27233</v>
      </c>
      <c r="N3718" s="1" t="s">
        <v>27234</v>
      </c>
      <c r="O3718" s="1" t="s">
        <v>27235</v>
      </c>
    </row>
    <row r="3719" s="1" customFormat="1" spans="1:15">
      <c r="A3719" s="1" t="s">
        <v>15</v>
      </c>
      <c r="B3719" s="1" t="s">
        <v>27229</v>
      </c>
      <c r="C3719" s="1" t="s">
        <v>75</v>
      </c>
      <c r="J3719" s="1" t="s">
        <v>27236</v>
      </c>
      <c r="K3719" s="1" t="s">
        <v>27231</v>
      </c>
      <c r="L3719" s="1" t="s">
        <v>27237</v>
      </c>
      <c r="M3719" s="1" t="s">
        <v>27238</v>
      </c>
      <c r="N3719" s="1" t="s">
        <v>27239</v>
      </c>
      <c r="O3719" s="1" t="s">
        <v>27240</v>
      </c>
    </row>
    <row r="3720" s="1" customFormat="1" spans="1:15">
      <c r="A3720" s="1" t="s">
        <v>15</v>
      </c>
      <c r="B3720" s="1" t="s">
        <v>2399</v>
      </c>
      <c r="C3720" s="1" t="s">
        <v>27</v>
      </c>
      <c r="J3720" s="1" t="s">
        <v>27241</v>
      </c>
      <c r="K3720" s="1" t="s">
        <v>27242</v>
      </c>
      <c r="L3720" s="1" t="s">
        <v>27243</v>
      </c>
      <c r="M3720" s="1" t="s">
        <v>19562</v>
      </c>
      <c r="N3720" s="1" t="s">
        <v>27244</v>
      </c>
      <c r="O3720" s="1" t="s">
        <v>27245</v>
      </c>
    </row>
    <row r="3721" s="1" customFormat="1" spans="1:15">
      <c r="A3721" s="1" t="s">
        <v>15</v>
      </c>
      <c r="B3721" s="1" t="s">
        <v>27246</v>
      </c>
      <c r="C3721" s="1" t="s">
        <v>27</v>
      </c>
      <c r="J3721" s="1" t="s">
        <v>27247</v>
      </c>
      <c r="K3721" s="1" t="s">
        <v>27248</v>
      </c>
      <c r="L3721" s="1" t="s">
        <v>27249</v>
      </c>
      <c r="M3721" s="1" t="s">
        <v>27250</v>
      </c>
      <c r="N3721" s="1" t="s">
        <v>27251</v>
      </c>
      <c r="O3721" s="1" t="s">
        <v>27252</v>
      </c>
    </row>
    <row r="3722" s="1" customFormat="1" spans="1:15">
      <c r="A3722" s="1" t="s">
        <v>15</v>
      </c>
      <c r="B3722" s="1" t="s">
        <v>27253</v>
      </c>
      <c r="C3722" s="1" t="s">
        <v>75</v>
      </c>
      <c r="J3722" s="1" t="s">
        <v>27254</v>
      </c>
      <c r="K3722" s="1" t="s">
        <v>27255</v>
      </c>
      <c r="L3722" s="1" t="s">
        <v>27256</v>
      </c>
      <c r="M3722" s="1" t="s">
        <v>27257</v>
      </c>
      <c r="N3722" s="1" t="s">
        <v>27258</v>
      </c>
      <c r="O3722" s="1" t="s">
        <v>27259</v>
      </c>
    </row>
    <row r="3723" s="1" customFormat="1" spans="1:15">
      <c r="A3723" s="1" t="s">
        <v>15</v>
      </c>
      <c r="B3723" s="1" t="s">
        <v>27260</v>
      </c>
      <c r="C3723" s="1" t="s">
        <v>75</v>
      </c>
      <c r="J3723" s="1" t="s">
        <v>27261</v>
      </c>
      <c r="K3723" s="1" t="s">
        <v>27262</v>
      </c>
      <c r="L3723" s="1" t="s">
        <v>27263</v>
      </c>
      <c r="M3723" s="1" t="s">
        <v>27264</v>
      </c>
      <c r="N3723" s="1" t="s">
        <v>27265</v>
      </c>
      <c r="O3723" s="1" t="s">
        <v>27266</v>
      </c>
    </row>
    <row r="3724" s="1" customFormat="1" spans="1:15">
      <c r="A3724" s="1" t="s">
        <v>15</v>
      </c>
      <c r="B3724" s="1" t="s">
        <v>27267</v>
      </c>
      <c r="C3724" s="1" t="s">
        <v>27</v>
      </c>
      <c r="J3724" s="1" t="s">
        <v>27268</v>
      </c>
      <c r="K3724" s="1" t="s">
        <v>27269</v>
      </c>
      <c r="L3724" s="1" t="s">
        <v>27270</v>
      </c>
      <c r="M3724" s="1" t="s">
        <v>27271</v>
      </c>
      <c r="N3724" s="1" t="s">
        <v>27272</v>
      </c>
      <c r="O3724" s="1" t="s">
        <v>27273</v>
      </c>
    </row>
    <row r="3725" s="1" customFormat="1" spans="1:15">
      <c r="A3725" s="1" t="s">
        <v>15</v>
      </c>
      <c r="B3725" s="1" t="s">
        <v>27274</v>
      </c>
      <c r="C3725" s="1" t="s">
        <v>27</v>
      </c>
      <c r="J3725" s="1" t="s">
        <v>27275</v>
      </c>
      <c r="K3725" s="1" t="s">
        <v>27276</v>
      </c>
      <c r="L3725" s="1" t="s">
        <v>27277</v>
      </c>
      <c r="M3725" s="1" t="s">
        <v>27278</v>
      </c>
      <c r="N3725" s="1" t="s">
        <v>27279</v>
      </c>
      <c r="O3725" s="1" t="s">
        <v>27280</v>
      </c>
    </row>
    <row r="3726" s="1" customFormat="1" spans="1:15">
      <c r="A3726" s="1" t="s">
        <v>15</v>
      </c>
      <c r="B3726" s="1" t="s">
        <v>27281</v>
      </c>
      <c r="C3726" s="1" t="s">
        <v>27</v>
      </c>
      <c r="D3726" s="1" t="s">
        <v>27274</v>
      </c>
      <c r="G3726" s="1" t="s">
        <v>401</v>
      </c>
      <c r="I3726" s="1" t="s">
        <v>27282</v>
      </c>
      <c r="J3726" s="1" t="s">
        <v>27283</v>
      </c>
      <c r="K3726" s="1" t="s">
        <v>27284</v>
      </c>
      <c r="L3726" s="1" t="s">
        <v>27285</v>
      </c>
      <c r="M3726" s="1" t="s">
        <v>27286</v>
      </c>
      <c r="N3726" s="1" t="s">
        <v>27287</v>
      </c>
      <c r="O3726" s="1" t="s">
        <v>27288</v>
      </c>
    </row>
    <row r="3727" s="1" customFormat="1" spans="1:15">
      <c r="A3727" s="1" t="s">
        <v>15</v>
      </c>
      <c r="B3727" s="1" t="s">
        <v>27289</v>
      </c>
      <c r="C3727" s="1" t="s">
        <v>27</v>
      </c>
      <c r="D3727" s="1" t="s">
        <v>27274</v>
      </c>
      <c r="G3727" s="1" t="s">
        <v>4402</v>
      </c>
      <c r="I3727" s="1" t="s">
        <v>27290</v>
      </c>
      <c r="J3727" s="1" t="s">
        <v>27291</v>
      </c>
      <c r="K3727" s="1" t="s">
        <v>27292</v>
      </c>
      <c r="L3727" s="1" t="s">
        <v>27293</v>
      </c>
      <c r="M3727" s="1" t="s">
        <v>27294</v>
      </c>
      <c r="N3727" s="1" t="s">
        <v>27295</v>
      </c>
      <c r="O3727" s="1" t="s">
        <v>27296</v>
      </c>
    </row>
    <row r="3728" s="1" customFormat="1" spans="1:15">
      <c r="A3728" s="1" t="s">
        <v>15</v>
      </c>
      <c r="B3728" s="1" t="s">
        <v>27297</v>
      </c>
      <c r="C3728" s="1" t="s">
        <v>27</v>
      </c>
      <c r="D3728" s="1" t="s">
        <v>27274</v>
      </c>
      <c r="G3728" s="1" t="s">
        <v>27298</v>
      </c>
      <c r="I3728" s="1" t="s">
        <v>27299</v>
      </c>
      <c r="J3728" s="1" t="s">
        <v>27300</v>
      </c>
      <c r="K3728" s="1" t="s">
        <v>27301</v>
      </c>
      <c r="L3728" s="1" t="s">
        <v>27302</v>
      </c>
      <c r="M3728" s="1" t="s">
        <v>27303</v>
      </c>
      <c r="N3728" s="1" t="s">
        <v>27304</v>
      </c>
      <c r="O3728" s="1" t="s">
        <v>27305</v>
      </c>
    </row>
    <row r="3729" s="1" customFormat="1" spans="1:15">
      <c r="A3729" s="1" t="s">
        <v>15</v>
      </c>
      <c r="B3729" s="1" t="s">
        <v>27306</v>
      </c>
      <c r="C3729" s="1" t="s">
        <v>27</v>
      </c>
      <c r="J3729" s="1" t="s">
        <v>27307</v>
      </c>
      <c r="K3729" s="1" t="s">
        <v>27308</v>
      </c>
      <c r="L3729" s="1" t="s">
        <v>27309</v>
      </c>
      <c r="M3729" s="1" t="s">
        <v>27310</v>
      </c>
      <c r="N3729" s="1" t="s">
        <v>27311</v>
      </c>
      <c r="O3729" s="1" t="s">
        <v>27312</v>
      </c>
    </row>
    <row r="3730" s="1" customFormat="1" spans="1:15">
      <c r="A3730" s="1" t="s">
        <v>15</v>
      </c>
      <c r="B3730" s="1" t="s">
        <v>27306</v>
      </c>
      <c r="C3730" s="1" t="s">
        <v>45</v>
      </c>
      <c r="J3730" s="1" t="s">
        <v>27313</v>
      </c>
      <c r="K3730" s="1" t="s">
        <v>27308</v>
      </c>
      <c r="L3730" s="1" t="s">
        <v>27314</v>
      </c>
      <c r="M3730" s="1" t="s">
        <v>27315</v>
      </c>
      <c r="N3730" s="1" t="s">
        <v>27316</v>
      </c>
      <c r="O3730" s="1" t="s">
        <v>27317</v>
      </c>
    </row>
    <row r="3731" s="1" customFormat="1" spans="1:15">
      <c r="A3731" s="1" t="s">
        <v>15</v>
      </c>
      <c r="B3731" s="1" t="s">
        <v>27318</v>
      </c>
      <c r="C3731" s="1" t="s">
        <v>27</v>
      </c>
      <c r="J3731" s="1" t="s">
        <v>27319</v>
      </c>
      <c r="K3731" s="1" t="s">
        <v>27320</v>
      </c>
      <c r="L3731" s="1" t="s">
        <v>27321</v>
      </c>
      <c r="M3731" s="1" t="s">
        <v>27322</v>
      </c>
      <c r="N3731" s="1" t="s">
        <v>27323</v>
      </c>
      <c r="O3731" s="1" t="s">
        <v>27324</v>
      </c>
    </row>
    <row r="3732" s="1" customFormat="1" spans="1:15">
      <c r="A3732" s="1" t="s">
        <v>15</v>
      </c>
      <c r="B3732" s="1" t="s">
        <v>27325</v>
      </c>
      <c r="C3732" s="1" t="s">
        <v>27</v>
      </c>
      <c r="F3732" s="1" t="s">
        <v>27326</v>
      </c>
      <c r="G3732" s="1" t="s">
        <v>27327</v>
      </c>
      <c r="I3732" s="1" t="s">
        <v>27328</v>
      </c>
      <c r="J3732" s="1" t="s">
        <v>27329</v>
      </c>
      <c r="K3732" s="1" t="s">
        <v>27330</v>
      </c>
      <c r="L3732" s="1" t="s">
        <v>27331</v>
      </c>
      <c r="M3732" s="1" t="s">
        <v>27332</v>
      </c>
      <c r="N3732" s="1" t="s">
        <v>27333</v>
      </c>
      <c r="O3732" s="1" t="s">
        <v>27334</v>
      </c>
    </row>
    <row r="3733" s="1" customFormat="1" spans="1:15">
      <c r="A3733" s="1" t="s">
        <v>15</v>
      </c>
      <c r="B3733" s="1" t="s">
        <v>27335</v>
      </c>
      <c r="C3733" s="1" t="s">
        <v>45</v>
      </c>
      <c r="F3733" s="1" t="s">
        <v>27336</v>
      </c>
      <c r="G3733" s="1" t="s">
        <v>1972</v>
      </c>
      <c r="I3733" s="1" t="s">
        <v>27337</v>
      </c>
      <c r="J3733" s="1" t="s">
        <v>27338</v>
      </c>
      <c r="K3733" s="1" t="s">
        <v>27339</v>
      </c>
      <c r="L3733" s="1" t="s">
        <v>27340</v>
      </c>
      <c r="M3733" s="1" t="s">
        <v>27341</v>
      </c>
      <c r="N3733" s="1" t="s">
        <v>27342</v>
      </c>
      <c r="O3733" s="1" t="s">
        <v>27343</v>
      </c>
    </row>
    <row r="3734" s="1" customFormat="1" spans="1:15">
      <c r="A3734" s="1" t="s">
        <v>15</v>
      </c>
      <c r="B3734" s="1" t="s">
        <v>27344</v>
      </c>
      <c r="C3734" s="1" t="s">
        <v>17</v>
      </c>
      <c r="J3734" s="1" t="s">
        <v>27345</v>
      </c>
      <c r="K3734" s="1" t="s">
        <v>27346</v>
      </c>
      <c r="L3734" s="1" t="s">
        <v>27347</v>
      </c>
      <c r="M3734" s="1" t="s">
        <v>27348</v>
      </c>
      <c r="N3734" s="1" t="s">
        <v>27349</v>
      </c>
      <c r="O3734" s="1" t="s">
        <v>27350</v>
      </c>
    </row>
    <row r="3735" s="1" customFormat="1" spans="1:15">
      <c r="A3735" s="1" t="s">
        <v>15</v>
      </c>
      <c r="B3735" s="1" t="s">
        <v>27351</v>
      </c>
      <c r="C3735" s="1" t="s">
        <v>45</v>
      </c>
      <c r="J3735" s="1" t="s">
        <v>27352</v>
      </c>
      <c r="K3735" s="1" t="s">
        <v>27353</v>
      </c>
      <c r="L3735" s="1" t="s">
        <v>27354</v>
      </c>
      <c r="M3735" s="1" t="s">
        <v>27355</v>
      </c>
      <c r="N3735" s="1" t="s">
        <v>27356</v>
      </c>
      <c r="O3735" s="1" t="s">
        <v>27357</v>
      </c>
    </row>
    <row r="3736" s="1" customFormat="1" spans="1:15">
      <c r="A3736" s="1" t="s">
        <v>15</v>
      </c>
      <c r="B3736" s="1" t="s">
        <v>27358</v>
      </c>
      <c r="C3736" s="1" t="s">
        <v>27</v>
      </c>
      <c r="F3736" s="1" t="s">
        <v>27358</v>
      </c>
      <c r="I3736" s="1" t="s">
        <v>27359</v>
      </c>
      <c r="J3736" s="1" t="s">
        <v>27360</v>
      </c>
      <c r="K3736" s="1" t="s">
        <v>27361</v>
      </c>
      <c r="L3736" s="1" t="s">
        <v>27362</v>
      </c>
      <c r="M3736" s="1" t="s">
        <v>27363</v>
      </c>
      <c r="N3736" s="1" t="s">
        <v>27364</v>
      </c>
      <c r="O3736" s="1" t="s">
        <v>27365</v>
      </c>
    </row>
    <row r="3737" s="1" customFormat="1" spans="1:15">
      <c r="A3737" s="1" t="s">
        <v>15</v>
      </c>
      <c r="B3737" s="1" t="s">
        <v>27366</v>
      </c>
      <c r="C3737" s="1" t="s">
        <v>27</v>
      </c>
      <c r="F3737" s="1" t="s">
        <v>27358</v>
      </c>
      <c r="G3737" s="1" t="s">
        <v>4416</v>
      </c>
      <c r="I3737" s="1" t="s">
        <v>27367</v>
      </c>
      <c r="J3737" s="1" t="s">
        <v>27368</v>
      </c>
      <c r="K3737" s="1" t="s">
        <v>27369</v>
      </c>
      <c r="L3737" s="1" t="s">
        <v>27370</v>
      </c>
      <c r="M3737" s="1" t="s">
        <v>27371</v>
      </c>
      <c r="N3737" s="1" t="s">
        <v>27372</v>
      </c>
      <c r="O3737" s="1" t="s">
        <v>27373</v>
      </c>
    </row>
    <row r="3738" s="1" customFormat="1" spans="1:15">
      <c r="A3738" s="1" t="s">
        <v>15</v>
      </c>
      <c r="B3738" s="1" t="s">
        <v>27374</v>
      </c>
      <c r="C3738" s="1" t="s">
        <v>27</v>
      </c>
      <c r="F3738" s="1" t="s">
        <v>27358</v>
      </c>
      <c r="G3738" s="1" t="s">
        <v>2246</v>
      </c>
      <c r="I3738" s="1" t="s">
        <v>27375</v>
      </c>
      <c r="J3738" s="1" t="s">
        <v>27376</v>
      </c>
      <c r="K3738" s="1" t="s">
        <v>27377</v>
      </c>
      <c r="L3738" s="1" t="s">
        <v>27378</v>
      </c>
      <c r="M3738" s="1" t="s">
        <v>27379</v>
      </c>
      <c r="N3738" s="1" t="s">
        <v>27380</v>
      </c>
      <c r="O3738" s="1" t="s">
        <v>27381</v>
      </c>
    </row>
    <row r="3739" s="1" customFormat="1" spans="1:15">
      <c r="A3739" s="1" t="s">
        <v>15</v>
      </c>
      <c r="B3739" s="1" t="s">
        <v>27382</v>
      </c>
      <c r="C3739" s="1" t="s">
        <v>27</v>
      </c>
      <c r="F3739" s="1" t="s">
        <v>27383</v>
      </c>
      <c r="G3739" s="1" t="s">
        <v>422</v>
      </c>
      <c r="I3739" s="1" t="s">
        <v>27384</v>
      </c>
      <c r="J3739" s="1" t="s">
        <v>27385</v>
      </c>
      <c r="K3739" s="1" t="s">
        <v>27386</v>
      </c>
      <c r="L3739" s="1" t="s">
        <v>27387</v>
      </c>
      <c r="M3739" s="1" t="s">
        <v>27388</v>
      </c>
      <c r="N3739" s="1" t="s">
        <v>27389</v>
      </c>
      <c r="O3739" s="1" t="s">
        <v>27390</v>
      </c>
    </row>
    <row r="3740" s="1" customFormat="1" spans="1:15">
      <c r="A3740" s="1" t="s">
        <v>15</v>
      </c>
      <c r="B3740" s="1" t="s">
        <v>27391</v>
      </c>
      <c r="C3740" s="1" t="s">
        <v>65</v>
      </c>
      <c r="J3740" s="1" t="s">
        <v>27392</v>
      </c>
      <c r="K3740" s="1" t="s">
        <v>27393</v>
      </c>
      <c r="L3740" s="1" t="s">
        <v>27394</v>
      </c>
      <c r="M3740" s="1" t="s">
        <v>27395</v>
      </c>
      <c r="N3740" s="1" t="s">
        <v>27396</v>
      </c>
      <c r="O3740" s="1" t="s">
        <v>27397</v>
      </c>
    </row>
    <row r="3741" s="1" customFormat="1" spans="1:15">
      <c r="A3741" s="1" t="s">
        <v>15</v>
      </c>
      <c r="B3741" s="1" t="s">
        <v>27398</v>
      </c>
      <c r="C3741" s="1" t="s">
        <v>27</v>
      </c>
      <c r="J3741" s="1" t="s">
        <v>27399</v>
      </c>
      <c r="K3741" s="1" t="s">
        <v>27400</v>
      </c>
      <c r="L3741" s="1" t="s">
        <v>27401</v>
      </c>
      <c r="M3741" s="1" t="s">
        <v>27402</v>
      </c>
      <c r="N3741" s="1" t="s">
        <v>27403</v>
      </c>
      <c r="O3741" s="1" t="s">
        <v>27404</v>
      </c>
    </row>
    <row r="3742" s="1" customFormat="1" spans="1:15">
      <c r="A3742" s="1" t="s">
        <v>15</v>
      </c>
      <c r="B3742" s="1" t="s">
        <v>27405</v>
      </c>
      <c r="C3742" s="1" t="s">
        <v>27</v>
      </c>
      <c r="J3742" s="1" t="s">
        <v>27406</v>
      </c>
      <c r="K3742" s="1" t="s">
        <v>27407</v>
      </c>
      <c r="L3742" s="1" t="s">
        <v>27408</v>
      </c>
      <c r="M3742" s="1" t="s">
        <v>27409</v>
      </c>
      <c r="N3742" s="1" t="s">
        <v>27410</v>
      </c>
      <c r="O3742" s="1" t="s">
        <v>27411</v>
      </c>
    </row>
    <row r="3743" s="1" customFormat="1" spans="1:15">
      <c r="A3743" s="1" t="s">
        <v>15</v>
      </c>
      <c r="B3743" s="1" t="s">
        <v>8982</v>
      </c>
      <c r="C3743" s="1" t="s">
        <v>27</v>
      </c>
      <c r="J3743" s="1" t="s">
        <v>27412</v>
      </c>
      <c r="K3743" s="1" t="s">
        <v>27413</v>
      </c>
      <c r="L3743" s="1" t="s">
        <v>27414</v>
      </c>
      <c r="M3743" s="1" t="s">
        <v>27415</v>
      </c>
      <c r="N3743" s="1" t="s">
        <v>27416</v>
      </c>
      <c r="O3743" s="1" t="s">
        <v>27417</v>
      </c>
    </row>
    <row r="3744" s="1" customFormat="1" spans="1:15">
      <c r="A3744" s="1" t="s">
        <v>15</v>
      </c>
      <c r="B3744" s="1" t="s">
        <v>27418</v>
      </c>
      <c r="C3744" s="1" t="s">
        <v>27</v>
      </c>
      <c r="J3744" s="1" t="s">
        <v>27419</v>
      </c>
      <c r="K3744" s="1" t="s">
        <v>27420</v>
      </c>
      <c r="L3744" s="1" t="s">
        <v>27421</v>
      </c>
      <c r="M3744" s="1" t="s">
        <v>27422</v>
      </c>
      <c r="N3744" s="1" t="s">
        <v>27423</v>
      </c>
      <c r="O3744" s="1" t="s">
        <v>27424</v>
      </c>
    </row>
    <row r="3745" s="1" customFormat="1" spans="1:15">
      <c r="A3745" s="1" t="s">
        <v>15</v>
      </c>
      <c r="B3745" s="1" t="s">
        <v>27425</v>
      </c>
      <c r="C3745" s="1" t="s">
        <v>27</v>
      </c>
      <c r="J3745" s="1" t="s">
        <v>27426</v>
      </c>
      <c r="K3745" s="1" t="s">
        <v>27427</v>
      </c>
      <c r="L3745" s="1" t="s">
        <v>27428</v>
      </c>
      <c r="M3745" s="1" t="s">
        <v>27429</v>
      </c>
      <c r="N3745" s="1" t="s">
        <v>27430</v>
      </c>
      <c r="O3745" s="1" t="s">
        <v>27431</v>
      </c>
    </row>
    <row r="3746" s="1" customFormat="1" spans="1:15">
      <c r="A3746" s="1" t="s">
        <v>15</v>
      </c>
      <c r="B3746" s="1" t="s">
        <v>27432</v>
      </c>
      <c r="C3746" s="1" t="s">
        <v>27</v>
      </c>
      <c r="F3746" s="1" t="s">
        <v>189</v>
      </c>
      <c r="G3746" s="1" t="s">
        <v>532</v>
      </c>
      <c r="I3746" s="1" t="s">
        <v>27433</v>
      </c>
      <c r="J3746" s="1" t="s">
        <v>27434</v>
      </c>
      <c r="K3746" s="1" t="s">
        <v>27435</v>
      </c>
      <c r="L3746" s="1" t="s">
        <v>27436</v>
      </c>
      <c r="M3746" s="1" t="s">
        <v>27437</v>
      </c>
      <c r="N3746" s="1" t="s">
        <v>27438</v>
      </c>
      <c r="O3746" s="1" t="s">
        <v>27439</v>
      </c>
    </row>
    <row r="3747" s="1" customFormat="1" spans="1:15">
      <c r="A3747" s="1" t="s">
        <v>15</v>
      </c>
      <c r="B3747" s="1" t="s">
        <v>27440</v>
      </c>
      <c r="C3747" s="1" t="s">
        <v>27441</v>
      </c>
      <c r="J3747" s="1" t="s">
        <v>27442</v>
      </c>
      <c r="K3747" s="1" t="s">
        <v>27443</v>
      </c>
      <c r="L3747" s="1" t="s">
        <v>27444</v>
      </c>
      <c r="M3747" s="1" t="s">
        <v>27445</v>
      </c>
      <c r="N3747" s="1" t="s">
        <v>27446</v>
      </c>
      <c r="O3747" s="1" t="s">
        <v>27447</v>
      </c>
    </row>
    <row r="3748" s="1" customFormat="1" spans="1:15">
      <c r="A3748" s="1" t="s">
        <v>15</v>
      </c>
      <c r="B3748" s="1" t="s">
        <v>27448</v>
      </c>
      <c r="C3748" s="1" t="s">
        <v>27</v>
      </c>
      <c r="D3748" s="1" t="s">
        <v>27449</v>
      </c>
      <c r="F3748" s="1" t="s">
        <v>610</v>
      </c>
      <c r="G3748" s="1" t="s">
        <v>611</v>
      </c>
      <c r="I3748" s="1" t="s">
        <v>27450</v>
      </c>
      <c r="J3748" s="1" t="s">
        <v>27451</v>
      </c>
      <c r="K3748" s="1" t="s">
        <v>27452</v>
      </c>
      <c r="L3748" s="1" t="s">
        <v>27453</v>
      </c>
      <c r="M3748" s="1" t="s">
        <v>27454</v>
      </c>
      <c r="N3748" s="1" t="s">
        <v>27455</v>
      </c>
      <c r="O3748" s="1" t="s">
        <v>27456</v>
      </c>
    </row>
    <row r="3749" s="1" customFormat="1" spans="1:15">
      <c r="A3749" s="1" t="s">
        <v>15</v>
      </c>
      <c r="B3749" s="1" t="s">
        <v>27457</v>
      </c>
      <c r="C3749" s="1" t="s">
        <v>45</v>
      </c>
      <c r="D3749" s="1" t="s">
        <v>27449</v>
      </c>
      <c r="F3749" s="1" t="s">
        <v>610</v>
      </c>
      <c r="G3749" s="1" t="s">
        <v>611</v>
      </c>
      <c r="H3749" s="1" t="s">
        <v>1972</v>
      </c>
      <c r="I3749" s="1" t="s">
        <v>27458</v>
      </c>
      <c r="J3749" s="1" t="s">
        <v>27459</v>
      </c>
      <c r="K3749" s="1" t="s">
        <v>27460</v>
      </c>
      <c r="L3749" s="1" t="s">
        <v>27461</v>
      </c>
      <c r="M3749" s="1" t="s">
        <v>27462</v>
      </c>
      <c r="N3749" s="1" t="s">
        <v>27463</v>
      </c>
      <c r="O3749" s="1" t="s">
        <v>27464</v>
      </c>
    </row>
    <row r="3750" s="1" customFormat="1" spans="1:15">
      <c r="A3750" s="1" t="s">
        <v>15</v>
      </c>
      <c r="B3750" s="1" t="s">
        <v>27465</v>
      </c>
      <c r="C3750" s="1" t="s">
        <v>27</v>
      </c>
      <c r="J3750" s="1" t="s">
        <v>27466</v>
      </c>
      <c r="K3750" s="1" t="s">
        <v>27467</v>
      </c>
      <c r="L3750" s="1" t="s">
        <v>27468</v>
      </c>
      <c r="M3750" s="1" t="s">
        <v>27469</v>
      </c>
      <c r="N3750" s="1" t="s">
        <v>27470</v>
      </c>
      <c r="O3750" s="1" t="s">
        <v>27471</v>
      </c>
    </row>
    <row r="3751" s="1" customFormat="1" spans="1:15">
      <c r="A3751" s="1" t="s">
        <v>15</v>
      </c>
      <c r="B3751" s="1" t="s">
        <v>27472</v>
      </c>
      <c r="C3751" s="1" t="s">
        <v>27441</v>
      </c>
      <c r="J3751" s="1" t="s">
        <v>27473</v>
      </c>
      <c r="K3751" s="1" t="s">
        <v>27474</v>
      </c>
      <c r="L3751" s="1" t="s">
        <v>27475</v>
      </c>
      <c r="M3751" s="1" t="s">
        <v>27476</v>
      </c>
      <c r="N3751" s="1" t="s">
        <v>27477</v>
      </c>
      <c r="O3751" s="1" t="s">
        <v>27478</v>
      </c>
    </row>
    <row r="3752" s="1" customFormat="1" spans="1:15">
      <c r="A3752" s="1" t="s">
        <v>15</v>
      </c>
      <c r="B3752" s="1" t="s">
        <v>27479</v>
      </c>
      <c r="C3752" s="1" t="s">
        <v>27</v>
      </c>
      <c r="F3752" s="1" t="s">
        <v>27472</v>
      </c>
      <c r="G3752" s="1" t="e">
        <f>-ing</f>
        <v>#NAME?</v>
      </c>
      <c r="I3752" s="1" t="s">
        <v>27480</v>
      </c>
      <c r="J3752" s="1" t="s">
        <v>27481</v>
      </c>
      <c r="K3752" s="1" t="s">
        <v>27482</v>
      </c>
      <c r="L3752" s="1" t="s">
        <v>27483</v>
      </c>
      <c r="M3752" s="1" t="s">
        <v>27484</v>
      </c>
      <c r="N3752" s="1" t="s">
        <v>27485</v>
      </c>
      <c r="O3752" s="1" t="s">
        <v>27486</v>
      </c>
    </row>
    <row r="3753" s="1" customFormat="1" spans="1:15">
      <c r="A3753" s="1" t="s">
        <v>15</v>
      </c>
      <c r="B3753" s="1" t="s">
        <v>27487</v>
      </c>
      <c r="C3753" s="1" t="s">
        <v>27</v>
      </c>
      <c r="J3753" s="1" t="s">
        <v>27488</v>
      </c>
      <c r="K3753" s="1" t="s">
        <v>27489</v>
      </c>
      <c r="L3753" s="1" t="s">
        <v>27490</v>
      </c>
      <c r="M3753" s="1" t="s">
        <v>27491</v>
      </c>
      <c r="N3753" s="1" t="s">
        <v>27492</v>
      </c>
      <c r="O3753" s="1" t="s">
        <v>27493</v>
      </c>
    </row>
    <row r="3754" s="1" customFormat="1" spans="1:15">
      <c r="A3754" s="1" t="s">
        <v>15</v>
      </c>
      <c r="B3754" s="1" t="s">
        <v>27494</v>
      </c>
      <c r="C3754" s="1" t="s">
        <v>17</v>
      </c>
      <c r="D3754" s="1" t="s">
        <v>27495</v>
      </c>
      <c r="F3754" s="1" t="s">
        <v>11523</v>
      </c>
      <c r="I3754" s="1" t="s">
        <v>27496</v>
      </c>
      <c r="J3754" s="1" t="s">
        <v>27497</v>
      </c>
      <c r="K3754" s="1" t="s">
        <v>27498</v>
      </c>
      <c r="L3754" s="1" t="s">
        <v>27499</v>
      </c>
      <c r="M3754" s="1" t="s">
        <v>27500</v>
      </c>
      <c r="N3754" s="1" t="s">
        <v>27501</v>
      </c>
      <c r="O3754" s="1" t="s">
        <v>27502</v>
      </c>
    </row>
    <row r="3755" s="1" customFormat="1" spans="1:15">
      <c r="A3755" s="1" t="s">
        <v>15</v>
      </c>
      <c r="B3755" s="1" t="s">
        <v>27503</v>
      </c>
      <c r="C3755" s="1" t="s">
        <v>17</v>
      </c>
      <c r="D3755" s="1" t="s">
        <v>27495</v>
      </c>
      <c r="F3755" s="1" t="s">
        <v>21601</v>
      </c>
      <c r="G3755" s="1" t="s">
        <v>171</v>
      </c>
      <c r="I3755" s="1" t="s">
        <v>27504</v>
      </c>
      <c r="J3755" s="1" t="s">
        <v>27505</v>
      </c>
      <c r="K3755" s="1" t="s">
        <v>27506</v>
      </c>
      <c r="L3755" s="1" t="s">
        <v>27507</v>
      </c>
      <c r="M3755" s="1" t="s">
        <v>27508</v>
      </c>
      <c r="N3755" s="1" t="s">
        <v>27509</v>
      </c>
      <c r="O3755" s="1" t="s">
        <v>27510</v>
      </c>
    </row>
    <row r="3756" s="1" customFormat="1" spans="1:15">
      <c r="A3756" s="1" t="s">
        <v>15</v>
      </c>
      <c r="B3756" s="1" t="s">
        <v>27511</v>
      </c>
      <c r="C3756" s="1" t="s">
        <v>27</v>
      </c>
      <c r="D3756" s="1" t="s">
        <v>27495</v>
      </c>
      <c r="F3756" s="1" t="s">
        <v>21601</v>
      </c>
      <c r="G3756" s="1" t="s">
        <v>611</v>
      </c>
      <c r="I3756" s="1" t="s">
        <v>27512</v>
      </c>
      <c r="J3756" s="1" t="s">
        <v>27513</v>
      </c>
      <c r="K3756" s="1" t="s">
        <v>27514</v>
      </c>
      <c r="L3756" s="1" t="s">
        <v>27515</v>
      </c>
      <c r="M3756" s="1" t="s">
        <v>27516</v>
      </c>
      <c r="N3756" s="1" t="s">
        <v>27517</v>
      </c>
      <c r="O3756" s="1" t="s">
        <v>27518</v>
      </c>
    </row>
    <row r="3757" s="1" customFormat="1" spans="1:15">
      <c r="A3757" s="1" t="s">
        <v>15</v>
      </c>
      <c r="B3757" s="1" t="s">
        <v>27519</v>
      </c>
      <c r="C3757" s="1" t="s">
        <v>27</v>
      </c>
      <c r="D3757" s="1" t="s">
        <v>27495</v>
      </c>
      <c r="F3757" s="1" t="s">
        <v>21601</v>
      </c>
      <c r="G3757" s="1" t="e">
        <f>-_xleta.or</f>
        <v>#VALUE!</v>
      </c>
      <c r="I3757" s="1" t="s">
        <v>27520</v>
      </c>
      <c r="J3757" s="1" t="s">
        <v>27521</v>
      </c>
      <c r="K3757" s="1" t="s">
        <v>27522</v>
      </c>
      <c r="L3757" s="1" t="s">
        <v>27523</v>
      </c>
      <c r="M3757" s="1" t="s">
        <v>27524</v>
      </c>
      <c r="N3757" s="1" t="s">
        <v>27525</v>
      </c>
      <c r="O3757" s="1" t="s">
        <v>27526</v>
      </c>
    </row>
    <row r="3758" s="1" customFormat="1" spans="1:15">
      <c r="A3758" s="1" t="s">
        <v>15</v>
      </c>
      <c r="B3758" s="1" t="s">
        <v>27527</v>
      </c>
      <c r="C3758" s="1" t="s">
        <v>45</v>
      </c>
      <c r="D3758" s="1" t="s">
        <v>27495</v>
      </c>
      <c r="F3758" s="1" t="s">
        <v>1804</v>
      </c>
      <c r="G3758" s="1" t="e">
        <f>-ent</f>
        <v>#NAME?</v>
      </c>
      <c r="I3758" s="1" t="s">
        <v>27528</v>
      </c>
      <c r="J3758" s="1" t="s">
        <v>27529</v>
      </c>
      <c r="K3758" s="1" t="s">
        <v>27530</v>
      </c>
      <c r="L3758" s="1" t="s">
        <v>27531</v>
      </c>
      <c r="M3758" s="1" t="s">
        <v>27532</v>
      </c>
      <c r="N3758" s="1" t="s">
        <v>27533</v>
      </c>
      <c r="O3758" s="1" t="s">
        <v>27534</v>
      </c>
    </row>
    <row r="3759" s="1" customFormat="1" spans="1:15">
      <c r="A3759" s="1" t="s">
        <v>15</v>
      </c>
      <c r="B3759" s="1" t="s">
        <v>27535</v>
      </c>
      <c r="C3759" s="1" t="s">
        <v>17</v>
      </c>
      <c r="D3759" s="1" t="s">
        <v>27495</v>
      </c>
      <c r="F3759" s="1" t="s">
        <v>1110</v>
      </c>
      <c r="I3759" s="1" t="s">
        <v>27536</v>
      </c>
      <c r="J3759" s="1" t="s">
        <v>27537</v>
      </c>
      <c r="K3759" s="1" t="s">
        <v>27538</v>
      </c>
      <c r="L3759" s="1" t="s">
        <v>27539</v>
      </c>
      <c r="M3759" s="1" t="s">
        <v>27540</v>
      </c>
      <c r="N3759" s="1" t="s">
        <v>27541</v>
      </c>
      <c r="O3759" s="1" t="s">
        <v>27542</v>
      </c>
    </row>
    <row r="3760" s="1" customFormat="1" spans="1:15">
      <c r="A3760" s="1" t="s">
        <v>15</v>
      </c>
      <c r="B3760" s="1" t="s">
        <v>27535</v>
      </c>
      <c r="C3760" s="1" t="s">
        <v>27</v>
      </c>
      <c r="D3760" s="1" t="s">
        <v>27495</v>
      </c>
      <c r="F3760" s="1" t="s">
        <v>1110</v>
      </c>
      <c r="I3760" s="1" t="s">
        <v>27543</v>
      </c>
      <c r="J3760" s="1" t="s">
        <v>27544</v>
      </c>
      <c r="K3760" s="1" t="s">
        <v>27545</v>
      </c>
      <c r="L3760" s="1" t="s">
        <v>27546</v>
      </c>
      <c r="M3760" s="1" t="s">
        <v>27547</v>
      </c>
      <c r="N3760" s="1" t="s">
        <v>27548</v>
      </c>
      <c r="O3760" s="1" t="s">
        <v>27549</v>
      </c>
    </row>
    <row r="3761" s="1" customFormat="1" spans="1:15">
      <c r="A3761" s="1" t="s">
        <v>15</v>
      </c>
      <c r="B3761" s="1" t="s">
        <v>27550</v>
      </c>
      <c r="C3761" s="1" t="s">
        <v>27</v>
      </c>
      <c r="J3761" s="1" t="s">
        <v>27551</v>
      </c>
      <c r="K3761" s="1" t="s">
        <v>27552</v>
      </c>
      <c r="L3761" s="1" t="s">
        <v>27553</v>
      </c>
      <c r="M3761" s="1" t="s">
        <v>27554</v>
      </c>
      <c r="N3761" s="1" t="s">
        <v>27555</v>
      </c>
      <c r="O3761" s="1" t="s">
        <v>27556</v>
      </c>
    </row>
    <row r="3762" s="1" customFormat="1" spans="1:15">
      <c r="A3762" s="1" t="s">
        <v>15</v>
      </c>
      <c r="B3762" s="1" t="s">
        <v>27550</v>
      </c>
      <c r="C3762" s="1" t="s">
        <v>17</v>
      </c>
      <c r="J3762" s="1" t="s">
        <v>27557</v>
      </c>
      <c r="K3762" s="1" t="s">
        <v>27552</v>
      </c>
      <c r="L3762" s="1" t="s">
        <v>27558</v>
      </c>
      <c r="M3762" s="1" t="s">
        <v>27559</v>
      </c>
      <c r="N3762" s="1" t="s">
        <v>27560</v>
      </c>
      <c r="O3762" s="1" t="s">
        <v>27561</v>
      </c>
    </row>
    <row r="3763" s="1" customFormat="1" spans="1:15">
      <c r="A3763" s="1" t="s">
        <v>15</v>
      </c>
      <c r="B3763" s="1" t="s">
        <v>27562</v>
      </c>
      <c r="C3763" s="1" t="s">
        <v>27</v>
      </c>
      <c r="F3763" s="1" t="s">
        <v>27563</v>
      </c>
      <c r="G3763" s="1" t="e">
        <f>-er</f>
        <v>#NAME?</v>
      </c>
      <c r="I3763" s="1" t="s">
        <v>27564</v>
      </c>
      <c r="J3763" s="1" t="s">
        <v>27565</v>
      </c>
      <c r="K3763" s="1" t="s">
        <v>27566</v>
      </c>
      <c r="L3763" s="1" t="s">
        <v>27567</v>
      </c>
      <c r="M3763" s="1" t="s">
        <v>27568</v>
      </c>
      <c r="N3763" s="1" t="s">
        <v>27569</v>
      </c>
      <c r="O3763" s="1" t="s">
        <v>27570</v>
      </c>
    </row>
    <row r="3764" s="1" customFormat="1" spans="1:15">
      <c r="A3764" s="1" t="s">
        <v>15</v>
      </c>
      <c r="B3764" s="1" t="s">
        <v>27571</v>
      </c>
      <c r="C3764" s="1" t="s">
        <v>27</v>
      </c>
      <c r="J3764" s="1" t="s">
        <v>27572</v>
      </c>
      <c r="K3764" s="1" t="s">
        <v>27573</v>
      </c>
      <c r="L3764" s="1" t="s">
        <v>27574</v>
      </c>
      <c r="M3764" s="1" t="s">
        <v>27575</v>
      </c>
      <c r="N3764" s="1" t="s">
        <v>27576</v>
      </c>
      <c r="O3764" s="1" t="s">
        <v>27577</v>
      </c>
    </row>
    <row r="3765" s="1" customFormat="1" spans="1:15">
      <c r="A3765" s="1" t="s">
        <v>15</v>
      </c>
      <c r="B3765" s="1" t="s">
        <v>27571</v>
      </c>
      <c r="C3765" s="1" t="s">
        <v>17</v>
      </c>
      <c r="J3765" s="1" t="s">
        <v>27578</v>
      </c>
      <c r="K3765" s="1" t="s">
        <v>27573</v>
      </c>
      <c r="L3765" s="1" t="s">
        <v>27579</v>
      </c>
      <c r="M3765" s="1" t="s">
        <v>27580</v>
      </c>
      <c r="N3765" s="1" t="s">
        <v>27581</v>
      </c>
      <c r="O3765" s="1" t="s">
        <v>27582</v>
      </c>
    </row>
    <row r="3766" s="1" customFormat="1" spans="1:15">
      <c r="A3766" s="1" t="s">
        <v>15</v>
      </c>
      <c r="B3766" s="1" t="s">
        <v>27583</v>
      </c>
      <c r="C3766" s="1" t="s">
        <v>17</v>
      </c>
      <c r="J3766" s="1" t="s">
        <v>27584</v>
      </c>
      <c r="K3766" s="1" t="s">
        <v>27585</v>
      </c>
      <c r="L3766" s="1" t="s">
        <v>27586</v>
      </c>
      <c r="M3766" s="1" t="s">
        <v>27587</v>
      </c>
      <c r="N3766" s="1" t="s">
        <v>27588</v>
      </c>
      <c r="O3766" s="1" t="s">
        <v>27589</v>
      </c>
    </row>
    <row r="3767" s="1" customFormat="1" spans="1:15">
      <c r="A3767" s="1" t="s">
        <v>15</v>
      </c>
      <c r="B3767" s="1" t="s">
        <v>27583</v>
      </c>
      <c r="C3767" s="1" t="s">
        <v>27</v>
      </c>
      <c r="J3767" s="1" t="s">
        <v>27590</v>
      </c>
      <c r="K3767" s="1" t="s">
        <v>27585</v>
      </c>
      <c r="L3767" s="1" t="s">
        <v>27591</v>
      </c>
      <c r="M3767" s="1" t="s">
        <v>27592</v>
      </c>
      <c r="N3767" s="1" t="s">
        <v>27593</v>
      </c>
      <c r="O3767" s="1" t="s">
        <v>27594</v>
      </c>
    </row>
    <row r="3768" s="1" customFormat="1" spans="1:15">
      <c r="A3768" s="1" t="s">
        <v>15</v>
      </c>
      <c r="B3768" s="1" t="s">
        <v>27595</v>
      </c>
      <c r="C3768" s="1" t="s">
        <v>27</v>
      </c>
      <c r="F3768" s="1" t="s">
        <v>27583</v>
      </c>
      <c r="G3768" s="1" t="e">
        <f>-ment</f>
        <v>#NAME?</v>
      </c>
      <c r="I3768" s="1" t="s">
        <v>27596</v>
      </c>
      <c r="J3768" s="1" t="s">
        <v>27597</v>
      </c>
      <c r="K3768" s="1" t="s">
        <v>27598</v>
      </c>
      <c r="L3768" s="1" t="s">
        <v>27599</v>
      </c>
      <c r="M3768" s="1" t="s">
        <v>27600</v>
      </c>
      <c r="N3768" s="1" t="s">
        <v>27601</v>
      </c>
      <c r="O3768" s="1" t="s">
        <v>27602</v>
      </c>
    </row>
    <row r="3769" s="1" customFormat="1" spans="1:15">
      <c r="A3769" s="1" t="s">
        <v>15</v>
      </c>
      <c r="B3769" s="1" t="s">
        <v>27603</v>
      </c>
      <c r="C3769" s="1" t="s">
        <v>27</v>
      </c>
      <c r="J3769" s="1" t="s">
        <v>27604</v>
      </c>
      <c r="K3769" s="1" t="s">
        <v>27605</v>
      </c>
      <c r="L3769" s="1" t="s">
        <v>27606</v>
      </c>
      <c r="M3769" s="1" t="s">
        <v>27607</v>
      </c>
      <c r="N3769" s="1" t="s">
        <v>27608</v>
      </c>
      <c r="O3769" s="1" t="s">
        <v>27609</v>
      </c>
    </row>
    <row r="3770" s="1" customFormat="1" spans="1:15">
      <c r="A3770" s="1" t="s">
        <v>15</v>
      </c>
      <c r="B3770" s="1" t="s">
        <v>27610</v>
      </c>
      <c r="C3770" s="1" t="s">
        <v>17</v>
      </c>
      <c r="F3770" s="1" t="s">
        <v>27611</v>
      </c>
      <c r="G3770" s="1" t="s">
        <v>27612</v>
      </c>
      <c r="I3770" s="1" t="s">
        <v>27613</v>
      </c>
      <c r="J3770" s="1" t="s">
        <v>27614</v>
      </c>
      <c r="K3770" s="1" t="s">
        <v>27615</v>
      </c>
      <c r="L3770" s="1" t="s">
        <v>27616</v>
      </c>
      <c r="M3770" s="1" t="s">
        <v>27617</v>
      </c>
      <c r="N3770" s="1" t="s">
        <v>27618</v>
      </c>
      <c r="O3770" s="1" t="s">
        <v>27619</v>
      </c>
    </row>
    <row r="3771" s="1" customFormat="1" spans="1:15">
      <c r="A3771" s="1" t="s">
        <v>15</v>
      </c>
      <c r="B3771" s="1" t="s">
        <v>27620</v>
      </c>
      <c r="C3771" s="1" t="s">
        <v>27</v>
      </c>
      <c r="J3771" s="1" t="s">
        <v>27621</v>
      </c>
      <c r="K3771" s="1" t="s">
        <v>27622</v>
      </c>
      <c r="L3771" s="1" t="s">
        <v>27623</v>
      </c>
      <c r="M3771" s="1" t="s">
        <v>27624</v>
      </c>
      <c r="N3771" s="1" t="s">
        <v>27625</v>
      </c>
      <c r="O3771" s="1" t="s">
        <v>27626</v>
      </c>
    </row>
    <row r="3772" s="1" customFormat="1" spans="1:15">
      <c r="A3772" s="1" t="s">
        <v>15</v>
      </c>
      <c r="B3772" s="1" t="s">
        <v>27627</v>
      </c>
      <c r="C3772" s="1" t="s">
        <v>27</v>
      </c>
      <c r="F3772" s="1" t="s">
        <v>27628</v>
      </c>
      <c r="G3772" s="1" t="s">
        <v>1972</v>
      </c>
      <c r="I3772" s="1" t="s">
        <v>27629</v>
      </c>
      <c r="J3772" s="1" t="s">
        <v>27630</v>
      </c>
      <c r="K3772" s="1" t="s">
        <v>27631</v>
      </c>
      <c r="L3772" s="1" t="s">
        <v>27632</v>
      </c>
      <c r="M3772" s="1" t="s">
        <v>27633</v>
      </c>
      <c r="N3772" s="1" t="s">
        <v>27634</v>
      </c>
      <c r="O3772" s="1" t="s">
        <v>27635</v>
      </c>
    </row>
    <row r="3773" s="1" customFormat="1" spans="1:15">
      <c r="A3773" s="1" t="s">
        <v>15</v>
      </c>
      <c r="B3773" s="1" t="s">
        <v>27636</v>
      </c>
      <c r="C3773" s="1" t="s">
        <v>27</v>
      </c>
      <c r="D3773" s="1" t="s">
        <v>27637</v>
      </c>
      <c r="F3773" s="1" t="s">
        <v>1581</v>
      </c>
      <c r="I3773" s="1" t="s">
        <v>27638</v>
      </c>
      <c r="J3773" s="1" t="s">
        <v>27639</v>
      </c>
      <c r="K3773" s="1" t="s">
        <v>27640</v>
      </c>
      <c r="L3773" s="1" t="s">
        <v>27641</v>
      </c>
      <c r="M3773" s="1" t="s">
        <v>27642</v>
      </c>
      <c r="N3773" s="1" t="s">
        <v>27643</v>
      </c>
      <c r="O3773" s="1" t="s">
        <v>27644</v>
      </c>
    </row>
    <row r="3774" s="1" customFormat="1" spans="1:15">
      <c r="A3774" s="1" t="s">
        <v>15</v>
      </c>
      <c r="B3774" s="1" t="s">
        <v>27645</v>
      </c>
      <c r="C3774" s="1" t="s">
        <v>27</v>
      </c>
      <c r="J3774" s="1" t="s">
        <v>27646</v>
      </c>
      <c r="K3774" s="1" t="s">
        <v>27647</v>
      </c>
      <c r="L3774" s="1" t="s">
        <v>27648</v>
      </c>
      <c r="M3774" s="1" t="s">
        <v>27649</v>
      </c>
      <c r="N3774" s="1" t="s">
        <v>27650</v>
      </c>
      <c r="O3774" s="1" t="s">
        <v>27651</v>
      </c>
    </row>
    <row r="3775" s="1" customFormat="1" spans="1:15">
      <c r="A3775" s="1" t="s">
        <v>15</v>
      </c>
      <c r="B3775" s="1" t="s">
        <v>27652</v>
      </c>
      <c r="C3775" s="1" t="s">
        <v>27</v>
      </c>
      <c r="J3775" s="1" t="s">
        <v>27653</v>
      </c>
      <c r="K3775" s="1" t="s">
        <v>27654</v>
      </c>
      <c r="L3775" s="1" t="s">
        <v>27655</v>
      </c>
      <c r="M3775" s="1" t="s">
        <v>27656</v>
      </c>
      <c r="N3775" s="1" t="s">
        <v>27657</v>
      </c>
      <c r="O3775" s="1" t="s">
        <v>27658</v>
      </c>
    </row>
    <row r="3776" s="1" customFormat="1" spans="1:15">
      <c r="A3776" s="1" t="s">
        <v>15</v>
      </c>
      <c r="B3776" s="1" t="s">
        <v>27659</v>
      </c>
      <c r="C3776" s="1" t="s">
        <v>27</v>
      </c>
      <c r="I3776" s="1" t="s">
        <v>27660</v>
      </c>
      <c r="J3776" s="1" t="s">
        <v>27661</v>
      </c>
      <c r="K3776" s="1" t="s">
        <v>27662</v>
      </c>
      <c r="L3776" s="1" t="s">
        <v>27663</v>
      </c>
      <c r="M3776" s="1" t="s">
        <v>27664</v>
      </c>
      <c r="N3776" s="1" t="s">
        <v>27665</v>
      </c>
      <c r="O3776" s="1" t="s">
        <v>27666</v>
      </c>
    </row>
    <row r="3777" s="1" customFormat="1" spans="1:15">
      <c r="A3777" s="1" t="s">
        <v>15</v>
      </c>
      <c r="B3777" s="1" t="s">
        <v>27667</v>
      </c>
      <c r="C3777" s="1" t="s">
        <v>27</v>
      </c>
      <c r="J3777" s="1" t="s">
        <v>27668</v>
      </c>
      <c r="K3777" s="1" t="s">
        <v>27669</v>
      </c>
      <c r="L3777" s="1" t="s">
        <v>27670</v>
      </c>
      <c r="M3777" s="1" t="s">
        <v>27671</v>
      </c>
      <c r="N3777" s="1" t="s">
        <v>27672</v>
      </c>
      <c r="O3777" s="1" t="s">
        <v>27673</v>
      </c>
    </row>
    <row r="3778" s="1" customFormat="1" spans="1:15">
      <c r="A3778" s="1" t="s">
        <v>15</v>
      </c>
      <c r="B3778" s="1" t="s">
        <v>27674</v>
      </c>
      <c r="C3778" s="1" t="s">
        <v>27</v>
      </c>
      <c r="J3778" s="1" t="s">
        <v>27675</v>
      </c>
      <c r="K3778" s="1" t="s">
        <v>27676</v>
      </c>
      <c r="L3778" s="1" t="s">
        <v>27677</v>
      </c>
      <c r="M3778" s="1" t="s">
        <v>27678</v>
      </c>
      <c r="N3778" s="1" t="s">
        <v>27679</v>
      </c>
      <c r="O3778" s="1" t="s">
        <v>27680</v>
      </c>
    </row>
    <row r="3779" s="1" customFormat="1" spans="1:15">
      <c r="A3779" s="1" t="s">
        <v>15</v>
      </c>
      <c r="B3779" s="1" t="s">
        <v>27681</v>
      </c>
      <c r="C3779" s="1" t="s">
        <v>45</v>
      </c>
      <c r="F3779" s="1" t="s">
        <v>27674</v>
      </c>
      <c r="G3779" s="1" t="e">
        <f>-some</f>
        <v>#NAME?</v>
      </c>
      <c r="I3779" s="1" t="s">
        <v>27682</v>
      </c>
      <c r="J3779" s="1" t="s">
        <v>27683</v>
      </c>
      <c r="K3779" s="1" t="s">
        <v>27684</v>
      </c>
      <c r="L3779" s="1" t="s">
        <v>27685</v>
      </c>
      <c r="M3779" s="1" t="s">
        <v>27686</v>
      </c>
      <c r="N3779" s="1" t="s">
        <v>27687</v>
      </c>
      <c r="O3779" s="1" t="s">
        <v>27688</v>
      </c>
    </row>
    <row r="3780" s="1" customFormat="1" spans="1:15">
      <c r="A3780" s="1" t="s">
        <v>15</v>
      </c>
      <c r="B3780" s="1" t="s">
        <v>27689</v>
      </c>
      <c r="C3780" s="1" t="s">
        <v>27</v>
      </c>
      <c r="J3780" s="1" t="s">
        <v>27690</v>
      </c>
      <c r="K3780" s="1" t="s">
        <v>27691</v>
      </c>
      <c r="L3780" s="1" t="s">
        <v>27692</v>
      </c>
      <c r="M3780" s="1" t="s">
        <v>27693</v>
      </c>
      <c r="N3780" s="1" t="s">
        <v>27694</v>
      </c>
      <c r="O3780" s="1" t="s">
        <v>27695</v>
      </c>
    </row>
    <row r="3781" s="1" customFormat="1" spans="1:15">
      <c r="A3781" s="1" t="s">
        <v>15</v>
      </c>
      <c r="B3781" s="1" t="s">
        <v>27696</v>
      </c>
      <c r="C3781" s="1" t="s">
        <v>27</v>
      </c>
      <c r="J3781" s="1" t="s">
        <v>27697</v>
      </c>
      <c r="K3781" s="1" t="s">
        <v>27698</v>
      </c>
      <c r="L3781" s="1" t="s">
        <v>27699</v>
      </c>
      <c r="M3781" s="1" t="s">
        <v>27700</v>
      </c>
      <c r="N3781" s="1" t="s">
        <v>27701</v>
      </c>
      <c r="O3781" s="1" t="s">
        <v>27702</v>
      </c>
    </row>
    <row r="3782" s="1" customFormat="1" spans="1:15">
      <c r="A3782" s="1" t="s">
        <v>15</v>
      </c>
      <c r="B3782" s="1" t="b">
        <v>1</v>
      </c>
      <c r="C3782" s="1" t="s">
        <v>45</v>
      </c>
      <c r="J3782" s="1" t="s">
        <v>27703</v>
      </c>
      <c r="K3782" s="1" t="s">
        <v>27704</v>
      </c>
      <c r="L3782" s="1" t="s">
        <v>27705</v>
      </c>
      <c r="M3782" s="1" t="s">
        <v>27706</v>
      </c>
      <c r="N3782" s="1" t="s">
        <v>27707</v>
      </c>
      <c r="O3782" s="1" t="s">
        <v>27708</v>
      </c>
    </row>
    <row r="3783" s="1" customFormat="1" spans="1:15">
      <c r="A3783" s="1" t="s">
        <v>15</v>
      </c>
      <c r="B3783" s="1" t="s">
        <v>27709</v>
      </c>
      <c r="C3783" s="1" t="s">
        <v>75</v>
      </c>
      <c r="F3783" s="1" t="b">
        <v>1</v>
      </c>
      <c r="G3783" s="1" t="e">
        <f>-ly</f>
        <v>#NAME?</v>
      </c>
      <c r="I3783" s="1" t="s">
        <v>27710</v>
      </c>
      <c r="J3783" s="1" t="s">
        <v>27711</v>
      </c>
      <c r="K3783" s="1" t="s">
        <v>27712</v>
      </c>
      <c r="L3783" s="1" t="s">
        <v>27713</v>
      </c>
      <c r="M3783" s="1" t="s">
        <v>27714</v>
      </c>
      <c r="N3783" s="1" t="s">
        <v>27715</v>
      </c>
      <c r="O3783" s="1" t="s">
        <v>27716</v>
      </c>
    </row>
    <row r="3784" s="1" customFormat="1" spans="1:15">
      <c r="A3784" s="1" t="s">
        <v>15</v>
      </c>
      <c r="B3784" s="1" t="s">
        <v>27717</v>
      </c>
      <c r="C3784" s="1" t="s">
        <v>27</v>
      </c>
      <c r="J3784" s="1" t="s">
        <v>27718</v>
      </c>
      <c r="K3784" s="1" t="s">
        <v>27719</v>
      </c>
      <c r="L3784" s="1" t="s">
        <v>27720</v>
      </c>
      <c r="M3784" s="1" t="s">
        <v>27721</v>
      </c>
      <c r="N3784" s="1" t="s">
        <v>27722</v>
      </c>
      <c r="O3784" s="1" t="s">
        <v>27723</v>
      </c>
    </row>
    <row r="3785" s="1" customFormat="1" spans="1:15">
      <c r="A3785" s="1" t="s">
        <v>15</v>
      </c>
      <c r="B3785" s="1" t="s">
        <v>27724</v>
      </c>
      <c r="C3785" s="1" t="s">
        <v>17</v>
      </c>
      <c r="J3785" s="1" t="s">
        <v>27725</v>
      </c>
      <c r="K3785" s="1" t="s">
        <v>27726</v>
      </c>
      <c r="L3785" s="1" t="s">
        <v>27727</v>
      </c>
      <c r="M3785" s="1" t="s">
        <v>27728</v>
      </c>
      <c r="N3785" s="1" t="s">
        <v>27729</v>
      </c>
      <c r="O3785" s="1" t="s">
        <v>27730</v>
      </c>
    </row>
    <row r="3786" s="1" customFormat="1" spans="1:15">
      <c r="A3786" s="1" t="s">
        <v>15</v>
      </c>
      <c r="B3786" s="1" t="s">
        <v>27724</v>
      </c>
      <c r="C3786" s="1" t="s">
        <v>27</v>
      </c>
      <c r="J3786" s="1" t="s">
        <v>27731</v>
      </c>
      <c r="K3786" s="1" t="s">
        <v>27726</v>
      </c>
      <c r="L3786" s="1" t="s">
        <v>27732</v>
      </c>
      <c r="M3786" s="1" t="s">
        <v>27733</v>
      </c>
      <c r="N3786" s="1" t="s">
        <v>27734</v>
      </c>
      <c r="O3786" s="1" t="s">
        <v>27735</v>
      </c>
    </row>
    <row r="3787" s="1" customFormat="1" spans="1:15">
      <c r="A3787" s="1" t="s">
        <v>15</v>
      </c>
      <c r="B3787" s="1" t="s">
        <v>27736</v>
      </c>
      <c r="C3787" s="1" t="s">
        <v>27</v>
      </c>
      <c r="F3787" s="1" t="b">
        <v>1</v>
      </c>
      <c r="G3787" s="1" t="e">
        <f>-th</f>
        <v>#NAME?</v>
      </c>
      <c r="I3787" s="1" t="s">
        <v>27737</v>
      </c>
      <c r="J3787" s="1" t="s">
        <v>27738</v>
      </c>
      <c r="K3787" s="1" t="s">
        <v>27739</v>
      </c>
      <c r="L3787" s="1" t="s">
        <v>27740</v>
      </c>
      <c r="M3787" s="1" t="s">
        <v>27741</v>
      </c>
      <c r="N3787" s="1" t="s">
        <v>27742</v>
      </c>
      <c r="O3787" s="1" t="s">
        <v>27743</v>
      </c>
    </row>
    <row r="3788" s="1" customFormat="1" spans="1:15">
      <c r="A3788" s="1" t="s">
        <v>15</v>
      </c>
      <c r="B3788" s="1" t="s">
        <v>27628</v>
      </c>
      <c r="C3788" s="1" t="s">
        <v>17</v>
      </c>
      <c r="J3788" s="1" t="s">
        <v>27744</v>
      </c>
      <c r="K3788" s="1" t="s">
        <v>27745</v>
      </c>
      <c r="L3788" s="1" t="s">
        <v>27746</v>
      </c>
      <c r="M3788" s="1" t="s">
        <v>27747</v>
      </c>
      <c r="N3788" s="1" t="s">
        <v>27748</v>
      </c>
      <c r="O3788" s="1" t="s">
        <v>27749</v>
      </c>
    </row>
    <row r="3789" s="1" customFormat="1" spans="1:15">
      <c r="A3789" s="1" t="s">
        <v>15</v>
      </c>
      <c r="B3789" s="1" t="s">
        <v>27628</v>
      </c>
      <c r="C3789" s="1" t="s">
        <v>27</v>
      </c>
      <c r="J3789" s="1" t="s">
        <v>27750</v>
      </c>
      <c r="K3789" s="1" t="s">
        <v>27745</v>
      </c>
      <c r="L3789" s="1" t="s">
        <v>27751</v>
      </c>
      <c r="M3789" s="1" t="s">
        <v>27752</v>
      </c>
      <c r="N3789" s="1" t="s">
        <v>27753</v>
      </c>
      <c r="O3789" s="1" t="s">
        <v>27754</v>
      </c>
    </row>
    <row r="3790" s="1" customFormat="1" spans="1:15">
      <c r="A3790" s="1" t="s">
        <v>15</v>
      </c>
      <c r="B3790" s="1" t="s">
        <v>27755</v>
      </c>
      <c r="C3790" s="1" t="s">
        <v>27</v>
      </c>
      <c r="J3790" s="1" t="s">
        <v>27756</v>
      </c>
      <c r="K3790" s="1" t="s">
        <v>27757</v>
      </c>
      <c r="L3790" s="1" t="s">
        <v>27758</v>
      </c>
      <c r="M3790" s="1" t="s">
        <v>27759</v>
      </c>
      <c r="N3790" s="1" t="s">
        <v>27760</v>
      </c>
      <c r="O3790" s="1" t="s">
        <v>27761</v>
      </c>
    </row>
    <row r="3791" s="1" customFormat="1" spans="1:15">
      <c r="A3791" s="1" t="s">
        <v>15</v>
      </c>
      <c r="B3791" s="1" t="s">
        <v>27762</v>
      </c>
      <c r="C3791" s="1" t="s">
        <v>27</v>
      </c>
      <c r="J3791" s="1" t="s">
        <v>27763</v>
      </c>
      <c r="K3791" s="1" t="s">
        <v>27764</v>
      </c>
      <c r="L3791" s="1" t="s">
        <v>27765</v>
      </c>
      <c r="M3791" s="1" t="s">
        <v>27766</v>
      </c>
      <c r="N3791" s="1" t="s">
        <v>27767</v>
      </c>
      <c r="O3791" s="1" t="s">
        <v>27768</v>
      </c>
    </row>
    <row r="3792" s="1" customFormat="1" spans="1:15">
      <c r="A3792" s="1" t="s">
        <v>15</v>
      </c>
      <c r="B3792" s="1" t="s">
        <v>27762</v>
      </c>
      <c r="C3792" s="1" t="s">
        <v>17</v>
      </c>
      <c r="J3792" s="1" t="s">
        <v>27769</v>
      </c>
      <c r="K3792" s="1" t="s">
        <v>27764</v>
      </c>
      <c r="L3792" s="1" t="s">
        <v>27770</v>
      </c>
      <c r="M3792" s="1" t="s">
        <v>27771</v>
      </c>
      <c r="N3792" s="1" t="s">
        <v>27772</v>
      </c>
      <c r="O3792" s="1" t="s">
        <v>27773</v>
      </c>
    </row>
    <row r="3793" s="1" customFormat="1" spans="1:15">
      <c r="A3793" s="1" t="s">
        <v>15</v>
      </c>
      <c r="B3793" s="1" t="s">
        <v>27774</v>
      </c>
      <c r="C3793" s="1" t="s">
        <v>27</v>
      </c>
      <c r="J3793" s="1" t="s">
        <v>27775</v>
      </c>
      <c r="K3793" s="1" t="s">
        <v>27776</v>
      </c>
      <c r="L3793" s="1" t="s">
        <v>27777</v>
      </c>
      <c r="M3793" s="1" t="s">
        <v>27778</v>
      </c>
      <c r="N3793" s="1" t="s">
        <v>27779</v>
      </c>
      <c r="O3793" s="1" t="s">
        <v>27780</v>
      </c>
    </row>
    <row r="3794" s="1" customFormat="1" spans="1:15">
      <c r="A3794" s="1" t="s">
        <v>15</v>
      </c>
      <c r="B3794" s="1" t="s">
        <v>22038</v>
      </c>
      <c r="C3794" s="1" t="s">
        <v>17</v>
      </c>
      <c r="J3794" s="1" t="s">
        <v>27781</v>
      </c>
      <c r="K3794" s="1" t="s">
        <v>27782</v>
      </c>
      <c r="L3794" s="1" t="s">
        <v>27783</v>
      </c>
      <c r="M3794" s="1" t="s">
        <v>27784</v>
      </c>
      <c r="N3794" s="1" t="s">
        <v>27785</v>
      </c>
      <c r="O3794" s="1" t="s">
        <v>27786</v>
      </c>
    </row>
    <row r="3795" s="1" customFormat="1" spans="1:15">
      <c r="A3795" s="1" t="s">
        <v>15</v>
      </c>
      <c r="B3795" s="1" t="s">
        <v>22038</v>
      </c>
      <c r="C3795" s="1" t="s">
        <v>27</v>
      </c>
      <c r="J3795" s="1" t="s">
        <v>27787</v>
      </c>
      <c r="K3795" s="1" t="s">
        <v>27782</v>
      </c>
      <c r="L3795" s="1" t="s">
        <v>27788</v>
      </c>
      <c r="M3795" s="1" t="s">
        <v>27789</v>
      </c>
      <c r="N3795" s="1" t="s">
        <v>27790</v>
      </c>
      <c r="O3795" s="1" t="s">
        <v>27791</v>
      </c>
    </row>
    <row r="3796" s="1" customFormat="1" spans="1:15">
      <c r="A3796" s="1" t="s">
        <v>15</v>
      </c>
      <c r="B3796" s="1" t="s">
        <v>27792</v>
      </c>
      <c r="C3796" s="1" t="s">
        <v>27</v>
      </c>
      <c r="F3796" s="1" t="s">
        <v>22038</v>
      </c>
      <c r="G3796" s="1" t="e">
        <f>-ing</f>
        <v>#NAME?</v>
      </c>
      <c r="I3796" s="1" t="s">
        <v>27793</v>
      </c>
      <c r="J3796" s="1" t="s">
        <v>27794</v>
      </c>
      <c r="K3796" s="1" t="s">
        <v>27795</v>
      </c>
      <c r="L3796" s="1" t="s">
        <v>27796</v>
      </c>
      <c r="M3796" s="1" t="s">
        <v>27797</v>
      </c>
      <c r="N3796" s="1" t="s">
        <v>27798</v>
      </c>
      <c r="O3796" s="1" t="s">
        <v>27799</v>
      </c>
    </row>
    <row r="3797" s="1" customFormat="1" spans="1:15">
      <c r="A3797" s="1" t="s">
        <v>15</v>
      </c>
      <c r="B3797" s="1" t="s">
        <v>27800</v>
      </c>
      <c r="C3797" s="1" t="s">
        <v>27</v>
      </c>
      <c r="J3797" s="1" t="s">
        <v>27801</v>
      </c>
      <c r="K3797" s="1" t="s">
        <v>27802</v>
      </c>
      <c r="L3797" s="1" t="s">
        <v>27803</v>
      </c>
      <c r="M3797" s="1" t="s">
        <v>27804</v>
      </c>
      <c r="N3797" s="1" t="s">
        <v>27805</v>
      </c>
      <c r="O3797" s="1" t="s">
        <v>27806</v>
      </c>
    </row>
    <row r="3798" s="1" customFormat="1" spans="1:15">
      <c r="A3798" s="1" t="s">
        <v>15</v>
      </c>
      <c r="B3798" s="1" t="s">
        <v>27800</v>
      </c>
      <c r="C3798" s="1" t="s">
        <v>17</v>
      </c>
      <c r="J3798" s="1" t="s">
        <v>27807</v>
      </c>
      <c r="K3798" s="1" t="s">
        <v>27802</v>
      </c>
      <c r="L3798" s="1" t="s">
        <v>27808</v>
      </c>
      <c r="M3798" s="1" t="s">
        <v>27809</v>
      </c>
      <c r="N3798" s="1" t="s">
        <v>27810</v>
      </c>
      <c r="O3798" s="1" t="s">
        <v>27811</v>
      </c>
    </row>
    <row r="3799" s="1" customFormat="1" spans="1:15">
      <c r="A3799" s="1" t="s">
        <v>15</v>
      </c>
      <c r="B3799" s="1" t="s">
        <v>27812</v>
      </c>
      <c r="C3799" s="1" t="s">
        <v>27</v>
      </c>
      <c r="J3799" s="1" t="s">
        <v>26533</v>
      </c>
      <c r="K3799" s="1" t="s">
        <v>27813</v>
      </c>
      <c r="L3799" s="1" t="s">
        <v>27814</v>
      </c>
      <c r="M3799" s="1" t="s">
        <v>27815</v>
      </c>
      <c r="N3799" s="1" t="s">
        <v>27816</v>
      </c>
      <c r="O3799" s="1" t="s">
        <v>27817</v>
      </c>
    </row>
    <row r="3800" s="1" customFormat="1" spans="1:15">
      <c r="A3800" s="1" t="s">
        <v>15</v>
      </c>
      <c r="B3800" s="1" t="s">
        <v>27818</v>
      </c>
      <c r="C3800" s="1" t="s">
        <v>75</v>
      </c>
      <c r="J3800" s="1" t="s">
        <v>27819</v>
      </c>
      <c r="K3800" s="1" t="s">
        <v>27820</v>
      </c>
      <c r="L3800" s="1" t="s">
        <v>27821</v>
      </c>
      <c r="M3800" s="1" t="s">
        <v>27822</v>
      </c>
      <c r="N3800" s="1" t="s">
        <v>27823</v>
      </c>
      <c r="O3800" s="1" t="s">
        <v>27824</v>
      </c>
    </row>
    <row r="3801" s="1" customFormat="1" spans="1:15">
      <c r="A3801" s="1" t="s">
        <v>15</v>
      </c>
      <c r="B3801" s="1" t="s">
        <v>27825</v>
      </c>
      <c r="C3801" s="1" t="s">
        <v>27</v>
      </c>
      <c r="J3801" s="1" t="s">
        <v>27826</v>
      </c>
      <c r="K3801" s="1" t="s">
        <v>27827</v>
      </c>
      <c r="L3801" s="1" t="s">
        <v>27828</v>
      </c>
      <c r="M3801" s="1" t="s">
        <v>27829</v>
      </c>
      <c r="N3801" s="1" t="s">
        <v>27830</v>
      </c>
      <c r="O3801" s="1" t="s">
        <v>27831</v>
      </c>
    </row>
    <row r="3802" s="1" customFormat="1" spans="1:15">
      <c r="A3802" s="1" t="s">
        <v>15</v>
      </c>
      <c r="B3802" s="1" t="s">
        <v>27832</v>
      </c>
      <c r="C3802" s="1" t="s">
        <v>17</v>
      </c>
      <c r="J3802" s="1" t="s">
        <v>27833</v>
      </c>
      <c r="K3802" s="1" t="s">
        <v>27827</v>
      </c>
      <c r="L3802" s="1" t="s">
        <v>27834</v>
      </c>
      <c r="M3802" s="1" t="s">
        <v>27835</v>
      </c>
      <c r="N3802" s="1" t="s">
        <v>27836</v>
      </c>
      <c r="O3802" s="1" t="s">
        <v>27837</v>
      </c>
    </row>
    <row r="3803" s="1" customFormat="1" spans="1:15">
      <c r="A3803" s="1" t="s">
        <v>15</v>
      </c>
      <c r="B3803" s="1" t="s">
        <v>27832</v>
      </c>
      <c r="C3803" s="1" t="s">
        <v>27</v>
      </c>
      <c r="J3803" s="1" t="s">
        <v>27838</v>
      </c>
      <c r="K3803" s="1" t="s">
        <v>27827</v>
      </c>
      <c r="L3803" s="1" t="s">
        <v>27839</v>
      </c>
      <c r="M3803" s="1" t="s">
        <v>27840</v>
      </c>
      <c r="N3803" s="1" t="s">
        <v>27841</v>
      </c>
      <c r="O3803" s="1" t="s">
        <v>27842</v>
      </c>
    </row>
    <row r="3804" s="1" customFormat="1" spans="1:15">
      <c r="A3804" s="1" t="s">
        <v>15</v>
      </c>
      <c r="B3804" s="1" t="s">
        <v>27843</v>
      </c>
      <c r="C3804" s="1" t="s">
        <v>27</v>
      </c>
      <c r="J3804" s="1" t="s">
        <v>27844</v>
      </c>
      <c r="K3804" s="1" t="s">
        <v>27845</v>
      </c>
      <c r="L3804" s="1" t="s">
        <v>27846</v>
      </c>
      <c r="M3804" s="1" t="s">
        <v>27847</v>
      </c>
      <c r="N3804" s="1" t="s">
        <v>27848</v>
      </c>
      <c r="O3804" s="1" t="s">
        <v>27849</v>
      </c>
    </row>
    <row r="3805" s="1" customFormat="1" spans="1:15">
      <c r="A3805" s="1" t="s">
        <v>15</v>
      </c>
      <c r="B3805" s="1" t="s">
        <v>27843</v>
      </c>
      <c r="C3805" s="1" t="s">
        <v>17</v>
      </c>
      <c r="J3805" s="1" t="s">
        <v>27850</v>
      </c>
      <c r="K3805" s="1" t="s">
        <v>27845</v>
      </c>
      <c r="L3805" s="1" t="s">
        <v>27851</v>
      </c>
      <c r="M3805" s="1" t="s">
        <v>27852</v>
      </c>
      <c r="N3805" s="1" t="s">
        <v>27853</v>
      </c>
      <c r="O3805" s="1" t="s">
        <v>27854</v>
      </c>
    </row>
    <row r="3806" s="1" customFormat="1" spans="1:15">
      <c r="A3806" s="1" t="s">
        <v>15</v>
      </c>
      <c r="B3806" s="1" t="s">
        <v>27855</v>
      </c>
      <c r="C3806" s="1" t="s">
        <v>27</v>
      </c>
      <c r="F3806" s="1" t="s">
        <v>27843</v>
      </c>
      <c r="G3806" s="1" t="s">
        <v>27856</v>
      </c>
      <c r="I3806" s="1" t="s">
        <v>27857</v>
      </c>
      <c r="J3806" s="1" t="s">
        <v>27858</v>
      </c>
      <c r="K3806" s="1" t="s">
        <v>27859</v>
      </c>
      <c r="L3806" s="1" t="s">
        <v>27860</v>
      </c>
      <c r="M3806" s="1" t="s">
        <v>27861</v>
      </c>
      <c r="N3806" s="1" t="s">
        <v>27862</v>
      </c>
      <c r="O3806" s="1" t="s">
        <v>27863</v>
      </c>
    </row>
    <row r="3807" s="1" customFormat="1" spans="1:15">
      <c r="A3807" s="1" t="s">
        <v>15</v>
      </c>
      <c r="B3807" s="1" t="s">
        <v>27864</v>
      </c>
      <c r="C3807" s="1" t="s">
        <v>45</v>
      </c>
      <c r="D3807" s="1" t="s">
        <v>27865</v>
      </c>
      <c r="G3807" s="1" t="e">
        <f>-ical</f>
        <v>#NAME?</v>
      </c>
      <c r="I3807" s="1" t="s">
        <v>27866</v>
      </c>
      <c r="J3807" s="1" t="s">
        <v>27867</v>
      </c>
      <c r="K3807" s="1" t="s">
        <v>27868</v>
      </c>
      <c r="L3807" s="1" t="s">
        <v>27869</v>
      </c>
      <c r="M3807" s="1" t="s">
        <v>27870</v>
      </c>
      <c r="N3807" s="1" t="s">
        <v>27871</v>
      </c>
      <c r="O3807" s="1" t="s">
        <v>27872</v>
      </c>
    </row>
    <row r="3808" s="1" customFormat="1" spans="1:15">
      <c r="A3808" s="1" t="s">
        <v>15</v>
      </c>
      <c r="B3808" s="1" t="s">
        <v>27873</v>
      </c>
      <c r="C3808" s="1" t="s">
        <v>27</v>
      </c>
      <c r="J3808" s="1" t="s">
        <v>27874</v>
      </c>
      <c r="K3808" s="1" t="s">
        <v>27875</v>
      </c>
      <c r="L3808" s="1" t="s">
        <v>27876</v>
      </c>
      <c r="M3808" s="1" t="s">
        <v>27877</v>
      </c>
      <c r="N3808" s="1" t="s">
        <v>27878</v>
      </c>
      <c r="O3808" s="1" t="s">
        <v>27879</v>
      </c>
    </row>
    <row r="3809" s="1" customFormat="1" spans="1:15">
      <c r="A3809" s="1" t="s">
        <v>15</v>
      </c>
      <c r="B3809" s="1" t="s">
        <v>27880</v>
      </c>
      <c r="C3809" s="1" t="s">
        <v>27</v>
      </c>
      <c r="D3809" s="1" t="s">
        <v>27865</v>
      </c>
      <c r="G3809" s="1" t="e">
        <f>-ist</f>
        <v>#NAME?</v>
      </c>
      <c r="I3809" s="1" t="s">
        <v>27881</v>
      </c>
      <c r="J3809" s="1" t="s">
        <v>27882</v>
      </c>
      <c r="K3809" s="1" t="s">
        <v>27883</v>
      </c>
      <c r="L3809" s="1" t="s">
        <v>27884</v>
      </c>
      <c r="M3809" s="1" t="s">
        <v>27885</v>
      </c>
      <c r="N3809" s="1" t="s">
        <v>27886</v>
      </c>
      <c r="O3809" s="1" t="s">
        <v>27887</v>
      </c>
    </row>
    <row r="3810" s="1" customFormat="1" spans="1:15">
      <c r="A3810" s="1" t="s">
        <v>15</v>
      </c>
      <c r="B3810" s="1" t="s">
        <v>27888</v>
      </c>
      <c r="C3810" s="1" t="s">
        <v>27</v>
      </c>
      <c r="J3810" s="1" t="s">
        <v>27118</v>
      </c>
      <c r="K3810" s="1" t="s">
        <v>27889</v>
      </c>
      <c r="L3810" s="1" t="s">
        <v>27890</v>
      </c>
      <c r="M3810" s="1" t="s">
        <v>27891</v>
      </c>
      <c r="N3810" s="1" t="s">
        <v>27892</v>
      </c>
      <c r="O3810" s="1" t="s">
        <v>27893</v>
      </c>
    </row>
    <row r="3811" s="1" customFormat="1" spans="1:15">
      <c r="A3811" s="1" t="s">
        <v>15</v>
      </c>
      <c r="B3811" s="1" t="s">
        <v>27894</v>
      </c>
      <c r="C3811" s="1" t="s">
        <v>45</v>
      </c>
      <c r="J3811" s="1" t="s">
        <v>27895</v>
      </c>
      <c r="K3811" s="1" t="s">
        <v>27896</v>
      </c>
      <c r="L3811" s="1" t="s">
        <v>27897</v>
      </c>
      <c r="M3811" s="1" t="s">
        <v>27898</v>
      </c>
      <c r="N3811" s="1" t="s">
        <v>27899</v>
      </c>
      <c r="O3811" s="1" t="s">
        <v>27900</v>
      </c>
    </row>
    <row r="3812" s="1" customFormat="1" spans="1:15">
      <c r="A3812" s="1" t="s">
        <v>15</v>
      </c>
      <c r="B3812" s="1" t="s">
        <v>27901</v>
      </c>
      <c r="C3812" s="1" t="s">
        <v>27</v>
      </c>
      <c r="J3812" s="1" t="s">
        <v>27902</v>
      </c>
      <c r="K3812" s="1" t="s">
        <v>27903</v>
      </c>
      <c r="L3812" s="1" t="s">
        <v>27904</v>
      </c>
      <c r="M3812" s="1" t="s">
        <v>27905</v>
      </c>
      <c r="N3812" s="1" t="s">
        <v>27906</v>
      </c>
      <c r="O3812" s="1" t="s">
        <v>27907</v>
      </c>
    </row>
    <row r="3813" s="1" customFormat="1" spans="1:15">
      <c r="A3813" s="1" t="s">
        <v>15</v>
      </c>
      <c r="B3813" s="1" t="s">
        <v>27908</v>
      </c>
      <c r="C3813" s="1" t="s">
        <v>45</v>
      </c>
      <c r="D3813" s="1" t="s">
        <v>27909</v>
      </c>
      <c r="F3813" s="1" t="s">
        <v>44</v>
      </c>
      <c r="I3813" s="1" t="s">
        <v>27910</v>
      </c>
      <c r="J3813" s="1" t="s">
        <v>27911</v>
      </c>
      <c r="K3813" s="1" t="s">
        <v>27912</v>
      </c>
      <c r="L3813" s="1" t="s">
        <v>27913</v>
      </c>
      <c r="M3813" s="1" t="s">
        <v>27914</v>
      </c>
      <c r="N3813" s="1" t="s">
        <v>27915</v>
      </c>
      <c r="O3813" s="1" t="s">
        <v>27916</v>
      </c>
    </row>
    <row r="3814" s="1" customFormat="1" spans="1:15">
      <c r="A3814" s="1" t="s">
        <v>15</v>
      </c>
      <c r="B3814" s="1" t="s">
        <v>27917</v>
      </c>
      <c r="C3814" s="1" t="s">
        <v>45</v>
      </c>
      <c r="D3814" s="1" t="s">
        <v>27909</v>
      </c>
      <c r="F3814" s="1" t="s">
        <v>3253</v>
      </c>
      <c r="G3814" s="1" t="s">
        <v>44</v>
      </c>
      <c r="I3814" s="1" t="s">
        <v>27918</v>
      </c>
      <c r="J3814" s="1" t="s">
        <v>27919</v>
      </c>
      <c r="K3814" s="1" t="s">
        <v>27920</v>
      </c>
      <c r="L3814" s="1" t="s">
        <v>27921</v>
      </c>
      <c r="M3814" s="1" t="s">
        <v>27922</v>
      </c>
      <c r="N3814" s="1" t="s">
        <v>27923</v>
      </c>
      <c r="O3814" s="1" t="s">
        <v>27924</v>
      </c>
    </row>
    <row r="3815" s="1" customFormat="1" spans="1:15">
      <c r="A3815" s="1" t="s">
        <v>15</v>
      </c>
      <c r="B3815" s="1" t="s">
        <v>27925</v>
      </c>
      <c r="C3815" s="1" t="s">
        <v>45</v>
      </c>
      <c r="D3815" s="1" t="s">
        <v>27909</v>
      </c>
      <c r="F3815" s="1" t="s">
        <v>3454</v>
      </c>
      <c r="G3815" s="1" t="s">
        <v>44</v>
      </c>
      <c r="I3815" s="1" t="s">
        <v>27926</v>
      </c>
      <c r="J3815" s="1" t="s">
        <v>27927</v>
      </c>
      <c r="K3815" s="1" t="s">
        <v>27928</v>
      </c>
      <c r="L3815" s="1" t="s">
        <v>27929</v>
      </c>
      <c r="M3815" s="1" t="s">
        <v>27930</v>
      </c>
      <c r="N3815" s="1" t="s">
        <v>27931</v>
      </c>
      <c r="O3815" s="1" t="s">
        <v>27932</v>
      </c>
    </row>
    <row r="3816" s="1" customFormat="1" spans="1:15">
      <c r="A3816" s="1" t="s">
        <v>15</v>
      </c>
      <c r="B3816" s="1" t="s">
        <v>27933</v>
      </c>
      <c r="C3816" s="1" t="s">
        <v>45</v>
      </c>
      <c r="D3816" s="1" t="s">
        <v>27909</v>
      </c>
      <c r="F3816" s="1" t="s">
        <v>5204</v>
      </c>
      <c r="I3816" s="1" t="s">
        <v>27934</v>
      </c>
      <c r="J3816" s="1" t="s">
        <v>27935</v>
      </c>
      <c r="K3816" s="1" t="s">
        <v>27936</v>
      </c>
      <c r="L3816" s="1" t="s">
        <v>27937</v>
      </c>
      <c r="M3816" s="1" t="s">
        <v>27938</v>
      </c>
      <c r="N3816" s="1" t="s">
        <v>27939</v>
      </c>
      <c r="O3816" s="1" t="s">
        <v>27940</v>
      </c>
    </row>
    <row r="3817" s="1" customFormat="1" spans="1:15">
      <c r="A3817" s="1" t="s">
        <v>15</v>
      </c>
      <c r="B3817" s="1" t="s">
        <v>27941</v>
      </c>
      <c r="C3817" s="1" t="s">
        <v>27</v>
      </c>
      <c r="J3817" s="1" t="s">
        <v>27942</v>
      </c>
      <c r="K3817" s="1" t="s">
        <v>27943</v>
      </c>
      <c r="L3817" s="1" t="s">
        <v>27944</v>
      </c>
      <c r="M3817" s="1" t="s">
        <v>27945</v>
      </c>
      <c r="N3817" s="1" t="s">
        <v>27946</v>
      </c>
      <c r="O3817" s="1" t="s">
        <v>27947</v>
      </c>
    </row>
    <row r="3818" s="1" customFormat="1" spans="1:15">
      <c r="A3818" s="1" t="s">
        <v>15</v>
      </c>
      <c r="B3818" s="1" t="s">
        <v>27948</v>
      </c>
      <c r="C3818" s="1" t="s">
        <v>45</v>
      </c>
      <c r="D3818" s="1" t="s">
        <v>27909</v>
      </c>
      <c r="F3818" s="1" t="s">
        <v>6222</v>
      </c>
      <c r="G3818" s="1" t="s">
        <v>44</v>
      </c>
      <c r="I3818" s="1" t="s">
        <v>27949</v>
      </c>
      <c r="J3818" s="1" t="s">
        <v>27950</v>
      </c>
      <c r="K3818" s="1" t="s">
        <v>27951</v>
      </c>
      <c r="L3818" s="1" t="s">
        <v>27952</v>
      </c>
      <c r="M3818" s="1" t="s">
        <v>27953</v>
      </c>
      <c r="N3818" s="1" t="s">
        <v>27954</v>
      </c>
      <c r="O3818" s="1" t="s">
        <v>27955</v>
      </c>
    </row>
    <row r="3819" s="1" customFormat="1" spans="1:15">
      <c r="A3819" s="1" t="s">
        <v>15</v>
      </c>
      <c r="B3819" s="1" t="s">
        <v>27956</v>
      </c>
      <c r="C3819" s="1" t="s">
        <v>45</v>
      </c>
      <c r="D3819" s="1" t="s">
        <v>27909</v>
      </c>
      <c r="F3819" s="1" t="s">
        <v>6531</v>
      </c>
      <c r="G3819" s="1" t="s">
        <v>1972</v>
      </c>
      <c r="I3819" s="1" t="s">
        <v>27957</v>
      </c>
      <c r="J3819" s="1" t="s">
        <v>27958</v>
      </c>
      <c r="K3819" s="1" t="s">
        <v>27959</v>
      </c>
      <c r="L3819" s="1" t="s">
        <v>27960</v>
      </c>
      <c r="M3819" s="1" t="s">
        <v>27961</v>
      </c>
      <c r="N3819" s="1" t="s">
        <v>27962</v>
      </c>
      <c r="O3819" s="1" t="s">
        <v>27963</v>
      </c>
    </row>
    <row r="3820" s="1" customFormat="1" spans="1:15">
      <c r="A3820" s="1" t="s">
        <v>15</v>
      </c>
      <c r="B3820" s="1" t="s">
        <v>27964</v>
      </c>
      <c r="C3820" s="1" t="s">
        <v>45</v>
      </c>
      <c r="D3820" s="1" t="s">
        <v>27909</v>
      </c>
      <c r="F3820" s="1" t="s">
        <v>27965</v>
      </c>
      <c r="I3820" s="1" t="s">
        <v>27966</v>
      </c>
      <c r="J3820" s="1" t="s">
        <v>27967</v>
      </c>
      <c r="K3820" s="1" t="s">
        <v>27968</v>
      </c>
      <c r="L3820" s="1" t="s">
        <v>27969</v>
      </c>
      <c r="M3820" s="1" t="s">
        <v>27970</v>
      </c>
      <c r="N3820" s="1" t="s">
        <v>27971</v>
      </c>
      <c r="O3820" s="1" t="s">
        <v>27972</v>
      </c>
    </row>
    <row r="3821" s="1" customFormat="1" spans="1:15">
      <c r="A3821" s="1" t="s">
        <v>15</v>
      </c>
      <c r="B3821" s="1" t="s">
        <v>27973</v>
      </c>
      <c r="C3821" s="1" t="s">
        <v>65</v>
      </c>
      <c r="J3821" s="1" t="s">
        <v>3530</v>
      </c>
      <c r="K3821" s="1" t="s">
        <v>27974</v>
      </c>
      <c r="L3821" s="1" t="s">
        <v>27975</v>
      </c>
      <c r="M3821" s="1" t="s">
        <v>27976</v>
      </c>
      <c r="N3821" s="1" t="s">
        <v>27977</v>
      </c>
      <c r="O3821" s="1" t="s">
        <v>27978</v>
      </c>
    </row>
    <row r="3822" s="1" customFormat="1" spans="1:15">
      <c r="A3822" s="1" t="s">
        <v>15</v>
      </c>
      <c r="B3822" s="1" t="s">
        <v>27979</v>
      </c>
      <c r="C3822" s="1" t="s">
        <v>45</v>
      </c>
      <c r="D3822" s="1" t="s">
        <v>16565</v>
      </c>
      <c r="F3822" s="1" t="s">
        <v>12596</v>
      </c>
      <c r="I3822" s="1" t="s">
        <v>27980</v>
      </c>
      <c r="J3822" s="1" t="s">
        <v>27981</v>
      </c>
      <c r="K3822" s="1" t="s">
        <v>27982</v>
      </c>
      <c r="L3822" s="1" t="s">
        <v>27983</v>
      </c>
      <c r="M3822" s="1" t="s">
        <v>27984</v>
      </c>
      <c r="N3822" s="1" t="s">
        <v>27985</v>
      </c>
      <c r="O3822" s="1" t="s">
        <v>27986</v>
      </c>
    </row>
    <row r="3823" s="1" customFormat="1" spans="1:15">
      <c r="A3823" s="1" t="s">
        <v>15</v>
      </c>
      <c r="B3823" s="1" t="s">
        <v>27979</v>
      </c>
      <c r="C3823" s="1" t="s">
        <v>27</v>
      </c>
      <c r="D3823" s="1" t="s">
        <v>16565</v>
      </c>
      <c r="F3823" s="1" t="s">
        <v>12596</v>
      </c>
      <c r="I3823" s="1" t="s">
        <v>27987</v>
      </c>
      <c r="J3823" s="1" t="s">
        <v>27988</v>
      </c>
      <c r="K3823" s="1" t="s">
        <v>27989</v>
      </c>
      <c r="L3823" s="1" t="s">
        <v>27990</v>
      </c>
      <c r="M3823" s="1" t="s">
        <v>27991</v>
      </c>
      <c r="N3823" s="1" t="s">
        <v>27992</v>
      </c>
      <c r="O3823" s="1" t="s">
        <v>27993</v>
      </c>
    </row>
    <row r="3824" s="1" customFormat="1" spans="1:15">
      <c r="A3824" s="1" t="s">
        <v>15</v>
      </c>
      <c r="B3824" s="1" t="s">
        <v>27994</v>
      </c>
      <c r="C3824" s="1" t="s">
        <v>17</v>
      </c>
      <c r="D3824" s="1" t="s">
        <v>16565</v>
      </c>
      <c r="F3824" s="1" t="s">
        <v>1083</v>
      </c>
      <c r="I3824" s="1" t="s">
        <v>27995</v>
      </c>
      <c r="J3824" s="1" t="s">
        <v>27996</v>
      </c>
      <c r="K3824" s="1" t="s">
        <v>27997</v>
      </c>
      <c r="L3824" s="1" t="s">
        <v>27998</v>
      </c>
      <c r="M3824" s="1" t="s">
        <v>27999</v>
      </c>
      <c r="N3824" s="1" t="s">
        <v>28000</v>
      </c>
      <c r="O3824" s="1" t="s">
        <v>28001</v>
      </c>
    </row>
    <row r="3825" s="1" customFormat="1" spans="1:18">
      <c r="A3825" s="1" t="s">
        <v>15</v>
      </c>
      <c r="B3825" s="1" t="s">
        <v>28002</v>
      </c>
      <c r="C3825" s="1" t="s">
        <v>17</v>
      </c>
      <c r="D3825" s="1" t="s">
        <v>16565</v>
      </c>
      <c r="F3825" s="1" t="s">
        <v>16566</v>
      </c>
      <c r="I3825" s="1" t="s">
        <v>28003</v>
      </c>
      <c r="J3825" s="1" t="s">
        <v>28004</v>
      </c>
      <c r="K3825" s="1" t="s">
        <v>28005</v>
      </c>
      <c r="L3825" s="1" t="s">
        <v>28006</v>
      </c>
      <c r="M3825" s="1" t="s">
        <v>28007</v>
      </c>
      <c r="N3825" s="1" t="s">
        <v>28008</v>
      </c>
      <c r="O3825" s="1" t="s">
        <v>28009</v>
      </c>
    </row>
    <row r="3826" s="1" customFormat="1" spans="1:18">
      <c r="A3826" s="1" t="s">
        <v>15</v>
      </c>
      <c r="B3826" s="1" t="s">
        <v>28010</v>
      </c>
      <c r="C3826" s="1" t="s">
        <v>17</v>
      </c>
      <c r="D3826" s="1" t="s">
        <v>16565</v>
      </c>
      <c r="F3826" s="1" t="s">
        <v>16542</v>
      </c>
      <c r="I3826" s="1" t="s">
        <v>28011</v>
      </c>
      <c r="J3826" s="1" t="s">
        <v>28012</v>
      </c>
      <c r="K3826" s="1" t="s">
        <v>28013</v>
      </c>
      <c r="L3826" s="1" t="s">
        <v>28014</v>
      </c>
      <c r="M3826" s="1" t="s">
        <v>28015</v>
      </c>
      <c r="N3826" s="1" t="s">
        <v>28016</v>
      </c>
      <c r="O3826" s="1" t="s">
        <v>28017</v>
      </c>
    </row>
    <row r="3827" s="1" customFormat="1" spans="1:18">
      <c r="A3827" s="1" t="s">
        <v>15</v>
      </c>
      <c r="B3827" s="1" t="s">
        <v>28018</v>
      </c>
      <c r="C3827" s="1" t="s">
        <v>27</v>
      </c>
      <c r="D3827" s="1" t="s">
        <v>16565</v>
      </c>
      <c r="F3827" s="1" t="s">
        <v>28019</v>
      </c>
      <c r="I3827" s="1" t="s">
        <v>28020</v>
      </c>
      <c r="J3827" s="1" t="s">
        <v>28021</v>
      </c>
      <c r="K3827" s="1" t="s">
        <v>28022</v>
      </c>
      <c r="L3827" s="1" t="s">
        <v>28023</v>
      </c>
      <c r="M3827" s="1" t="s">
        <v>28024</v>
      </c>
      <c r="N3827" s="1" t="s">
        <v>28025</v>
      </c>
      <c r="O3827" s="1" t="s">
        <v>28026</v>
      </c>
    </row>
    <row r="3828" s="1" customFormat="1" spans="1:18">
      <c r="A3828" s="1" t="s">
        <v>15</v>
      </c>
      <c r="B3828" s="1" t="s">
        <v>28027</v>
      </c>
      <c r="C3828" s="1" t="s">
        <v>27</v>
      </c>
      <c r="F3828" s="1" t="s">
        <v>9600</v>
      </c>
      <c r="I3828" s="1" t="s">
        <v>28028</v>
      </c>
      <c r="J3828" s="1" t="s">
        <v>28029</v>
      </c>
      <c r="K3828" s="1" t="s">
        <v>28030</v>
      </c>
      <c r="L3828" s="1" t="s">
        <v>28031</v>
      </c>
      <c r="M3828" s="1" t="s">
        <v>28032</v>
      </c>
      <c r="N3828" s="1" t="s">
        <v>28033</v>
      </c>
      <c r="O3828" s="1" t="s">
        <v>28034</v>
      </c>
      <c r="P3828" s="1" t="s">
        <v>27909</v>
      </c>
      <c r="R3828" s="1" t="s">
        <v>422</v>
      </c>
    </row>
    <row r="3829" s="1" customFormat="1" spans="1:18">
      <c r="A3829" s="1" t="s">
        <v>15</v>
      </c>
      <c r="B3829" s="1" t="s">
        <v>28035</v>
      </c>
      <c r="C3829" s="1" t="s">
        <v>45</v>
      </c>
      <c r="F3829" s="1" t="s">
        <v>850</v>
      </c>
      <c r="I3829" s="1" t="s">
        <v>28036</v>
      </c>
      <c r="J3829" s="1" t="s">
        <v>28037</v>
      </c>
      <c r="K3829" s="1" t="s">
        <v>28038</v>
      </c>
      <c r="L3829" s="1" t="s">
        <v>28039</v>
      </c>
      <c r="M3829" s="1" t="s">
        <v>28040</v>
      </c>
      <c r="N3829" s="1" t="s">
        <v>28041</v>
      </c>
      <c r="O3829" s="1" t="s">
        <v>28042</v>
      </c>
      <c r="P3829" s="1" t="s">
        <v>27909</v>
      </c>
    </row>
    <row r="3830" s="1" customFormat="1" spans="1:18">
      <c r="A3830" s="1" t="s">
        <v>15</v>
      </c>
      <c r="B3830" s="1" t="s">
        <v>28043</v>
      </c>
      <c r="C3830" s="1" t="s">
        <v>45</v>
      </c>
      <c r="F3830" s="1" t="s">
        <v>11100</v>
      </c>
      <c r="I3830" s="1" t="s">
        <v>28044</v>
      </c>
      <c r="J3830" s="1" t="s">
        <v>28045</v>
      </c>
      <c r="K3830" s="1" t="s">
        <v>28046</v>
      </c>
      <c r="L3830" s="1" t="s">
        <v>28047</v>
      </c>
      <c r="M3830" s="1" t="s">
        <v>28048</v>
      </c>
      <c r="N3830" s="1" t="s">
        <v>28049</v>
      </c>
      <c r="O3830" s="1" t="s">
        <v>28050</v>
      </c>
      <c r="P3830" s="1" t="s">
        <v>27909</v>
      </c>
    </row>
    <row r="3831" s="1" customFormat="1" spans="1:18">
      <c r="A3831" s="1" t="s">
        <v>15</v>
      </c>
      <c r="B3831" s="1" t="s">
        <v>28051</v>
      </c>
      <c r="C3831" s="1" t="s">
        <v>45</v>
      </c>
      <c r="F3831" s="1" t="s">
        <v>11573</v>
      </c>
      <c r="I3831" s="1" t="s">
        <v>28052</v>
      </c>
      <c r="J3831" s="1" t="s">
        <v>28053</v>
      </c>
      <c r="K3831" s="1" t="s">
        <v>28054</v>
      </c>
      <c r="L3831" s="1" t="s">
        <v>28055</v>
      </c>
      <c r="M3831" s="1" t="s">
        <v>28056</v>
      </c>
      <c r="N3831" s="1" t="s">
        <v>28057</v>
      </c>
      <c r="O3831" s="1" t="s">
        <v>28058</v>
      </c>
      <c r="P3831" s="1" t="s">
        <v>27909</v>
      </c>
      <c r="R3831" s="1" t="s">
        <v>356</v>
      </c>
    </row>
    <row r="3832" s="1" customFormat="1" spans="1:18">
      <c r="A3832" s="1" t="s">
        <v>15</v>
      </c>
      <c r="B3832" s="1" t="s">
        <v>28059</v>
      </c>
      <c r="C3832" s="1" t="s">
        <v>27</v>
      </c>
      <c r="F3832" s="1" t="s">
        <v>11523</v>
      </c>
      <c r="I3832" s="1" t="s">
        <v>28060</v>
      </c>
      <c r="J3832" s="1" t="s">
        <v>28061</v>
      </c>
      <c r="K3832" s="1" t="s">
        <v>28062</v>
      </c>
      <c r="L3832" s="1" t="s">
        <v>28063</v>
      </c>
      <c r="M3832" s="1" t="s">
        <v>28064</v>
      </c>
      <c r="N3832" s="1" t="s">
        <v>28065</v>
      </c>
      <c r="O3832" s="1" t="s">
        <v>28066</v>
      </c>
      <c r="P3832" s="1" t="s">
        <v>28067</v>
      </c>
    </row>
    <row r="3833" s="1" customFormat="1" spans="1:18">
      <c r="A3833" s="1" t="s">
        <v>15</v>
      </c>
      <c r="B3833" s="1" t="s">
        <v>28068</v>
      </c>
      <c r="C3833" s="1" t="s">
        <v>27</v>
      </c>
      <c r="F3833" s="1" t="s">
        <v>28069</v>
      </c>
      <c r="G3833" s="1" t="e">
        <f>-on</f>
        <v>#NAME?</v>
      </c>
      <c r="I3833" s="1" t="s">
        <v>28070</v>
      </c>
      <c r="J3833" s="1" t="s">
        <v>28071</v>
      </c>
      <c r="K3833" s="1" t="s">
        <v>28072</v>
      </c>
      <c r="L3833" s="1" t="s">
        <v>28073</v>
      </c>
      <c r="M3833" s="1" t="s">
        <v>28074</v>
      </c>
      <c r="N3833" s="1" t="s">
        <v>28075</v>
      </c>
      <c r="O3833" s="1" t="s">
        <v>28076</v>
      </c>
    </row>
    <row r="3834" s="1" customFormat="1" spans="1:18">
      <c r="A3834" s="1" t="s">
        <v>15</v>
      </c>
      <c r="B3834" s="1" t="s">
        <v>28077</v>
      </c>
      <c r="C3834" s="1" t="s">
        <v>45</v>
      </c>
      <c r="F3834" s="1" t="s">
        <v>28069</v>
      </c>
      <c r="G3834" s="1" t="e">
        <f>-que</f>
        <v>#NAME?</v>
      </c>
      <c r="I3834" s="1" t="s">
        <v>28078</v>
      </c>
      <c r="J3834" s="1" t="s">
        <v>28079</v>
      </c>
      <c r="K3834" s="1" t="s">
        <v>28080</v>
      </c>
      <c r="L3834" s="1" t="s">
        <v>28081</v>
      </c>
      <c r="M3834" s="1" t="s">
        <v>28082</v>
      </c>
      <c r="N3834" s="1" t="s">
        <v>28083</v>
      </c>
      <c r="O3834" s="1" t="s">
        <v>28084</v>
      </c>
    </row>
    <row r="3835" s="1" customFormat="1" spans="1:18">
      <c r="A3835" s="1" t="s">
        <v>15</v>
      </c>
      <c r="B3835" s="1" t="s">
        <v>28085</v>
      </c>
      <c r="C3835" s="1" t="s">
        <v>27</v>
      </c>
      <c r="F3835" s="1" t="s">
        <v>28069</v>
      </c>
      <c r="G3835" s="1" t="e">
        <f>-_xleta.t</f>
        <v>#VALUE!</v>
      </c>
      <c r="I3835" s="1" t="s">
        <v>28086</v>
      </c>
      <c r="J3835" s="1" t="s">
        <v>28087</v>
      </c>
      <c r="K3835" s="1" t="s">
        <v>28088</v>
      </c>
      <c r="L3835" s="1" t="s">
        <v>28089</v>
      </c>
      <c r="M3835" s="1" t="s">
        <v>28090</v>
      </c>
      <c r="N3835" s="1" t="s">
        <v>28091</v>
      </c>
      <c r="O3835" s="1" t="s">
        <v>28092</v>
      </c>
    </row>
    <row r="3836" s="1" customFormat="1" spans="1:18">
      <c r="A3836" s="1" t="s">
        <v>15</v>
      </c>
      <c r="B3836" s="1" t="s">
        <v>28093</v>
      </c>
      <c r="C3836" s="1" t="s">
        <v>17</v>
      </c>
      <c r="F3836" s="1" t="s">
        <v>28069</v>
      </c>
      <c r="G3836" s="1" t="e">
        <f>-te</f>
        <v>#NAME?</v>
      </c>
      <c r="I3836" s="1" t="s">
        <v>28094</v>
      </c>
      <c r="J3836" s="1" t="s">
        <v>28095</v>
      </c>
      <c r="K3836" s="1" t="s">
        <v>28096</v>
      </c>
      <c r="L3836" s="1" t="s">
        <v>28097</v>
      </c>
      <c r="M3836" s="1" t="s">
        <v>28098</v>
      </c>
      <c r="N3836" s="1" t="s">
        <v>28099</v>
      </c>
      <c r="O3836" s="1" t="s">
        <v>28100</v>
      </c>
    </row>
    <row r="3837" s="1" customFormat="1" spans="1:18">
      <c r="A3837" s="1" t="s">
        <v>15</v>
      </c>
      <c r="B3837" s="1" t="s">
        <v>28101</v>
      </c>
      <c r="C3837" s="1" t="s">
        <v>45</v>
      </c>
      <c r="F3837" s="1" t="s">
        <v>28069</v>
      </c>
      <c r="G3837" s="1" t="e">
        <f>-vers</f>
        <v>#NAME?</v>
      </c>
      <c r="H3837" s="1" t="e">
        <f>-al</f>
        <v>#NAME?</v>
      </c>
      <c r="I3837" s="1" t="s">
        <v>28102</v>
      </c>
      <c r="J3837" s="1" t="s">
        <v>28103</v>
      </c>
      <c r="K3837" s="1" t="s">
        <v>28104</v>
      </c>
      <c r="L3837" s="1" t="s">
        <v>28105</v>
      </c>
      <c r="M3837" s="1" t="s">
        <v>28106</v>
      </c>
      <c r="N3837" s="1" t="s">
        <v>28107</v>
      </c>
      <c r="O3837" s="1" t="s">
        <v>28108</v>
      </c>
    </row>
    <row r="3838" s="1" customFormat="1" spans="1:18">
      <c r="A3838" s="1" t="s">
        <v>15</v>
      </c>
      <c r="B3838" s="1" t="s">
        <v>28109</v>
      </c>
      <c r="C3838" s="1" t="s">
        <v>27</v>
      </c>
      <c r="D3838" s="1" t="s">
        <v>28067</v>
      </c>
      <c r="F3838" s="1" t="s">
        <v>1614</v>
      </c>
      <c r="G3838" s="1" t="s">
        <v>171</v>
      </c>
      <c r="I3838" s="1" t="s">
        <v>28110</v>
      </c>
      <c r="J3838" s="1" t="s">
        <v>28111</v>
      </c>
      <c r="K3838" s="1" t="s">
        <v>28112</v>
      </c>
      <c r="L3838" s="1" t="s">
        <v>28113</v>
      </c>
      <c r="M3838" s="1" t="s">
        <v>28114</v>
      </c>
      <c r="N3838" s="1" t="s">
        <v>28115</v>
      </c>
      <c r="O3838" s="1" t="s">
        <v>28116</v>
      </c>
    </row>
    <row r="3839" s="1" customFormat="1" spans="1:18">
      <c r="A3839" s="1" t="s">
        <v>15</v>
      </c>
      <c r="B3839" s="1" t="s">
        <v>28117</v>
      </c>
      <c r="C3839" s="1" t="s">
        <v>27</v>
      </c>
      <c r="D3839" s="1" t="s">
        <v>28067</v>
      </c>
      <c r="F3839" s="1" t="s">
        <v>1614</v>
      </c>
      <c r="G3839" s="1" t="s">
        <v>8436</v>
      </c>
      <c r="I3839" s="1" t="s">
        <v>28118</v>
      </c>
      <c r="J3839" s="1" t="s">
        <v>28119</v>
      </c>
      <c r="K3839" s="1" t="s">
        <v>28120</v>
      </c>
      <c r="L3839" s="1" t="s">
        <v>28121</v>
      </c>
      <c r="M3839" s="1" t="s">
        <v>28122</v>
      </c>
      <c r="N3839" s="1" t="s">
        <v>28123</v>
      </c>
      <c r="O3839" s="1" t="s">
        <v>28124</v>
      </c>
    </row>
    <row r="3840" s="1" customFormat="1" spans="1:18">
      <c r="A3840" s="1" t="s">
        <v>15</v>
      </c>
      <c r="B3840" s="1" t="s">
        <v>28125</v>
      </c>
      <c r="C3840" s="1" t="s">
        <v>1351</v>
      </c>
      <c r="D3840" s="1" t="s">
        <v>27909</v>
      </c>
      <c r="F3840" s="1" t="s">
        <v>13445</v>
      </c>
      <c r="I3840" s="1" t="s">
        <v>28126</v>
      </c>
      <c r="J3840" s="1" t="s">
        <v>28127</v>
      </c>
      <c r="K3840" s="1" t="s">
        <v>28128</v>
      </c>
      <c r="L3840" s="1" t="s">
        <v>28129</v>
      </c>
      <c r="M3840" s="1" t="s">
        <v>28130</v>
      </c>
      <c r="N3840" s="1" t="s">
        <v>28131</v>
      </c>
      <c r="O3840" s="1" t="s">
        <v>28132</v>
      </c>
    </row>
    <row r="3841" s="1" customFormat="1" spans="1:15">
      <c r="A3841" s="1" t="s">
        <v>15</v>
      </c>
      <c r="B3841" s="1" t="s">
        <v>28133</v>
      </c>
      <c r="C3841" s="1" t="s">
        <v>65</v>
      </c>
      <c r="D3841" s="1" t="s">
        <v>27909</v>
      </c>
      <c r="F3841" s="1" t="s">
        <v>1180</v>
      </c>
      <c r="I3841" s="1" t="s">
        <v>28134</v>
      </c>
      <c r="J3841" s="1" t="s">
        <v>28135</v>
      </c>
      <c r="K3841" s="1" t="s">
        <v>28136</v>
      </c>
      <c r="L3841" s="1" t="s">
        <v>28137</v>
      </c>
      <c r="M3841" s="1" t="s">
        <v>28138</v>
      </c>
      <c r="N3841" s="1" t="s">
        <v>28139</v>
      </c>
      <c r="O3841" s="1" t="s">
        <v>28140</v>
      </c>
    </row>
    <row r="3842" s="1" customFormat="1" spans="1:15">
      <c r="A3842" s="1" t="s">
        <v>15</v>
      </c>
      <c r="B3842" s="1" t="s">
        <v>28141</v>
      </c>
      <c r="C3842" s="1" t="s">
        <v>27</v>
      </c>
      <c r="D3842" s="1" t="s">
        <v>27909</v>
      </c>
      <c r="F3842" s="1" t="s">
        <v>2182</v>
      </c>
      <c r="I3842" s="1" t="s">
        <v>28142</v>
      </c>
      <c r="J3842" s="1" t="s">
        <v>28143</v>
      </c>
      <c r="K3842" s="1" t="s">
        <v>28144</v>
      </c>
      <c r="L3842" s="1" t="s">
        <v>28145</v>
      </c>
      <c r="M3842" s="1" t="s">
        <v>28146</v>
      </c>
      <c r="N3842" s="1" t="s">
        <v>28147</v>
      </c>
      <c r="O3842" s="1" t="s">
        <v>28148</v>
      </c>
    </row>
    <row r="3843" s="1" customFormat="1" spans="1:15">
      <c r="A3843" s="1" t="s">
        <v>15</v>
      </c>
      <c r="B3843" s="1" t="s">
        <v>28149</v>
      </c>
      <c r="C3843" s="1" t="s">
        <v>65</v>
      </c>
      <c r="J3843" s="1" t="s">
        <v>27068</v>
      </c>
      <c r="K3843" s="1" t="s">
        <v>28150</v>
      </c>
      <c r="L3843" s="1" t="s">
        <v>28151</v>
      </c>
      <c r="M3843" s="1" t="s">
        <v>28152</v>
      </c>
      <c r="N3843" s="1" t="s">
        <v>28153</v>
      </c>
      <c r="O3843" s="1" t="s">
        <v>28154</v>
      </c>
    </row>
    <row r="3844" s="1" customFormat="1" spans="1:15">
      <c r="A3844" s="1" t="s">
        <v>15</v>
      </c>
      <c r="B3844" s="1" t="s">
        <v>28149</v>
      </c>
      <c r="C3844" s="1" t="s">
        <v>1351</v>
      </c>
      <c r="J3844" s="1" t="s">
        <v>27068</v>
      </c>
      <c r="K3844" s="1" t="s">
        <v>28150</v>
      </c>
      <c r="L3844" s="1" t="s">
        <v>28155</v>
      </c>
      <c r="M3844" s="1" t="s">
        <v>28156</v>
      </c>
      <c r="N3844" s="1" t="s">
        <v>28157</v>
      </c>
      <c r="O3844" s="1" t="s">
        <v>28158</v>
      </c>
    </row>
    <row r="3845" s="1" customFormat="1" spans="1:15">
      <c r="A3845" s="1" t="s">
        <v>15</v>
      </c>
      <c r="B3845" s="1" t="s">
        <v>28159</v>
      </c>
      <c r="C3845" s="1" t="s">
        <v>45</v>
      </c>
      <c r="D3845" s="1" t="s">
        <v>27909</v>
      </c>
      <c r="F3845" s="1" t="s">
        <v>28160</v>
      </c>
      <c r="I3845" s="1" t="s">
        <v>28161</v>
      </c>
      <c r="J3845" s="1" t="s">
        <v>28162</v>
      </c>
      <c r="K3845" s="1" t="s">
        <v>28163</v>
      </c>
      <c r="L3845" s="1" t="s">
        <v>28164</v>
      </c>
      <c r="M3845" s="1" t="s">
        <v>28165</v>
      </c>
      <c r="N3845" s="1" t="s">
        <v>28166</v>
      </c>
      <c r="O3845" s="1" t="s">
        <v>28167</v>
      </c>
    </row>
    <row r="3846" s="1" customFormat="1" spans="1:15">
      <c r="A3846" s="1" t="s">
        <v>15</v>
      </c>
      <c r="B3846" s="1" t="s">
        <v>28168</v>
      </c>
      <c r="C3846" s="1" t="s">
        <v>45</v>
      </c>
      <c r="D3846" s="1" t="s">
        <v>27909</v>
      </c>
      <c r="F3846" s="1" t="s">
        <v>28169</v>
      </c>
      <c r="I3846" s="1" t="s">
        <v>28170</v>
      </c>
      <c r="J3846" s="1" t="s">
        <v>28171</v>
      </c>
      <c r="K3846" s="1" t="s">
        <v>28172</v>
      </c>
      <c r="L3846" s="1" t="s">
        <v>28173</v>
      </c>
      <c r="M3846" s="1" t="s">
        <v>28174</v>
      </c>
      <c r="N3846" s="1" t="s">
        <v>28175</v>
      </c>
      <c r="O3846" s="1" t="s">
        <v>28176</v>
      </c>
    </row>
    <row r="3847" s="1" customFormat="1" spans="1:15">
      <c r="A3847" s="1" t="s">
        <v>15</v>
      </c>
      <c r="B3847" s="1" t="s">
        <v>28177</v>
      </c>
      <c r="C3847" s="1" t="s">
        <v>75</v>
      </c>
      <c r="J3847" s="1" t="s">
        <v>28178</v>
      </c>
      <c r="K3847" s="1" t="s">
        <v>28179</v>
      </c>
      <c r="L3847" s="1" t="s">
        <v>28180</v>
      </c>
      <c r="M3847" s="1" t="s">
        <v>28181</v>
      </c>
      <c r="N3847" s="1" t="s">
        <v>28182</v>
      </c>
      <c r="O3847" s="1" t="s">
        <v>28183</v>
      </c>
    </row>
    <row r="3848" s="1" customFormat="1" spans="1:15">
      <c r="A3848" s="1" t="s">
        <v>15</v>
      </c>
      <c r="B3848" s="1" t="s">
        <v>28177</v>
      </c>
      <c r="C3848" s="1" t="s">
        <v>65</v>
      </c>
      <c r="J3848" s="1" t="s">
        <v>28184</v>
      </c>
      <c r="K3848" s="1" t="s">
        <v>28179</v>
      </c>
      <c r="L3848" s="1" t="s">
        <v>28185</v>
      </c>
      <c r="M3848" s="1" t="s">
        <v>28186</v>
      </c>
      <c r="N3848" s="1" t="s">
        <v>28187</v>
      </c>
      <c r="O3848" s="1" t="s">
        <v>28188</v>
      </c>
    </row>
    <row r="3849" s="1" customFormat="1" spans="1:15">
      <c r="A3849" s="1" t="s">
        <v>15</v>
      </c>
      <c r="B3849" s="1" t="s">
        <v>28189</v>
      </c>
      <c r="C3849" s="1" t="s">
        <v>17</v>
      </c>
      <c r="D3849" s="1" t="s">
        <v>28190</v>
      </c>
      <c r="F3849" s="1" t="s">
        <v>7726</v>
      </c>
      <c r="I3849" s="1" t="s">
        <v>28191</v>
      </c>
      <c r="J3849" s="1" t="s">
        <v>28192</v>
      </c>
      <c r="K3849" s="1" t="s">
        <v>28193</v>
      </c>
      <c r="L3849" s="1" t="s">
        <v>28194</v>
      </c>
      <c r="M3849" s="1" t="s">
        <v>28195</v>
      </c>
      <c r="N3849" s="1" t="s">
        <v>28196</v>
      </c>
      <c r="O3849" s="1" t="s">
        <v>28197</v>
      </c>
    </row>
    <row r="3850" s="1" customFormat="1" spans="1:15">
      <c r="A3850" s="1" t="s">
        <v>15</v>
      </c>
      <c r="B3850" s="1" t="s">
        <v>28189</v>
      </c>
      <c r="C3850" s="1" t="s">
        <v>27</v>
      </c>
      <c r="D3850" s="1" t="s">
        <v>28190</v>
      </c>
      <c r="F3850" s="1" t="s">
        <v>7726</v>
      </c>
      <c r="I3850" s="1" t="s">
        <v>28198</v>
      </c>
      <c r="J3850" s="1" t="s">
        <v>28199</v>
      </c>
      <c r="K3850" s="1" t="s">
        <v>28200</v>
      </c>
      <c r="L3850" s="1" t="s">
        <v>28201</v>
      </c>
      <c r="M3850" s="1" t="s">
        <v>28202</v>
      </c>
      <c r="N3850" s="1" t="s">
        <v>28203</v>
      </c>
      <c r="O3850" s="1" t="s">
        <v>28204</v>
      </c>
    </row>
    <row r="3851" s="1" customFormat="1" spans="1:15">
      <c r="A3851" s="1" t="s">
        <v>15</v>
      </c>
      <c r="B3851" s="1" t="s">
        <v>28205</v>
      </c>
      <c r="C3851" s="1" t="s">
        <v>65</v>
      </c>
      <c r="J3851" s="1" t="s">
        <v>28206</v>
      </c>
      <c r="K3851" s="1" t="s">
        <v>28207</v>
      </c>
      <c r="L3851" s="1" t="s">
        <v>28208</v>
      </c>
      <c r="M3851" s="1" t="s">
        <v>28209</v>
      </c>
      <c r="N3851" s="1" t="s">
        <v>28210</v>
      </c>
      <c r="O3851" s="1" t="s">
        <v>28211</v>
      </c>
    </row>
    <row r="3852" s="1" customFormat="1" spans="1:15">
      <c r="A3852" s="1" t="s">
        <v>15</v>
      </c>
      <c r="B3852" s="1" t="s">
        <v>28212</v>
      </c>
      <c r="C3852" s="1" t="s">
        <v>45</v>
      </c>
      <c r="F3852" s="1" t="s">
        <v>28177</v>
      </c>
      <c r="G3852" s="1" t="e">
        <f>-er</f>
        <v>#NAME?</v>
      </c>
      <c r="I3852" s="1" t="s">
        <v>28213</v>
      </c>
      <c r="J3852" s="1" t="s">
        <v>28214</v>
      </c>
      <c r="K3852" s="1" t="s">
        <v>28215</v>
      </c>
      <c r="L3852" s="1" t="s">
        <v>28216</v>
      </c>
      <c r="M3852" s="1" t="s">
        <v>28217</v>
      </c>
      <c r="N3852" s="1" t="s">
        <v>28218</v>
      </c>
      <c r="O3852" s="1" t="s">
        <v>28219</v>
      </c>
    </row>
    <row r="3853" s="1" customFormat="1" spans="1:15">
      <c r="A3853" s="1" t="s">
        <v>15</v>
      </c>
      <c r="B3853" s="1" t="s">
        <v>28220</v>
      </c>
      <c r="C3853" s="1" t="s">
        <v>17</v>
      </c>
      <c r="D3853" s="1" t="s">
        <v>28190</v>
      </c>
      <c r="F3853" s="1" t="s">
        <v>23294</v>
      </c>
      <c r="I3853" s="1" t="s">
        <v>28221</v>
      </c>
      <c r="J3853" s="1" t="s">
        <v>28222</v>
      </c>
      <c r="K3853" s="1" t="s">
        <v>28223</v>
      </c>
      <c r="L3853" s="1" t="s">
        <v>28224</v>
      </c>
      <c r="M3853" s="1" t="s">
        <v>28225</v>
      </c>
      <c r="N3853" s="1" t="s">
        <v>28226</v>
      </c>
      <c r="O3853" s="1" t="s">
        <v>28227</v>
      </c>
    </row>
    <row r="3854" s="1" customFormat="1" spans="1:15">
      <c r="A3854" s="1" t="s">
        <v>15</v>
      </c>
      <c r="B3854" s="1" t="s">
        <v>28220</v>
      </c>
      <c r="C3854" s="1" t="s">
        <v>45</v>
      </c>
      <c r="D3854" s="1" t="s">
        <v>28190</v>
      </c>
      <c r="F3854" s="1" t="s">
        <v>23294</v>
      </c>
      <c r="I3854" s="1" t="s">
        <v>28228</v>
      </c>
      <c r="J3854" s="1" t="s">
        <v>28229</v>
      </c>
      <c r="K3854" s="1" t="s">
        <v>28230</v>
      </c>
      <c r="L3854" s="1" t="s">
        <v>28231</v>
      </c>
      <c r="M3854" s="1" t="s">
        <v>28232</v>
      </c>
      <c r="N3854" s="1" t="s">
        <v>28233</v>
      </c>
      <c r="O3854" s="1" t="s">
        <v>28234</v>
      </c>
    </row>
    <row r="3855" s="1" customFormat="1" spans="1:15">
      <c r="A3855" s="1" t="s">
        <v>15</v>
      </c>
      <c r="B3855" s="1" t="s">
        <v>28235</v>
      </c>
      <c r="C3855" s="1" t="s">
        <v>75</v>
      </c>
      <c r="D3855" s="1" t="s">
        <v>28190</v>
      </c>
      <c r="F3855" s="1" t="s">
        <v>8973</v>
      </c>
      <c r="I3855" s="1" t="s">
        <v>28236</v>
      </c>
      <c r="J3855" s="1" t="s">
        <v>28237</v>
      </c>
      <c r="K3855" s="1" t="s">
        <v>28238</v>
      </c>
      <c r="L3855" s="1" t="s">
        <v>28239</v>
      </c>
      <c r="M3855" s="1" t="s">
        <v>28240</v>
      </c>
      <c r="N3855" s="1" t="s">
        <v>28241</v>
      </c>
      <c r="O3855" s="1" t="s">
        <v>28242</v>
      </c>
    </row>
    <row r="3856" s="1" customFormat="1" spans="1:15">
      <c r="A3856" s="1" t="s">
        <v>15</v>
      </c>
      <c r="B3856" s="1" t="s">
        <v>28243</v>
      </c>
      <c r="C3856" s="1" t="s">
        <v>75</v>
      </c>
      <c r="D3856" s="1" t="s">
        <v>28190</v>
      </c>
      <c r="F3856" s="1" t="s">
        <v>11588</v>
      </c>
      <c r="I3856" s="1" t="s">
        <v>28244</v>
      </c>
      <c r="J3856" s="1" t="s">
        <v>28178</v>
      </c>
      <c r="K3856" s="1" t="s">
        <v>28245</v>
      </c>
      <c r="L3856" s="1" t="s">
        <v>28246</v>
      </c>
      <c r="M3856" s="1" t="s">
        <v>28247</v>
      </c>
      <c r="N3856" s="1" t="s">
        <v>28248</v>
      </c>
      <c r="O3856" s="1" t="s">
        <v>28249</v>
      </c>
    </row>
    <row r="3857" s="1" customFormat="1" spans="1:15">
      <c r="A3857" s="1" t="s">
        <v>15</v>
      </c>
      <c r="B3857" s="1" t="s">
        <v>28250</v>
      </c>
      <c r="C3857" s="1" t="s">
        <v>45</v>
      </c>
      <c r="F3857" s="1" t="s">
        <v>28251</v>
      </c>
      <c r="I3857" s="1" t="s">
        <v>28252</v>
      </c>
      <c r="J3857" s="1" t="s">
        <v>28253</v>
      </c>
      <c r="K3857" s="1" t="s">
        <v>28254</v>
      </c>
      <c r="L3857" s="1" t="s">
        <v>28255</v>
      </c>
      <c r="M3857" s="1" t="s">
        <v>28256</v>
      </c>
      <c r="N3857" s="1" t="s">
        <v>28257</v>
      </c>
      <c r="O3857" s="1" t="s">
        <v>28258</v>
      </c>
    </row>
    <row r="3858" s="1" customFormat="1" spans="1:15">
      <c r="A3858" s="1" t="s">
        <v>15</v>
      </c>
      <c r="B3858" s="1" t="s">
        <v>28259</v>
      </c>
      <c r="C3858" s="1" t="s">
        <v>17</v>
      </c>
      <c r="F3858" s="1" t="s">
        <v>28260</v>
      </c>
      <c r="I3858" s="1" t="s">
        <v>28261</v>
      </c>
      <c r="J3858" s="1" t="s">
        <v>28262</v>
      </c>
      <c r="K3858" s="1" t="s">
        <v>28263</v>
      </c>
      <c r="L3858" s="1" t="s">
        <v>28264</v>
      </c>
      <c r="M3858" s="1" t="s">
        <v>28265</v>
      </c>
      <c r="N3858" s="1" t="s">
        <v>28266</v>
      </c>
      <c r="O3858" s="1" t="s">
        <v>28267</v>
      </c>
    </row>
    <row r="3859" s="1" customFormat="1" spans="1:15">
      <c r="A3859" s="1" t="s">
        <v>15</v>
      </c>
      <c r="B3859" s="1" t="s">
        <v>28268</v>
      </c>
      <c r="C3859" s="1" t="s">
        <v>45</v>
      </c>
      <c r="F3859" s="1" t="s">
        <v>28260</v>
      </c>
      <c r="G3859" s="1" t="e">
        <f>-ent</f>
        <v>#NAME?</v>
      </c>
      <c r="I3859" s="1" t="s">
        <v>28269</v>
      </c>
      <c r="J3859" s="1" t="s">
        <v>28270</v>
      </c>
      <c r="K3859" s="1" t="s">
        <v>28271</v>
      </c>
      <c r="L3859" s="1" t="s">
        <v>28272</v>
      </c>
      <c r="M3859" s="1" t="s">
        <v>28273</v>
      </c>
      <c r="N3859" s="1" t="s">
        <v>28274</v>
      </c>
      <c r="O3859" s="1" t="s">
        <v>28275</v>
      </c>
    </row>
    <row r="3860" s="1" customFormat="1" spans="1:15">
      <c r="A3860" s="1" t="s">
        <v>15</v>
      </c>
      <c r="B3860" s="1" t="s">
        <v>217</v>
      </c>
      <c r="C3860" s="1" t="s">
        <v>17</v>
      </c>
      <c r="J3860" s="1" t="s">
        <v>28276</v>
      </c>
      <c r="K3860" s="1" t="s">
        <v>28277</v>
      </c>
      <c r="L3860" s="1" t="s">
        <v>28278</v>
      </c>
      <c r="M3860" s="1" t="s">
        <v>28279</v>
      </c>
      <c r="N3860" s="1" t="s">
        <v>28280</v>
      </c>
      <c r="O3860" s="1" t="s">
        <v>28281</v>
      </c>
    </row>
    <row r="3861" s="1" customFormat="1" spans="1:15">
      <c r="A3861" s="1" t="s">
        <v>15</v>
      </c>
      <c r="B3861" s="1" t="s">
        <v>28282</v>
      </c>
      <c r="C3861" s="1" t="s">
        <v>17</v>
      </c>
      <c r="J3861" s="1" t="s">
        <v>28283</v>
      </c>
      <c r="K3861" s="1" t="s">
        <v>28284</v>
      </c>
      <c r="L3861" s="1" t="s">
        <v>28285</v>
      </c>
      <c r="M3861" s="1" t="s">
        <v>28286</v>
      </c>
      <c r="N3861" s="1" t="s">
        <v>28287</v>
      </c>
      <c r="O3861" s="1" t="s">
        <v>28288</v>
      </c>
    </row>
    <row r="3862" s="1" customFormat="1" spans="1:15">
      <c r="A3862" s="1" t="s">
        <v>15</v>
      </c>
      <c r="B3862" s="1" t="s">
        <v>28282</v>
      </c>
      <c r="C3862" s="1" t="s">
        <v>45</v>
      </c>
      <c r="J3862" s="1" t="s">
        <v>28289</v>
      </c>
      <c r="K3862" s="1" t="s">
        <v>28290</v>
      </c>
      <c r="L3862" s="1" t="s">
        <v>28291</v>
      </c>
      <c r="M3862" s="1" t="s">
        <v>28292</v>
      </c>
      <c r="N3862" s="1" t="s">
        <v>28293</v>
      </c>
      <c r="O3862" s="1" t="s">
        <v>28294</v>
      </c>
    </row>
    <row r="3863" s="1" customFormat="1" spans="1:15">
      <c r="A3863" s="1" t="s">
        <v>15</v>
      </c>
      <c r="B3863" s="1" t="s">
        <v>28295</v>
      </c>
      <c r="C3863" s="1" t="s">
        <v>45</v>
      </c>
      <c r="F3863" s="1" t="s">
        <v>217</v>
      </c>
      <c r="G3863" s="1" t="s">
        <v>5460</v>
      </c>
      <c r="I3863" s="1" t="s">
        <v>28296</v>
      </c>
      <c r="J3863" s="1" t="s">
        <v>28297</v>
      </c>
      <c r="K3863" s="1" t="s">
        <v>28298</v>
      </c>
      <c r="L3863" s="1" t="s">
        <v>28299</v>
      </c>
      <c r="M3863" s="1" t="s">
        <v>28300</v>
      </c>
      <c r="N3863" s="1" t="s">
        <v>28301</v>
      </c>
      <c r="O3863" s="1" t="s">
        <v>28302</v>
      </c>
    </row>
    <row r="3864" s="1" customFormat="1" spans="1:15">
      <c r="A3864" s="1" t="s">
        <v>15</v>
      </c>
      <c r="B3864" s="1" t="s">
        <v>28303</v>
      </c>
      <c r="C3864" s="1" t="s">
        <v>45</v>
      </c>
      <c r="F3864" s="1" t="s">
        <v>217</v>
      </c>
      <c r="G3864" s="1" t="s">
        <v>13445</v>
      </c>
      <c r="I3864" s="1" t="s">
        <v>28304</v>
      </c>
      <c r="J3864" s="1" t="s">
        <v>28305</v>
      </c>
      <c r="K3864" s="1" t="s">
        <v>28306</v>
      </c>
      <c r="L3864" s="1" t="s">
        <v>28307</v>
      </c>
      <c r="M3864" s="1" t="s">
        <v>28308</v>
      </c>
      <c r="N3864" s="1" t="s">
        <v>28309</v>
      </c>
      <c r="O3864" s="1" t="s">
        <v>28310</v>
      </c>
    </row>
    <row r="3865" s="1" customFormat="1" spans="1:15">
      <c r="A3865" s="1" t="s">
        <v>15</v>
      </c>
      <c r="B3865" s="1" t="s">
        <v>28311</v>
      </c>
      <c r="C3865" s="1" t="s">
        <v>27</v>
      </c>
      <c r="F3865" s="1" t="s">
        <v>217</v>
      </c>
      <c r="G3865" s="1" t="s">
        <v>2419</v>
      </c>
      <c r="I3865" s="1" t="s">
        <v>28312</v>
      </c>
      <c r="J3865" s="1" t="s">
        <v>28313</v>
      </c>
      <c r="K3865" s="1" t="s">
        <v>28314</v>
      </c>
      <c r="L3865" s="1" t="s">
        <v>28315</v>
      </c>
      <c r="M3865" s="1" t="s">
        <v>28316</v>
      </c>
      <c r="N3865" s="1" t="s">
        <v>28317</v>
      </c>
      <c r="O3865" s="1" t="s">
        <v>28318</v>
      </c>
    </row>
    <row r="3866" s="1" customFormat="1" spans="1:15">
      <c r="A3866" s="1" t="s">
        <v>15</v>
      </c>
      <c r="B3866" s="1" t="s">
        <v>28160</v>
      </c>
      <c r="C3866" s="1" t="s">
        <v>45</v>
      </c>
      <c r="F3866" s="1" t="s">
        <v>5633</v>
      </c>
      <c r="G3866" s="1" t="s">
        <v>550</v>
      </c>
      <c r="I3866" s="1" t="s">
        <v>28319</v>
      </c>
      <c r="J3866" s="1" t="s">
        <v>28320</v>
      </c>
      <c r="K3866" s="1" t="s">
        <v>28321</v>
      </c>
      <c r="L3866" s="1" t="s">
        <v>28322</v>
      </c>
      <c r="M3866" s="1" t="s">
        <v>28323</v>
      </c>
      <c r="N3866" s="1" t="s">
        <v>28324</v>
      </c>
      <c r="O3866" s="1" t="s">
        <v>28325</v>
      </c>
    </row>
    <row r="3867" s="1" customFormat="1" spans="1:15">
      <c r="A3867" s="1" t="s">
        <v>15</v>
      </c>
      <c r="B3867" s="1" t="s">
        <v>28326</v>
      </c>
      <c r="C3867" s="1" t="s">
        <v>27</v>
      </c>
      <c r="F3867" s="1" t="s">
        <v>28327</v>
      </c>
      <c r="G3867" s="1" t="s">
        <v>304</v>
      </c>
      <c r="I3867" s="1" t="s">
        <v>28328</v>
      </c>
      <c r="J3867" s="1" t="s">
        <v>28329</v>
      </c>
      <c r="K3867" s="1" t="s">
        <v>28330</v>
      </c>
      <c r="L3867" s="1" t="s">
        <v>28331</v>
      </c>
      <c r="M3867" s="1" t="s">
        <v>28332</v>
      </c>
      <c r="N3867" s="1" t="s">
        <v>28333</v>
      </c>
      <c r="O3867" s="1" t="s">
        <v>28334</v>
      </c>
    </row>
    <row r="3868" s="1" customFormat="1" spans="1:15">
      <c r="A3868" s="1" t="s">
        <v>15</v>
      </c>
      <c r="B3868" s="1" t="s">
        <v>28335</v>
      </c>
      <c r="C3868" s="1" t="s">
        <v>45</v>
      </c>
      <c r="F3868" s="1" t="s">
        <v>28327</v>
      </c>
      <c r="G3868" s="1" t="s">
        <v>208</v>
      </c>
      <c r="I3868" s="1" t="s">
        <v>28336</v>
      </c>
      <c r="J3868" s="1" t="s">
        <v>28337</v>
      </c>
      <c r="K3868" s="1" t="s">
        <v>28338</v>
      </c>
      <c r="L3868" s="1" t="s">
        <v>28339</v>
      </c>
      <c r="M3868" s="1" t="s">
        <v>28340</v>
      </c>
      <c r="N3868" s="1" t="s">
        <v>28341</v>
      </c>
      <c r="O3868" s="1" t="s">
        <v>28342</v>
      </c>
    </row>
    <row r="3869" s="1" customFormat="1" spans="1:15">
      <c r="A3869" s="1" t="s">
        <v>15</v>
      </c>
      <c r="B3869" s="1" t="s">
        <v>28343</v>
      </c>
      <c r="C3869" s="1" t="s">
        <v>45</v>
      </c>
      <c r="J3869" s="1" t="s">
        <v>28344</v>
      </c>
      <c r="K3869" s="1" t="s">
        <v>28345</v>
      </c>
      <c r="L3869" s="1" t="s">
        <v>28346</v>
      </c>
      <c r="M3869" s="1" t="s">
        <v>28347</v>
      </c>
      <c r="N3869" s="1" t="s">
        <v>28348</v>
      </c>
      <c r="O3869" s="1" t="s">
        <v>28349</v>
      </c>
    </row>
    <row r="3870" s="1" customFormat="1" spans="1:15">
      <c r="A3870" s="1" t="s">
        <v>15</v>
      </c>
      <c r="B3870" s="1" t="s">
        <v>28350</v>
      </c>
      <c r="C3870" s="1" t="s">
        <v>45</v>
      </c>
      <c r="F3870" s="1" t="s">
        <v>28351</v>
      </c>
      <c r="I3870" s="1" t="s">
        <v>28352</v>
      </c>
      <c r="J3870" s="1" t="s">
        <v>28353</v>
      </c>
      <c r="K3870" s="1" t="s">
        <v>28354</v>
      </c>
      <c r="L3870" s="1" t="s">
        <v>28355</v>
      </c>
      <c r="M3870" s="1" t="s">
        <v>28356</v>
      </c>
      <c r="N3870" s="1" t="s">
        <v>28357</v>
      </c>
      <c r="O3870" s="1" t="s">
        <v>28358</v>
      </c>
    </row>
    <row r="3871" s="1" customFormat="1" spans="1:15">
      <c r="A3871" s="1" t="s">
        <v>15</v>
      </c>
      <c r="B3871" s="1" t="s">
        <v>28359</v>
      </c>
      <c r="C3871" s="1" t="s">
        <v>45</v>
      </c>
      <c r="F3871" s="1" t="s">
        <v>14271</v>
      </c>
      <c r="G3871" s="1" t="s">
        <v>15349</v>
      </c>
      <c r="I3871" s="1" t="s">
        <v>28360</v>
      </c>
      <c r="J3871" s="1" t="s">
        <v>28361</v>
      </c>
      <c r="K3871" s="1" t="s">
        <v>28362</v>
      </c>
      <c r="L3871" s="1" t="s">
        <v>28363</v>
      </c>
      <c r="M3871" s="1" t="s">
        <v>28364</v>
      </c>
      <c r="N3871" s="1" t="s">
        <v>28365</v>
      </c>
      <c r="O3871" s="1" t="s">
        <v>28366</v>
      </c>
    </row>
    <row r="3872" s="1" customFormat="1" spans="1:15">
      <c r="A3872" s="1" t="s">
        <v>15</v>
      </c>
      <c r="B3872" s="1" t="s">
        <v>28367</v>
      </c>
      <c r="C3872" s="1" t="s">
        <v>27</v>
      </c>
      <c r="J3872" s="1" t="s">
        <v>28368</v>
      </c>
      <c r="K3872" s="1" t="s">
        <v>28369</v>
      </c>
      <c r="L3872" s="1" t="s">
        <v>28370</v>
      </c>
      <c r="M3872" s="1" t="s">
        <v>28371</v>
      </c>
      <c r="N3872" s="1" t="s">
        <v>28372</v>
      </c>
      <c r="O3872" s="1" t="s">
        <v>28373</v>
      </c>
    </row>
    <row r="3873" s="1" customFormat="1" spans="1:18">
      <c r="A3873" s="1" t="s">
        <v>15</v>
      </c>
      <c r="B3873" s="1" t="s">
        <v>28374</v>
      </c>
      <c r="C3873" s="1" t="s">
        <v>45</v>
      </c>
      <c r="F3873" s="1" t="s">
        <v>14271</v>
      </c>
      <c r="G3873" s="1" t="s">
        <v>44</v>
      </c>
      <c r="I3873" s="1" t="s">
        <v>28375</v>
      </c>
      <c r="J3873" s="1" t="s">
        <v>28376</v>
      </c>
      <c r="K3873" s="1" t="s">
        <v>28377</v>
      </c>
      <c r="L3873" s="1" t="s">
        <v>28378</v>
      </c>
      <c r="M3873" s="1" t="s">
        <v>28379</v>
      </c>
      <c r="N3873" s="1" t="s">
        <v>28380</v>
      </c>
      <c r="O3873" s="1" t="s">
        <v>28381</v>
      </c>
    </row>
    <row r="3874" s="1" customFormat="1" spans="1:18">
      <c r="A3874" s="1" t="s">
        <v>15</v>
      </c>
      <c r="B3874" s="1" t="s">
        <v>28382</v>
      </c>
      <c r="C3874" s="1" t="s">
        <v>27</v>
      </c>
      <c r="F3874" s="1" t="s">
        <v>14271</v>
      </c>
      <c r="G3874" s="1" t="s">
        <v>2674</v>
      </c>
      <c r="I3874" s="1" t="s">
        <v>28383</v>
      </c>
      <c r="J3874" s="1" t="s">
        <v>28384</v>
      </c>
      <c r="K3874" s="1" t="s">
        <v>28385</v>
      </c>
      <c r="L3874" s="1" t="s">
        <v>28386</v>
      </c>
      <c r="M3874" s="1" t="s">
        <v>28387</v>
      </c>
      <c r="N3874" s="1" t="s">
        <v>28388</v>
      </c>
      <c r="O3874" s="1" t="s">
        <v>28389</v>
      </c>
    </row>
    <row r="3875" s="1" customFormat="1" spans="1:18">
      <c r="A3875" s="1" t="s">
        <v>15</v>
      </c>
      <c r="B3875" s="1" t="s">
        <v>28382</v>
      </c>
      <c r="C3875" s="1" t="s">
        <v>17</v>
      </c>
      <c r="F3875" s="1" t="s">
        <v>14271</v>
      </c>
      <c r="G3875" s="1" t="s">
        <v>2674</v>
      </c>
      <c r="I3875" s="1" t="s">
        <v>28390</v>
      </c>
      <c r="J3875" s="1" t="s">
        <v>28391</v>
      </c>
      <c r="K3875" s="1" t="s">
        <v>28385</v>
      </c>
      <c r="L3875" s="1" t="s">
        <v>28392</v>
      </c>
      <c r="M3875" s="1" t="s">
        <v>28393</v>
      </c>
      <c r="N3875" s="1" t="s">
        <v>28394</v>
      </c>
      <c r="O3875" s="1" t="s">
        <v>28395</v>
      </c>
    </row>
    <row r="3876" s="1" customFormat="1" spans="1:18">
      <c r="A3876" s="1" t="s">
        <v>15</v>
      </c>
      <c r="B3876" s="1" t="s">
        <v>28396</v>
      </c>
      <c r="C3876" s="1" t="s">
        <v>27</v>
      </c>
      <c r="F3876" s="1" t="s">
        <v>28397</v>
      </c>
      <c r="G3876" s="1" t="s">
        <v>24414</v>
      </c>
      <c r="I3876" s="1" t="s">
        <v>28398</v>
      </c>
      <c r="J3876" s="1" t="s">
        <v>28399</v>
      </c>
      <c r="K3876" s="1" t="s">
        <v>28400</v>
      </c>
      <c r="L3876" s="1" t="s">
        <v>28401</v>
      </c>
      <c r="M3876" s="1" t="s">
        <v>28402</v>
      </c>
      <c r="N3876" s="1" t="s">
        <v>28403</v>
      </c>
      <c r="O3876" s="1" t="s">
        <v>28404</v>
      </c>
    </row>
    <row r="3877" s="1" customFormat="1" spans="1:18">
      <c r="A3877" s="1" t="s">
        <v>15</v>
      </c>
      <c r="B3877" s="1" t="s">
        <v>28405</v>
      </c>
      <c r="C3877" s="1" t="s">
        <v>45</v>
      </c>
      <c r="F3877" s="1" t="s">
        <v>28397</v>
      </c>
      <c r="G3877" s="1" t="s">
        <v>2648</v>
      </c>
      <c r="I3877" s="1" t="s">
        <v>28406</v>
      </c>
      <c r="J3877" s="1" t="s">
        <v>28407</v>
      </c>
      <c r="K3877" s="1" t="s">
        <v>28408</v>
      </c>
      <c r="L3877" s="1" t="s">
        <v>28409</v>
      </c>
      <c r="M3877" s="1" t="s">
        <v>28410</v>
      </c>
      <c r="N3877" s="1" t="s">
        <v>28411</v>
      </c>
      <c r="O3877" s="1" t="s">
        <v>28412</v>
      </c>
    </row>
    <row r="3878" s="1" customFormat="1" spans="1:18">
      <c r="A3878" s="1" t="s">
        <v>15</v>
      </c>
      <c r="B3878" s="1" t="s">
        <v>28413</v>
      </c>
      <c r="C3878" s="1" t="s">
        <v>27</v>
      </c>
      <c r="J3878" s="1" t="s">
        <v>28414</v>
      </c>
      <c r="K3878" s="1" t="s">
        <v>28415</v>
      </c>
      <c r="L3878" s="1" t="s">
        <v>28416</v>
      </c>
      <c r="M3878" s="1" t="s">
        <v>28417</v>
      </c>
      <c r="N3878" s="1" t="s">
        <v>28418</v>
      </c>
      <c r="O3878" s="1" t="s">
        <v>28419</v>
      </c>
    </row>
    <row r="3879" s="1" customFormat="1" spans="1:18">
      <c r="A3879" s="1" t="s">
        <v>15</v>
      </c>
      <c r="B3879" s="1" t="s">
        <v>28420</v>
      </c>
      <c r="C3879" s="1" t="s">
        <v>45</v>
      </c>
      <c r="J3879" s="1" t="s">
        <v>28421</v>
      </c>
      <c r="K3879" s="1" t="s">
        <v>28422</v>
      </c>
      <c r="L3879" s="1" t="s">
        <v>28423</v>
      </c>
      <c r="M3879" s="1" t="s">
        <v>28424</v>
      </c>
      <c r="N3879" s="1" t="s">
        <v>28425</v>
      </c>
      <c r="O3879" s="1" t="s">
        <v>28426</v>
      </c>
    </row>
    <row r="3880" s="1" customFormat="1" spans="1:18">
      <c r="A3880" s="1" t="s">
        <v>15</v>
      </c>
      <c r="B3880" s="1" t="s">
        <v>28427</v>
      </c>
      <c r="C3880" s="1" t="s">
        <v>27</v>
      </c>
      <c r="J3880" s="1" t="s">
        <v>28428</v>
      </c>
      <c r="K3880" s="1" t="s">
        <v>28429</v>
      </c>
      <c r="L3880" s="1" t="s">
        <v>28430</v>
      </c>
      <c r="M3880" s="1" t="s">
        <v>28431</v>
      </c>
      <c r="N3880" s="1" t="s">
        <v>28432</v>
      </c>
      <c r="O3880" s="1" t="s">
        <v>28433</v>
      </c>
    </row>
    <row r="3881" s="1" customFormat="1" spans="1:18">
      <c r="A3881" s="1" t="s">
        <v>15</v>
      </c>
      <c r="B3881" s="1" t="s">
        <v>28434</v>
      </c>
      <c r="C3881" s="1" t="s">
        <v>27</v>
      </c>
      <c r="F3881" s="1" t="s">
        <v>28435</v>
      </c>
      <c r="I3881" s="1" t="s">
        <v>28436</v>
      </c>
      <c r="J3881" s="1" t="s">
        <v>28437</v>
      </c>
      <c r="K3881" s="1" t="s">
        <v>28438</v>
      </c>
      <c r="L3881" s="1" t="s">
        <v>28439</v>
      </c>
      <c r="M3881" s="1" t="s">
        <v>28440</v>
      </c>
      <c r="N3881" s="1" t="s">
        <v>28441</v>
      </c>
      <c r="O3881" s="1" t="s">
        <v>28442</v>
      </c>
      <c r="R3881" s="1" t="s">
        <v>44</v>
      </c>
    </row>
    <row r="3882" s="1" customFormat="1" spans="1:18">
      <c r="A3882" s="1" t="s">
        <v>15</v>
      </c>
      <c r="B3882" s="1" t="s">
        <v>28443</v>
      </c>
      <c r="C3882" s="1" t="s">
        <v>27</v>
      </c>
      <c r="F3882" s="1" t="s">
        <v>28444</v>
      </c>
      <c r="I3882" s="1" t="s">
        <v>28445</v>
      </c>
      <c r="J3882" s="1" t="s">
        <v>28446</v>
      </c>
      <c r="K3882" s="1" t="s">
        <v>28447</v>
      </c>
      <c r="L3882" s="1" t="s">
        <v>28448</v>
      </c>
      <c r="M3882" s="1" t="s">
        <v>28449</v>
      </c>
      <c r="N3882" s="1" t="s">
        <v>28450</v>
      </c>
      <c r="O3882" s="1" t="s">
        <v>28451</v>
      </c>
      <c r="R3882" s="1" t="s">
        <v>28452</v>
      </c>
    </row>
    <row r="3883" s="1" customFormat="1" spans="1:18">
      <c r="A3883" s="1" t="s">
        <v>15</v>
      </c>
      <c r="B3883" s="1" t="s">
        <v>28453</v>
      </c>
      <c r="C3883" s="1" t="s">
        <v>27</v>
      </c>
      <c r="F3883" s="1" t="s">
        <v>1614</v>
      </c>
      <c r="I3883" s="1" t="s">
        <v>28454</v>
      </c>
      <c r="J3883" s="1" t="s">
        <v>28455</v>
      </c>
      <c r="K3883" s="1" t="s">
        <v>28456</v>
      </c>
      <c r="L3883" s="1" t="s">
        <v>28457</v>
      </c>
      <c r="M3883" s="1" t="s">
        <v>28458</v>
      </c>
      <c r="N3883" s="1" t="s">
        <v>28459</v>
      </c>
      <c r="O3883" s="1" t="s">
        <v>28460</v>
      </c>
      <c r="R3883" s="1" t="s">
        <v>611</v>
      </c>
    </row>
    <row r="3884" s="1" customFormat="1" spans="1:18">
      <c r="A3884" s="1" t="s">
        <v>15</v>
      </c>
      <c r="B3884" s="1" t="s">
        <v>28461</v>
      </c>
      <c r="C3884" s="1" t="s">
        <v>45</v>
      </c>
      <c r="F3884" s="1" t="s">
        <v>799</v>
      </c>
      <c r="G3884" s="1" t="e">
        <f>-al</f>
        <v>#NAME?</v>
      </c>
      <c r="I3884" s="1" t="s">
        <v>28462</v>
      </c>
      <c r="J3884" s="1" t="s">
        <v>28463</v>
      </c>
      <c r="K3884" s="1" t="s">
        <v>28464</v>
      </c>
      <c r="L3884" s="1" t="s">
        <v>28465</v>
      </c>
      <c r="M3884" s="1" t="s">
        <v>28466</v>
      </c>
      <c r="N3884" s="1" t="s">
        <v>28467</v>
      </c>
      <c r="O3884" s="1" t="s">
        <v>28468</v>
      </c>
    </row>
    <row r="3885" s="1" customFormat="1" spans="1:18">
      <c r="A3885" s="1" t="s">
        <v>15</v>
      </c>
      <c r="B3885" s="1" t="s">
        <v>28469</v>
      </c>
      <c r="C3885" s="1" t="s">
        <v>75</v>
      </c>
      <c r="J3885" s="1" t="s">
        <v>28470</v>
      </c>
      <c r="K3885" s="1" t="s">
        <v>28471</v>
      </c>
      <c r="L3885" s="1" t="s">
        <v>28472</v>
      </c>
      <c r="M3885" s="1" t="s">
        <v>28473</v>
      </c>
      <c r="N3885" s="1" t="s">
        <v>28474</v>
      </c>
      <c r="O3885" s="1" t="s">
        <v>28475</v>
      </c>
    </row>
    <row r="3886" s="1" customFormat="1" spans="1:18">
      <c r="A3886" s="1" t="s">
        <v>15</v>
      </c>
      <c r="B3886" s="1" t="s">
        <v>28476</v>
      </c>
      <c r="C3886" s="1" t="s">
        <v>27</v>
      </c>
      <c r="J3886" s="1" t="s">
        <v>28477</v>
      </c>
      <c r="K3886" s="1" t="s">
        <v>28478</v>
      </c>
      <c r="L3886" s="1" t="s">
        <v>28479</v>
      </c>
      <c r="M3886" s="1" t="s">
        <v>28480</v>
      </c>
      <c r="N3886" s="1" t="s">
        <v>28481</v>
      </c>
      <c r="O3886" s="1" t="s">
        <v>28482</v>
      </c>
    </row>
    <row r="3887" s="1" customFormat="1" spans="1:18">
      <c r="A3887" s="1" t="s">
        <v>15</v>
      </c>
      <c r="B3887" s="1" t="s">
        <v>28483</v>
      </c>
      <c r="C3887" s="1" t="s">
        <v>65</v>
      </c>
      <c r="J3887" s="1" t="s">
        <v>28484</v>
      </c>
      <c r="K3887" s="1" t="s">
        <v>28485</v>
      </c>
      <c r="L3887" s="1" t="s">
        <v>28486</v>
      </c>
      <c r="M3887" s="1" t="s">
        <v>28487</v>
      </c>
      <c r="N3887" s="1" t="s">
        <v>28488</v>
      </c>
      <c r="O3887" s="1" t="s">
        <v>28489</v>
      </c>
    </row>
    <row r="3888" s="1" customFormat="1" spans="1:18">
      <c r="A3888" s="1" t="s">
        <v>15</v>
      </c>
      <c r="B3888" s="1" t="s">
        <v>28490</v>
      </c>
      <c r="C3888" s="1" t="s">
        <v>27</v>
      </c>
      <c r="J3888" s="1" t="s">
        <v>28491</v>
      </c>
      <c r="K3888" s="1" t="s">
        <v>28492</v>
      </c>
      <c r="L3888" s="1" t="s">
        <v>28493</v>
      </c>
      <c r="M3888" s="1" t="s">
        <v>28494</v>
      </c>
      <c r="N3888" s="1" t="s">
        <v>28495</v>
      </c>
      <c r="O3888" s="1" t="s">
        <v>28496</v>
      </c>
    </row>
    <row r="3889" s="1" customFormat="1" spans="1:18">
      <c r="A3889" s="1" t="s">
        <v>15</v>
      </c>
      <c r="B3889" s="1" t="s">
        <v>28497</v>
      </c>
      <c r="C3889" s="1" t="s">
        <v>27</v>
      </c>
      <c r="J3889" s="1" t="s">
        <v>28498</v>
      </c>
      <c r="K3889" s="1" t="s">
        <v>28499</v>
      </c>
      <c r="L3889" s="1" t="s">
        <v>28500</v>
      </c>
      <c r="M3889" s="1" t="s">
        <v>28501</v>
      </c>
      <c r="N3889" s="1" t="s">
        <v>28502</v>
      </c>
      <c r="O3889" s="1" t="s">
        <v>28503</v>
      </c>
    </row>
    <row r="3890" s="1" customFormat="1" spans="1:18">
      <c r="A3890" s="1" t="s">
        <v>15</v>
      </c>
      <c r="B3890" s="1" t="s">
        <v>28504</v>
      </c>
      <c r="C3890" s="1" t="s">
        <v>27</v>
      </c>
      <c r="F3890" s="1" t="s">
        <v>28505</v>
      </c>
      <c r="G3890" s="1" t="s">
        <v>6882</v>
      </c>
      <c r="I3890" s="1" t="s">
        <v>28506</v>
      </c>
      <c r="J3890" s="1" t="s">
        <v>28507</v>
      </c>
      <c r="K3890" s="1" t="s">
        <v>28508</v>
      </c>
      <c r="L3890" s="1" t="s">
        <v>28509</v>
      </c>
      <c r="M3890" s="1" t="s">
        <v>28510</v>
      </c>
      <c r="N3890" s="1" t="s">
        <v>28511</v>
      </c>
      <c r="O3890" s="1" t="s">
        <v>28512</v>
      </c>
    </row>
    <row r="3891" s="1" customFormat="1" spans="1:18">
      <c r="A3891" s="1" t="s">
        <v>15</v>
      </c>
      <c r="B3891" s="1" t="s">
        <v>28513</v>
      </c>
      <c r="C3891" s="1" t="s">
        <v>27</v>
      </c>
      <c r="F3891" s="1" t="s">
        <v>8819</v>
      </c>
      <c r="G3891" s="1" t="s">
        <v>28514</v>
      </c>
      <c r="I3891" s="1" t="s">
        <v>28515</v>
      </c>
      <c r="J3891" s="1" t="s">
        <v>28516</v>
      </c>
      <c r="K3891" s="1" t="s">
        <v>28517</v>
      </c>
      <c r="L3891" s="1" t="s">
        <v>28518</v>
      </c>
      <c r="M3891" s="1" t="s">
        <v>28519</v>
      </c>
      <c r="N3891" s="1" t="s">
        <v>28520</v>
      </c>
      <c r="O3891" s="1" t="s">
        <v>28521</v>
      </c>
    </row>
    <row r="3892" s="1" customFormat="1" spans="1:18">
      <c r="A3892" s="1" t="s">
        <v>15</v>
      </c>
      <c r="B3892" s="1" t="s">
        <v>28522</v>
      </c>
      <c r="C3892" s="1" t="s">
        <v>27</v>
      </c>
      <c r="F3892" s="1" t="s">
        <v>28513</v>
      </c>
      <c r="G3892" s="1" t="s">
        <v>26515</v>
      </c>
      <c r="I3892" s="1" t="s">
        <v>28523</v>
      </c>
      <c r="J3892" s="1" t="s">
        <v>28524</v>
      </c>
      <c r="K3892" s="1" t="s">
        <v>28525</v>
      </c>
      <c r="L3892" s="1" t="s">
        <v>28526</v>
      </c>
      <c r="M3892" s="1" t="s">
        <v>28527</v>
      </c>
      <c r="N3892" s="1" t="s">
        <v>28528</v>
      </c>
      <c r="O3892" s="1" t="s">
        <v>28529</v>
      </c>
    </row>
    <row r="3893" s="1" customFormat="1" spans="1:18">
      <c r="A3893" s="1" t="s">
        <v>15</v>
      </c>
      <c r="B3893" s="1" t="s">
        <v>14280</v>
      </c>
      <c r="C3893" s="1" t="s">
        <v>17</v>
      </c>
      <c r="J3893" s="1" t="s">
        <v>28530</v>
      </c>
      <c r="K3893" s="1" t="s">
        <v>28531</v>
      </c>
      <c r="L3893" s="1" t="s">
        <v>28532</v>
      </c>
      <c r="M3893" s="1" t="s">
        <v>28533</v>
      </c>
      <c r="N3893" s="1" t="s">
        <v>28534</v>
      </c>
      <c r="O3893" s="1" t="s">
        <v>28535</v>
      </c>
    </row>
    <row r="3894" s="1" customFormat="1" spans="1:18">
      <c r="A3894" s="1" t="s">
        <v>15</v>
      </c>
      <c r="B3894" s="1" t="s">
        <v>14280</v>
      </c>
      <c r="C3894" s="1" t="s">
        <v>27</v>
      </c>
      <c r="J3894" s="1" t="s">
        <v>28536</v>
      </c>
      <c r="K3894" s="1" t="s">
        <v>28531</v>
      </c>
      <c r="L3894" s="1" t="s">
        <v>28537</v>
      </c>
      <c r="M3894" s="1" t="s">
        <v>28538</v>
      </c>
      <c r="N3894" s="1" t="s">
        <v>28539</v>
      </c>
      <c r="O3894" s="1" t="s">
        <v>28540</v>
      </c>
    </row>
    <row r="3895" s="1" customFormat="1" spans="1:18">
      <c r="A3895" s="1" t="s">
        <v>15</v>
      </c>
      <c r="B3895" s="1" t="s">
        <v>28541</v>
      </c>
      <c r="C3895" s="1" t="s">
        <v>27</v>
      </c>
      <c r="F3895" s="1" t="s">
        <v>28542</v>
      </c>
      <c r="G3895" s="1" t="s">
        <v>780</v>
      </c>
      <c r="I3895" s="1" t="s">
        <v>28543</v>
      </c>
      <c r="J3895" s="1" t="s">
        <v>28544</v>
      </c>
      <c r="K3895" s="1" t="s">
        <v>28545</v>
      </c>
      <c r="L3895" s="1" t="s">
        <v>28546</v>
      </c>
      <c r="M3895" s="1" t="s">
        <v>28547</v>
      </c>
      <c r="N3895" s="1" t="s">
        <v>28548</v>
      </c>
      <c r="O3895" s="1" t="s">
        <v>28549</v>
      </c>
    </row>
    <row r="3896" s="1" customFormat="1" spans="1:18">
      <c r="A3896" s="1" t="s">
        <v>15</v>
      </c>
      <c r="B3896" s="1" t="s">
        <v>28550</v>
      </c>
      <c r="C3896" s="1" t="s">
        <v>27</v>
      </c>
      <c r="F3896" s="1" t="s">
        <v>28551</v>
      </c>
      <c r="G3896" s="1" t="s">
        <v>2419</v>
      </c>
      <c r="I3896" s="1" t="s">
        <v>28552</v>
      </c>
      <c r="J3896" s="1" t="s">
        <v>28553</v>
      </c>
      <c r="K3896" s="1" t="s">
        <v>28554</v>
      </c>
      <c r="L3896" s="1" t="s">
        <v>28555</v>
      </c>
      <c r="M3896" s="1" t="s">
        <v>28556</v>
      </c>
      <c r="N3896" s="1" t="s">
        <v>28557</v>
      </c>
      <c r="O3896" s="1" t="s">
        <v>28558</v>
      </c>
    </row>
    <row r="3897" s="1" customFormat="1" spans="1:18">
      <c r="A3897" s="1" t="s">
        <v>15</v>
      </c>
      <c r="B3897" s="1" t="s">
        <v>28559</v>
      </c>
      <c r="C3897" s="1" t="s">
        <v>27</v>
      </c>
      <c r="F3897" s="1" t="s">
        <v>28560</v>
      </c>
      <c r="G3897" s="1" t="s">
        <v>28561</v>
      </c>
      <c r="I3897" s="1" t="s">
        <v>28562</v>
      </c>
      <c r="J3897" s="1" t="s">
        <v>28563</v>
      </c>
      <c r="K3897" s="1" t="s">
        <v>28564</v>
      </c>
      <c r="L3897" s="1" t="s">
        <v>28565</v>
      </c>
      <c r="M3897" s="1" t="s">
        <v>28566</v>
      </c>
      <c r="N3897" s="1" t="s">
        <v>28567</v>
      </c>
      <c r="O3897" s="1" t="s">
        <v>28568</v>
      </c>
    </row>
    <row r="3898" s="1" customFormat="1" spans="1:18">
      <c r="A3898" s="1" t="s">
        <v>15</v>
      </c>
      <c r="B3898" s="1" t="s">
        <v>28569</v>
      </c>
      <c r="C3898" s="1" t="s">
        <v>17</v>
      </c>
      <c r="F3898" s="1" t="s">
        <v>28570</v>
      </c>
      <c r="G3898" s="1" t="s">
        <v>356</v>
      </c>
      <c r="I3898" s="1" t="s">
        <v>28571</v>
      </c>
      <c r="J3898" s="1" t="s">
        <v>28572</v>
      </c>
      <c r="K3898" s="1" t="s">
        <v>28573</v>
      </c>
      <c r="L3898" s="1" t="s">
        <v>28574</v>
      </c>
      <c r="M3898" s="1" t="s">
        <v>28575</v>
      </c>
      <c r="N3898" s="1" t="s">
        <v>28576</v>
      </c>
      <c r="O3898" s="1" t="s">
        <v>28577</v>
      </c>
    </row>
    <row r="3899" s="1" customFormat="1" spans="1:18">
      <c r="A3899" s="1" t="s">
        <v>15</v>
      </c>
      <c r="B3899" s="1" t="s">
        <v>28578</v>
      </c>
      <c r="C3899" s="1" t="s">
        <v>27</v>
      </c>
      <c r="F3899" s="1" t="s">
        <v>28570</v>
      </c>
      <c r="G3899" s="1" t="s">
        <v>707</v>
      </c>
      <c r="I3899" s="1" t="s">
        <v>28579</v>
      </c>
      <c r="J3899" s="1" t="s">
        <v>28580</v>
      </c>
      <c r="K3899" s="1" t="s">
        <v>28581</v>
      </c>
      <c r="L3899" s="1" t="s">
        <v>28582</v>
      </c>
      <c r="M3899" s="1" t="s">
        <v>28583</v>
      </c>
      <c r="N3899" s="1" t="s">
        <v>28584</v>
      </c>
      <c r="O3899" s="1" t="s">
        <v>28585</v>
      </c>
    </row>
    <row r="3900" s="1" customFormat="1" spans="1:18">
      <c r="A3900" s="1" t="s">
        <v>15</v>
      </c>
      <c r="B3900" s="1" t="s">
        <v>28586</v>
      </c>
      <c r="C3900" s="1" t="s">
        <v>45</v>
      </c>
      <c r="F3900" s="1" t="s">
        <v>28570</v>
      </c>
      <c r="I3900" s="1" t="s">
        <v>28587</v>
      </c>
      <c r="J3900" s="1" t="s">
        <v>28588</v>
      </c>
      <c r="K3900" s="1" t="s">
        <v>28589</v>
      </c>
      <c r="L3900" s="1" t="s">
        <v>28590</v>
      </c>
      <c r="M3900" s="1" t="s">
        <v>28591</v>
      </c>
      <c r="N3900" s="1" t="s">
        <v>28592</v>
      </c>
      <c r="O3900" s="1" t="s">
        <v>28593</v>
      </c>
      <c r="R3900" s="1" t="e">
        <f>-ent</f>
        <v>#NAME?</v>
      </c>
    </row>
    <row r="3901" s="1" customFormat="1" spans="1:18">
      <c r="A3901" s="1" t="s">
        <v>15</v>
      </c>
      <c r="B3901" s="1" t="s">
        <v>28594</v>
      </c>
      <c r="C3901" s="1" t="s">
        <v>27</v>
      </c>
      <c r="J3901" s="1" t="s">
        <v>28595</v>
      </c>
      <c r="K3901" s="1" t="s">
        <v>28596</v>
      </c>
      <c r="L3901" s="1" t="s">
        <v>28597</v>
      </c>
      <c r="M3901" s="1" t="s">
        <v>28598</v>
      </c>
      <c r="N3901" s="1" t="s">
        <v>28599</v>
      </c>
      <c r="O3901" s="1" t="s">
        <v>28600</v>
      </c>
    </row>
    <row r="3902" s="1" customFormat="1" spans="1:18">
      <c r="A3902" s="1" t="s">
        <v>15</v>
      </c>
      <c r="B3902" s="1" t="s">
        <v>28601</v>
      </c>
      <c r="C3902" s="1" t="s">
        <v>27</v>
      </c>
      <c r="F3902" s="1" t="s">
        <v>28594</v>
      </c>
      <c r="I3902" s="1" t="s">
        <v>28602</v>
      </c>
      <c r="J3902" s="1" t="s">
        <v>28603</v>
      </c>
      <c r="K3902" s="1" t="s">
        <v>28604</v>
      </c>
      <c r="L3902" s="1" t="s">
        <v>28605</v>
      </c>
      <c r="M3902" s="1" t="s">
        <v>28606</v>
      </c>
      <c r="N3902" s="1" t="s">
        <v>28607</v>
      </c>
      <c r="O3902" s="1" t="s">
        <v>28608</v>
      </c>
      <c r="R3902" s="1" t="e">
        <f>-ist</f>
        <v>#NAME?</v>
      </c>
    </row>
    <row r="3903" s="1" customFormat="1" spans="1:18">
      <c r="A3903" s="1" t="s">
        <v>15</v>
      </c>
      <c r="B3903" s="1" t="s">
        <v>28609</v>
      </c>
      <c r="C3903" s="1" t="s">
        <v>27</v>
      </c>
      <c r="F3903" s="1" t="s">
        <v>28610</v>
      </c>
      <c r="I3903" s="1" t="s">
        <v>28611</v>
      </c>
      <c r="J3903" s="1" t="s">
        <v>28612</v>
      </c>
      <c r="K3903" s="1" t="s">
        <v>28613</v>
      </c>
      <c r="L3903" s="1" t="s">
        <v>28614</v>
      </c>
      <c r="M3903" s="1" t="s">
        <v>28615</v>
      </c>
      <c r="N3903" s="1" t="s">
        <v>28616</v>
      </c>
      <c r="O3903" s="1" t="s">
        <v>28617</v>
      </c>
      <c r="R3903" s="1" t="e">
        <f>-ue</f>
        <v>#NAME?</v>
      </c>
    </row>
    <row r="3904" s="1" customFormat="1" spans="1:18">
      <c r="A3904" s="1" t="s">
        <v>15</v>
      </c>
      <c r="B3904" s="1" t="s">
        <v>28618</v>
      </c>
      <c r="C3904" s="1" t="s">
        <v>27</v>
      </c>
      <c r="J3904" s="1" t="s">
        <v>28619</v>
      </c>
      <c r="K3904" s="1" t="s">
        <v>28620</v>
      </c>
      <c r="L3904" s="1" t="s">
        <v>28621</v>
      </c>
      <c r="M3904" s="1" t="s">
        <v>28622</v>
      </c>
      <c r="N3904" s="1" t="s">
        <v>28623</v>
      </c>
      <c r="O3904" s="1" t="s">
        <v>28624</v>
      </c>
    </row>
    <row r="3905" s="1" customFormat="1" spans="1:15">
      <c r="A3905" s="1" t="s">
        <v>15</v>
      </c>
      <c r="B3905" s="1" t="s">
        <v>28625</v>
      </c>
      <c r="C3905" s="1" t="s">
        <v>27</v>
      </c>
      <c r="J3905" s="1" t="s">
        <v>28626</v>
      </c>
      <c r="K3905" s="1" t="s">
        <v>28627</v>
      </c>
      <c r="L3905" s="1" t="s">
        <v>28628</v>
      </c>
      <c r="M3905" s="1" t="s">
        <v>28629</v>
      </c>
      <c r="N3905" s="1" t="s">
        <v>28630</v>
      </c>
      <c r="O3905" s="1" t="s">
        <v>28631</v>
      </c>
    </row>
    <row r="3906" s="1" customFormat="1" spans="1:15">
      <c r="A3906" s="1" t="s">
        <v>15</v>
      </c>
      <c r="B3906" s="1" t="s">
        <v>28632</v>
      </c>
      <c r="C3906" s="1" t="s">
        <v>17</v>
      </c>
      <c r="F3906" s="1" t="s">
        <v>22055</v>
      </c>
      <c r="G3906" s="1" t="e">
        <f>-it</f>
        <v>#NAME?</v>
      </c>
      <c r="I3906" s="1" t="s">
        <v>28633</v>
      </c>
      <c r="J3906" s="1" t="s">
        <v>28634</v>
      </c>
      <c r="K3906" s="1" t="s">
        <v>28635</v>
      </c>
      <c r="L3906" s="1" t="s">
        <v>28636</v>
      </c>
      <c r="M3906" s="1" t="s">
        <v>28637</v>
      </c>
      <c r="N3906" s="1" t="s">
        <v>28638</v>
      </c>
      <c r="O3906" s="1" t="s">
        <v>28639</v>
      </c>
    </row>
    <row r="3907" s="1" customFormat="1" spans="1:15">
      <c r="A3907" s="1" t="s">
        <v>15</v>
      </c>
      <c r="B3907" s="1" t="s">
        <v>28640</v>
      </c>
      <c r="C3907" s="1" t="s">
        <v>27</v>
      </c>
      <c r="F3907" s="1" t="s">
        <v>28632</v>
      </c>
      <c r="G3907" s="1" t="e">
        <f>-_xleta.or</f>
        <v>#VALUE!</v>
      </c>
      <c r="I3907" s="1" t="s">
        <v>28641</v>
      </c>
      <c r="J3907" s="1" t="s">
        <v>28642</v>
      </c>
      <c r="K3907" s="1" t="s">
        <v>28643</v>
      </c>
      <c r="L3907" s="1" t="s">
        <v>28644</v>
      </c>
      <c r="M3907" s="1" t="s">
        <v>28645</v>
      </c>
      <c r="N3907" s="1" t="s">
        <v>28646</v>
      </c>
      <c r="O3907" s="1" t="s">
        <v>28647</v>
      </c>
    </row>
    <row r="3908" s="1" customFormat="1" spans="1:15">
      <c r="A3908" s="1" t="s">
        <v>15</v>
      </c>
      <c r="B3908" s="1" t="s">
        <v>28648</v>
      </c>
      <c r="C3908" s="1" t="s">
        <v>45</v>
      </c>
      <c r="F3908" s="1" t="s">
        <v>22055</v>
      </c>
      <c r="G3908" s="1" t="e">
        <f>-ual</f>
        <v>#NAME?</v>
      </c>
      <c r="I3908" s="1" t="s">
        <v>28649</v>
      </c>
      <c r="J3908" s="1" t="s">
        <v>28650</v>
      </c>
      <c r="K3908" s="1" t="s">
        <v>28651</v>
      </c>
      <c r="L3908" s="1" t="s">
        <v>28652</v>
      </c>
      <c r="M3908" s="1" t="s">
        <v>28653</v>
      </c>
      <c r="N3908" s="1" t="s">
        <v>28654</v>
      </c>
      <c r="O3908" s="1" t="s">
        <v>28655</v>
      </c>
    </row>
    <row r="3909" s="1" customFormat="1" spans="1:15">
      <c r="A3909" s="1" t="s">
        <v>15</v>
      </c>
      <c r="B3909" s="1" t="s">
        <v>28656</v>
      </c>
      <c r="C3909" s="1" t="s">
        <v>45</v>
      </c>
      <c r="F3909" s="1" t="s">
        <v>14335</v>
      </c>
      <c r="G3909" s="1" t="e">
        <f>-al</f>
        <v>#NAME?</v>
      </c>
      <c r="I3909" s="1" t="s">
        <v>28657</v>
      </c>
      <c r="J3909" s="1" t="s">
        <v>28658</v>
      </c>
      <c r="K3909" s="1" t="s">
        <v>28659</v>
      </c>
      <c r="L3909" s="1" t="s">
        <v>28660</v>
      </c>
      <c r="M3909" s="1" t="s">
        <v>28661</v>
      </c>
      <c r="N3909" s="1" t="s">
        <v>28662</v>
      </c>
      <c r="O3909" s="1" t="s">
        <v>28663</v>
      </c>
    </row>
    <row r="3910" s="1" customFormat="1" spans="1:15">
      <c r="A3910" s="1" t="s">
        <v>15</v>
      </c>
      <c r="B3910" s="1" t="s">
        <v>28664</v>
      </c>
      <c r="C3910" s="1" t="s">
        <v>45</v>
      </c>
      <c r="F3910" s="1" t="s">
        <v>26014</v>
      </c>
      <c r="G3910" s="1" t="e">
        <f>-id</f>
        <v>#NAME?</v>
      </c>
      <c r="I3910" s="1" t="s">
        <v>28665</v>
      </c>
      <c r="J3910" s="1" t="s">
        <v>28666</v>
      </c>
      <c r="K3910" s="1" t="s">
        <v>28667</v>
      </c>
      <c r="L3910" s="1" t="s">
        <v>28668</v>
      </c>
      <c r="M3910" s="1" t="s">
        <v>28669</v>
      </c>
      <c r="N3910" s="1" t="s">
        <v>28670</v>
      </c>
      <c r="O3910" s="1" t="s">
        <v>28671</v>
      </c>
    </row>
    <row r="3911" s="1" customFormat="1" spans="1:15">
      <c r="A3911" s="1" t="s">
        <v>15</v>
      </c>
      <c r="B3911" s="1" t="s">
        <v>28672</v>
      </c>
      <c r="C3911" s="1" t="s">
        <v>27</v>
      </c>
      <c r="F3911" s="1" t="s">
        <v>833</v>
      </c>
      <c r="G3911" s="1" t="e">
        <f>-ary</f>
        <v>#NAME?</v>
      </c>
      <c r="I3911" s="1" t="s">
        <v>28673</v>
      </c>
      <c r="J3911" s="1" t="s">
        <v>28674</v>
      </c>
      <c r="K3911" s="1" t="s">
        <v>28675</v>
      </c>
      <c r="L3911" s="1" t="s">
        <v>28676</v>
      </c>
      <c r="M3911" s="1" t="s">
        <v>28677</v>
      </c>
      <c r="N3911" s="1" t="s">
        <v>28678</v>
      </c>
      <c r="O3911" s="1" t="s">
        <v>28679</v>
      </c>
    </row>
    <row r="3912" s="1" customFormat="1" spans="1:15">
      <c r="A3912" s="1" t="s">
        <v>15</v>
      </c>
      <c r="B3912" s="1" t="s">
        <v>28680</v>
      </c>
      <c r="C3912" s="1" t="s">
        <v>27</v>
      </c>
      <c r="F3912" s="1" t="s">
        <v>833</v>
      </c>
      <c r="G3912" s="1" t="e">
        <f>-e</f>
        <v>#NAME?</v>
      </c>
      <c r="I3912" s="1" t="s">
        <v>28681</v>
      </c>
      <c r="J3912" s="1" t="s">
        <v>28682</v>
      </c>
      <c r="K3912" s="1" t="s">
        <v>28683</v>
      </c>
      <c r="L3912" s="1" t="s">
        <v>28684</v>
      </c>
      <c r="M3912" s="1" t="s">
        <v>28685</v>
      </c>
      <c r="N3912" s="1" t="s">
        <v>28686</v>
      </c>
      <c r="O3912" s="1" t="s">
        <v>28687</v>
      </c>
    </row>
    <row r="3913" s="1" customFormat="1" spans="1:15">
      <c r="A3913" s="1" t="s">
        <v>15</v>
      </c>
      <c r="B3913" s="1" t="s">
        <v>28680</v>
      </c>
      <c r="C3913" s="1" t="s">
        <v>17</v>
      </c>
      <c r="F3913" s="1" t="s">
        <v>833</v>
      </c>
      <c r="G3913" s="1" t="e">
        <f>-e</f>
        <v>#NAME?</v>
      </c>
      <c r="I3913" s="1" t="s">
        <v>28688</v>
      </c>
      <c r="J3913" s="1" t="s">
        <v>28689</v>
      </c>
      <c r="K3913" s="1" t="s">
        <v>28683</v>
      </c>
      <c r="L3913" s="1" t="s">
        <v>28690</v>
      </c>
      <c r="M3913" s="1" t="s">
        <v>28691</v>
      </c>
      <c r="N3913" s="1" t="s">
        <v>28692</v>
      </c>
      <c r="O3913" s="1" t="s">
        <v>28693</v>
      </c>
    </row>
    <row r="3914" s="1" customFormat="1" spans="1:15">
      <c r="A3914" s="1" t="s">
        <v>15</v>
      </c>
      <c r="B3914" s="1" t="s">
        <v>28694</v>
      </c>
      <c r="C3914" s="1" t="s">
        <v>27</v>
      </c>
      <c r="J3914" s="1" t="s">
        <v>28695</v>
      </c>
      <c r="K3914" s="1" t="s">
        <v>28696</v>
      </c>
      <c r="L3914" s="1" t="s">
        <v>28697</v>
      </c>
      <c r="M3914" s="1" t="s">
        <v>28698</v>
      </c>
      <c r="N3914" s="1" t="s">
        <v>28699</v>
      </c>
      <c r="O3914" s="1" t="s">
        <v>28700</v>
      </c>
    </row>
    <row r="3915" s="1" customFormat="1" spans="1:15">
      <c r="A3915" s="1" t="s">
        <v>15</v>
      </c>
      <c r="B3915" s="1" t="s">
        <v>28701</v>
      </c>
      <c r="C3915" s="1" t="s">
        <v>27</v>
      </c>
      <c r="I3915" s="1" t="s">
        <v>28702</v>
      </c>
      <c r="J3915" s="1" t="s">
        <v>28703</v>
      </c>
      <c r="K3915" s="1" t="s">
        <v>28704</v>
      </c>
      <c r="L3915" s="1" t="s">
        <v>28705</v>
      </c>
      <c r="M3915" s="1" t="s">
        <v>28706</v>
      </c>
      <c r="N3915" s="1" t="s">
        <v>28707</v>
      </c>
      <c r="O3915" s="1" t="s">
        <v>28708</v>
      </c>
    </row>
    <row r="3916" s="1" customFormat="1" spans="1:15">
      <c r="A3916" s="1" t="s">
        <v>15</v>
      </c>
      <c r="B3916" s="1" t="s">
        <v>28709</v>
      </c>
      <c r="C3916" s="1" t="s">
        <v>45</v>
      </c>
      <c r="F3916" s="1" t="s">
        <v>28710</v>
      </c>
      <c r="G3916" s="1" t="e">
        <f>-ary</f>
        <v>#NAME?</v>
      </c>
      <c r="I3916" s="1" t="s">
        <v>28711</v>
      </c>
      <c r="J3916" s="1" t="s">
        <v>28712</v>
      </c>
      <c r="K3916" s="1" t="s">
        <v>28713</v>
      </c>
      <c r="L3916" s="1" t="s">
        <v>28714</v>
      </c>
      <c r="M3916" s="1" t="s">
        <v>28715</v>
      </c>
      <c r="N3916" s="1" t="s">
        <v>28716</v>
      </c>
      <c r="O3916" s="1" t="s">
        <v>28717</v>
      </c>
    </row>
    <row r="3917" s="1" customFormat="1" spans="1:15">
      <c r="A3917" s="1" t="s">
        <v>15</v>
      </c>
      <c r="B3917" s="1" t="s">
        <v>28718</v>
      </c>
      <c r="C3917" s="1" t="s">
        <v>27</v>
      </c>
      <c r="F3917" s="1" t="s">
        <v>28710</v>
      </c>
      <c r="G3917" s="1" t="e">
        <f>-eer</f>
        <v>#NAME?</v>
      </c>
      <c r="I3917" s="1" t="s">
        <v>28719</v>
      </c>
      <c r="J3917" s="1" t="s">
        <v>28720</v>
      </c>
      <c r="K3917" s="1" t="s">
        <v>28721</v>
      </c>
      <c r="L3917" s="1" t="s">
        <v>28722</v>
      </c>
      <c r="M3917" s="1" t="s">
        <v>28723</v>
      </c>
      <c r="N3917" s="1" t="s">
        <v>28724</v>
      </c>
      <c r="O3917" s="1" t="s">
        <v>28725</v>
      </c>
    </row>
    <row r="3918" s="1" customFormat="1" spans="1:15">
      <c r="A3918" s="1" t="s">
        <v>15</v>
      </c>
      <c r="B3918" s="1" t="s">
        <v>28718</v>
      </c>
      <c r="C3918" s="1" t="s">
        <v>17</v>
      </c>
      <c r="F3918" s="1" t="s">
        <v>28710</v>
      </c>
      <c r="G3918" s="1" t="e">
        <f>-eer</f>
        <v>#NAME?</v>
      </c>
      <c r="I3918" s="1" t="s">
        <v>28726</v>
      </c>
      <c r="J3918" s="1" t="s">
        <v>28727</v>
      </c>
      <c r="K3918" s="1" t="s">
        <v>28721</v>
      </c>
      <c r="L3918" s="1" t="s">
        <v>28728</v>
      </c>
      <c r="M3918" s="1" t="s">
        <v>28729</v>
      </c>
      <c r="N3918" s="1" t="s">
        <v>28730</v>
      </c>
      <c r="O3918" s="1" t="s">
        <v>28731</v>
      </c>
    </row>
    <row r="3919" s="1" customFormat="1" spans="1:15">
      <c r="A3919" s="1" t="s">
        <v>15</v>
      </c>
      <c r="B3919" s="1" t="s">
        <v>8266</v>
      </c>
      <c r="C3919" s="1" t="s">
        <v>17</v>
      </c>
      <c r="J3919" s="1" t="s">
        <v>28732</v>
      </c>
      <c r="K3919" s="1" t="s">
        <v>28733</v>
      </c>
      <c r="L3919" s="1" t="s">
        <v>28734</v>
      </c>
      <c r="M3919" s="1" t="s">
        <v>28735</v>
      </c>
      <c r="N3919" s="1" t="s">
        <v>28736</v>
      </c>
      <c r="O3919" s="1" t="s">
        <v>28737</v>
      </c>
    </row>
    <row r="3920" s="1" customFormat="1" spans="1:15">
      <c r="A3920" s="1" t="s">
        <v>15</v>
      </c>
      <c r="B3920" s="1" t="s">
        <v>8266</v>
      </c>
      <c r="C3920" s="1" t="s">
        <v>27</v>
      </c>
      <c r="J3920" s="1" t="s">
        <v>28738</v>
      </c>
      <c r="K3920" s="1" t="s">
        <v>28733</v>
      </c>
      <c r="L3920" s="1" t="s">
        <v>28739</v>
      </c>
      <c r="M3920" s="1" t="s">
        <v>28740</v>
      </c>
      <c r="N3920" s="1" t="s">
        <v>28741</v>
      </c>
      <c r="O3920" s="1" t="s">
        <v>28742</v>
      </c>
    </row>
    <row r="3921" s="1" customFormat="1" spans="1:15">
      <c r="A3921" s="1" t="s">
        <v>15</v>
      </c>
      <c r="B3921" s="1" t="s">
        <v>28743</v>
      </c>
      <c r="C3921" s="1" t="s">
        <v>27</v>
      </c>
      <c r="F3921" s="1" t="s">
        <v>28744</v>
      </c>
      <c r="G3921" s="1" t="e">
        <f>-age</f>
        <v>#NAME?</v>
      </c>
      <c r="I3921" s="1" t="s">
        <v>28745</v>
      </c>
      <c r="J3921" s="1" t="s">
        <v>28746</v>
      </c>
      <c r="K3921" s="1" t="s">
        <v>28747</v>
      </c>
      <c r="L3921" s="1" t="s">
        <v>28748</v>
      </c>
      <c r="M3921" s="1" t="s">
        <v>28749</v>
      </c>
      <c r="N3921" s="1" t="s">
        <v>28750</v>
      </c>
      <c r="O3921" s="1" t="s">
        <v>28751</v>
      </c>
    </row>
    <row r="3922" s="1" customFormat="1" spans="1:15">
      <c r="A3922" s="1" t="s">
        <v>15</v>
      </c>
      <c r="B3922" s="1" t="s">
        <v>28743</v>
      </c>
      <c r="C3922" s="1" t="s">
        <v>17</v>
      </c>
      <c r="F3922" s="1" t="s">
        <v>28744</v>
      </c>
      <c r="G3922" s="1" t="e">
        <f>-age</f>
        <v>#NAME?</v>
      </c>
      <c r="I3922" s="1" t="s">
        <v>28752</v>
      </c>
      <c r="J3922" s="1" t="s">
        <v>28753</v>
      </c>
      <c r="K3922" s="1" t="s">
        <v>28747</v>
      </c>
      <c r="L3922" s="1" t="s">
        <v>28754</v>
      </c>
      <c r="M3922" s="1" t="s">
        <v>28755</v>
      </c>
      <c r="N3922" s="1" t="s">
        <v>28756</v>
      </c>
      <c r="O3922" s="1" t="s">
        <v>28757</v>
      </c>
    </row>
    <row r="3923" s="1" customFormat="1" spans="1:15">
      <c r="A3923" s="1" t="s">
        <v>15</v>
      </c>
      <c r="B3923" s="1" t="s">
        <v>28758</v>
      </c>
      <c r="C3923" s="1" t="s">
        <v>17</v>
      </c>
      <c r="J3923" s="1" t="s">
        <v>28759</v>
      </c>
      <c r="K3923" s="1" t="s">
        <v>28760</v>
      </c>
      <c r="L3923" s="1" t="s">
        <v>28761</v>
      </c>
      <c r="M3923" s="1" t="s">
        <v>28762</v>
      </c>
      <c r="N3923" s="1" t="s">
        <v>28763</v>
      </c>
      <c r="O3923" s="1" t="s">
        <v>28764</v>
      </c>
    </row>
    <row r="3924" s="1" customFormat="1" spans="1:15">
      <c r="A3924" s="1" t="s">
        <v>15</v>
      </c>
      <c r="B3924" s="1" t="s">
        <v>28758</v>
      </c>
      <c r="C3924" s="1" t="s">
        <v>27</v>
      </c>
      <c r="J3924" s="1" t="s">
        <v>28765</v>
      </c>
      <c r="K3924" s="1" t="s">
        <v>28760</v>
      </c>
      <c r="L3924" s="1" t="s">
        <v>28766</v>
      </c>
      <c r="M3924" s="1" t="s">
        <v>28767</v>
      </c>
      <c r="N3924" s="1" t="s">
        <v>28768</v>
      </c>
      <c r="O3924" s="1" t="s">
        <v>28769</v>
      </c>
    </row>
    <row r="3925" s="1" customFormat="1" spans="1:15">
      <c r="A3925" s="1" t="s">
        <v>15</v>
      </c>
      <c r="B3925" s="1" t="s">
        <v>28770</v>
      </c>
      <c r="C3925" s="1" t="s">
        <v>27</v>
      </c>
      <c r="J3925" s="1" t="s">
        <v>28771</v>
      </c>
      <c r="K3925" s="1" t="s">
        <v>28772</v>
      </c>
      <c r="L3925" s="1" t="s">
        <v>28773</v>
      </c>
      <c r="M3925" s="1" t="s">
        <v>28774</v>
      </c>
      <c r="N3925" s="1" t="s">
        <v>28775</v>
      </c>
      <c r="O3925" s="1" t="s">
        <v>28776</v>
      </c>
    </row>
    <row r="3926" s="1" customFormat="1" spans="1:15">
      <c r="A3926" s="1" t="s">
        <v>15</v>
      </c>
      <c r="B3926" s="1" t="s">
        <v>28770</v>
      </c>
      <c r="C3926" s="1" t="s">
        <v>17</v>
      </c>
      <c r="J3926" s="1" t="s">
        <v>28777</v>
      </c>
      <c r="K3926" s="1" t="s">
        <v>28772</v>
      </c>
      <c r="L3926" s="1" t="s">
        <v>28778</v>
      </c>
      <c r="M3926" s="1" t="s">
        <v>28779</v>
      </c>
      <c r="N3926" s="1" t="s">
        <v>28780</v>
      </c>
      <c r="O3926" s="1" t="s">
        <v>28781</v>
      </c>
    </row>
    <row r="3927" s="1" customFormat="1" spans="1:15">
      <c r="A3927" s="1" t="s">
        <v>15</v>
      </c>
      <c r="B3927" s="1" t="s">
        <v>28782</v>
      </c>
      <c r="C3927" s="1" t="s">
        <v>27</v>
      </c>
      <c r="J3927" s="1" t="s">
        <v>28783</v>
      </c>
      <c r="K3927" s="1" t="s">
        <v>28784</v>
      </c>
      <c r="L3927" s="1" t="s">
        <v>28785</v>
      </c>
      <c r="M3927" s="1" t="s">
        <v>28786</v>
      </c>
      <c r="N3927" s="1" t="s">
        <v>28787</v>
      </c>
      <c r="O3927" s="1" t="s">
        <v>28788</v>
      </c>
    </row>
    <row r="3928" s="1" customFormat="1" spans="1:15">
      <c r="A3928" s="1" t="s">
        <v>15</v>
      </c>
      <c r="B3928" s="1" t="s">
        <v>28789</v>
      </c>
      <c r="C3928" s="1" t="s">
        <v>17</v>
      </c>
      <c r="J3928" s="1" t="s">
        <v>28790</v>
      </c>
      <c r="K3928" s="1" t="s">
        <v>28791</v>
      </c>
      <c r="L3928" s="1" t="s">
        <v>28792</v>
      </c>
      <c r="M3928" s="1" t="s">
        <v>28793</v>
      </c>
      <c r="N3928" s="1" t="s">
        <v>28794</v>
      </c>
      <c r="O3928" s="1" t="s">
        <v>28795</v>
      </c>
    </row>
    <row r="3929" s="1" customFormat="1" spans="1:15">
      <c r="A3929" s="1" t="s">
        <v>15</v>
      </c>
      <c r="B3929" s="1" t="s">
        <v>28789</v>
      </c>
      <c r="C3929" s="1" t="s">
        <v>27</v>
      </c>
      <c r="J3929" s="1" t="s">
        <v>28796</v>
      </c>
      <c r="K3929" s="1" t="s">
        <v>28791</v>
      </c>
      <c r="L3929" s="1" t="s">
        <v>28797</v>
      </c>
      <c r="M3929" s="1" t="s">
        <v>28798</v>
      </c>
      <c r="N3929" s="1" t="s">
        <v>28799</v>
      </c>
      <c r="O3929" s="1" t="s">
        <v>28800</v>
      </c>
    </row>
    <row r="3930" s="1" customFormat="1" spans="1:15">
      <c r="A3930" s="1" t="s">
        <v>15</v>
      </c>
      <c r="B3930" s="1" t="s">
        <v>28801</v>
      </c>
      <c r="C3930" s="1" t="s">
        <v>27</v>
      </c>
      <c r="F3930" s="1" t="s">
        <v>28789</v>
      </c>
      <c r="G3930" s="1" t="s">
        <v>2419</v>
      </c>
      <c r="I3930" s="1" t="s">
        <v>28802</v>
      </c>
      <c r="J3930" s="1" t="s">
        <v>28803</v>
      </c>
      <c r="K3930" s="1" t="s">
        <v>28804</v>
      </c>
      <c r="L3930" s="1" t="s">
        <v>28805</v>
      </c>
      <c r="M3930" s="1" t="s">
        <v>28806</v>
      </c>
      <c r="N3930" s="1" t="s">
        <v>28807</v>
      </c>
      <c r="O3930" s="1" t="s">
        <v>28808</v>
      </c>
    </row>
    <row r="3931" s="1" customFormat="1" spans="1:15">
      <c r="A3931" s="1" t="s">
        <v>15</v>
      </c>
      <c r="B3931" s="1" t="s">
        <v>28809</v>
      </c>
      <c r="C3931" s="1" t="s">
        <v>27</v>
      </c>
      <c r="F3931" s="1" t="s">
        <v>28789</v>
      </c>
      <c r="G3931" s="1" t="s">
        <v>3986</v>
      </c>
      <c r="I3931" s="1" t="s">
        <v>28810</v>
      </c>
      <c r="J3931" s="1" t="s">
        <v>28811</v>
      </c>
      <c r="K3931" s="1" t="s">
        <v>28812</v>
      </c>
      <c r="L3931" s="1" t="s">
        <v>28813</v>
      </c>
      <c r="M3931" s="1" t="s">
        <v>28814</v>
      </c>
      <c r="N3931" s="1" t="s">
        <v>28815</v>
      </c>
      <c r="O3931" s="1" t="s">
        <v>28816</v>
      </c>
    </row>
    <row r="3932" s="1" customFormat="1" spans="1:15">
      <c r="A3932" s="1" t="s">
        <v>15</v>
      </c>
      <c r="B3932" s="1" t="s">
        <v>28809</v>
      </c>
      <c r="C3932" s="1" t="s">
        <v>45</v>
      </c>
      <c r="F3932" s="1" t="s">
        <v>28789</v>
      </c>
      <c r="G3932" s="1" t="s">
        <v>3986</v>
      </c>
      <c r="I3932" s="1" t="s">
        <v>28817</v>
      </c>
      <c r="J3932" s="1" t="s">
        <v>28818</v>
      </c>
      <c r="K3932" s="1" t="s">
        <v>28812</v>
      </c>
      <c r="L3932" s="1" t="s">
        <v>28819</v>
      </c>
      <c r="M3932" s="1" t="s">
        <v>28820</v>
      </c>
      <c r="N3932" s="1" t="s">
        <v>28821</v>
      </c>
      <c r="O3932" s="1" t="s">
        <v>28822</v>
      </c>
    </row>
    <row r="3933" s="1" customFormat="1" spans="1:15">
      <c r="A3933" s="1" t="s">
        <v>15</v>
      </c>
      <c r="B3933" s="1" t="s">
        <v>28823</v>
      </c>
      <c r="C3933" s="1" t="s">
        <v>27</v>
      </c>
      <c r="F3933" s="1" t="s">
        <v>28789</v>
      </c>
      <c r="G3933" s="1" t="s">
        <v>541</v>
      </c>
      <c r="I3933" s="1" t="s">
        <v>28824</v>
      </c>
      <c r="J3933" s="1" t="s">
        <v>28825</v>
      </c>
      <c r="K3933" s="1" t="s">
        <v>28826</v>
      </c>
      <c r="L3933" s="1" t="s">
        <v>28827</v>
      </c>
      <c r="M3933" s="1" t="s">
        <v>28828</v>
      </c>
      <c r="N3933" s="1" t="s">
        <v>28829</v>
      </c>
      <c r="O3933" s="1" t="s">
        <v>28830</v>
      </c>
    </row>
    <row r="3934" s="1" customFormat="1" spans="1:15">
      <c r="A3934" s="1" t="s">
        <v>15</v>
      </c>
      <c r="B3934" s="1" t="s">
        <v>2702</v>
      </c>
      <c r="C3934" s="1" t="s">
        <v>17</v>
      </c>
      <c r="J3934" s="1" t="s">
        <v>28831</v>
      </c>
      <c r="K3934" s="1" t="s">
        <v>28832</v>
      </c>
      <c r="L3934" s="1" t="s">
        <v>28833</v>
      </c>
      <c r="M3934" s="1" t="s">
        <v>28834</v>
      </c>
      <c r="N3934" s="1" t="s">
        <v>28835</v>
      </c>
      <c r="O3934" s="1" t="s">
        <v>28836</v>
      </c>
    </row>
    <row r="3935" s="1" customFormat="1" spans="1:15">
      <c r="A3935" s="1" t="s">
        <v>15</v>
      </c>
      <c r="B3935" s="1" t="s">
        <v>28837</v>
      </c>
      <c r="C3935" s="1" t="s">
        <v>17</v>
      </c>
      <c r="J3935" s="1" t="s">
        <v>28838</v>
      </c>
      <c r="K3935" s="1" t="s">
        <v>28839</v>
      </c>
      <c r="L3935" s="1" t="s">
        <v>28840</v>
      </c>
      <c r="M3935" s="1" t="s">
        <v>28841</v>
      </c>
      <c r="N3935" s="1" t="s">
        <v>28842</v>
      </c>
      <c r="O3935" s="1" t="s">
        <v>28843</v>
      </c>
    </row>
    <row r="3936" s="1" customFormat="1" spans="1:15">
      <c r="A3936" s="1" t="s">
        <v>15</v>
      </c>
      <c r="B3936" s="1" t="s">
        <v>28844</v>
      </c>
      <c r="C3936" s="1" t="s">
        <v>27</v>
      </c>
      <c r="J3936" s="1" t="s">
        <v>28845</v>
      </c>
      <c r="K3936" s="1" t="s">
        <v>28846</v>
      </c>
      <c r="L3936" s="1" t="s">
        <v>28847</v>
      </c>
      <c r="M3936" s="1" t="s">
        <v>28848</v>
      </c>
      <c r="N3936" s="1" t="s">
        <v>28849</v>
      </c>
      <c r="O3936" s="1" t="s">
        <v>28850</v>
      </c>
    </row>
    <row r="3937" s="1" customFormat="1" spans="1:15">
      <c r="A3937" s="1" t="s">
        <v>15</v>
      </c>
      <c r="B3937" s="1" t="s">
        <v>28851</v>
      </c>
      <c r="C3937" s="1" t="s">
        <v>27</v>
      </c>
      <c r="J3937" s="1" t="s">
        <v>28852</v>
      </c>
      <c r="K3937" s="1" t="s">
        <v>28853</v>
      </c>
      <c r="L3937" s="1" t="s">
        <v>28854</v>
      </c>
      <c r="M3937" s="1" t="s">
        <v>28855</v>
      </c>
      <c r="N3937" s="1" t="s">
        <v>28856</v>
      </c>
      <c r="O3937" s="1" t="s">
        <v>28857</v>
      </c>
    </row>
    <row r="3938" s="1" customFormat="1" spans="1:15">
      <c r="A3938" s="1" t="s">
        <v>15</v>
      </c>
      <c r="B3938" s="1" t="s">
        <v>28858</v>
      </c>
      <c r="C3938" s="1" t="s">
        <v>27</v>
      </c>
      <c r="J3938" s="1" t="s">
        <v>28859</v>
      </c>
      <c r="K3938" s="1" t="s">
        <v>28860</v>
      </c>
      <c r="L3938" s="1" t="s">
        <v>28861</v>
      </c>
      <c r="M3938" s="1" t="s">
        <v>28862</v>
      </c>
      <c r="N3938" s="1" t="s">
        <v>28863</v>
      </c>
      <c r="O3938" s="1" t="s">
        <v>28864</v>
      </c>
    </row>
    <row r="3939" s="1" customFormat="1" spans="1:15">
      <c r="A3939" s="1" t="s">
        <v>15</v>
      </c>
      <c r="B3939" s="1" t="s">
        <v>28865</v>
      </c>
      <c r="C3939" s="1" t="s">
        <v>17</v>
      </c>
      <c r="J3939" s="1" t="s">
        <v>28866</v>
      </c>
      <c r="K3939" s="1" t="s">
        <v>28867</v>
      </c>
      <c r="L3939" s="1" t="s">
        <v>28868</v>
      </c>
      <c r="M3939" s="1" t="s">
        <v>28869</v>
      </c>
      <c r="N3939" s="1" t="s">
        <v>28870</v>
      </c>
      <c r="O3939" s="1" t="s">
        <v>28871</v>
      </c>
    </row>
    <row r="3940" s="1" customFormat="1" spans="1:15">
      <c r="A3940" s="1" t="s">
        <v>15</v>
      </c>
      <c r="B3940" s="1" t="s">
        <v>28872</v>
      </c>
      <c r="C3940" s="1" t="s">
        <v>17</v>
      </c>
      <c r="J3940" s="1" t="s">
        <v>28873</v>
      </c>
      <c r="K3940" s="1" t="s">
        <v>28874</v>
      </c>
      <c r="L3940" s="1" t="s">
        <v>28875</v>
      </c>
      <c r="M3940" s="1" t="s">
        <v>28876</v>
      </c>
      <c r="N3940" s="1" t="s">
        <v>28877</v>
      </c>
      <c r="O3940" s="1" t="s">
        <v>28878</v>
      </c>
    </row>
    <row r="3941" s="1" customFormat="1" spans="1:15">
      <c r="A3941" s="1" t="s">
        <v>15</v>
      </c>
      <c r="B3941" s="1" t="s">
        <v>28879</v>
      </c>
      <c r="C3941" s="1" t="s">
        <v>27</v>
      </c>
      <c r="J3941" s="1" t="s">
        <v>28880</v>
      </c>
      <c r="K3941" s="1" t="s">
        <v>28881</v>
      </c>
      <c r="L3941" s="1" t="s">
        <v>28882</v>
      </c>
      <c r="M3941" s="1" t="s">
        <v>28883</v>
      </c>
      <c r="N3941" s="1" t="s">
        <v>28884</v>
      </c>
      <c r="O3941" s="1" t="s">
        <v>28885</v>
      </c>
    </row>
    <row r="3942" s="1" customFormat="1" spans="1:15">
      <c r="A3942" s="1" t="s">
        <v>15</v>
      </c>
      <c r="B3942" s="1" t="s">
        <v>11588</v>
      </c>
      <c r="C3942" s="1" t="s">
        <v>27</v>
      </c>
      <c r="J3942" s="1" t="s">
        <v>28886</v>
      </c>
      <c r="K3942" s="1" t="s">
        <v>28887</v>
      </c>
      <c r="L3942" s="1" t="s">
        <v>28888</v>
      </c>
      <c r="M3942" s="1" t="s">
        <v>28889</v>
      </c>
      <c r="N3942" s="1" t="s">
        <v>28890</v>
      </c>
      <c r="O3942" s="1" t="s">
        <v>28891</v>
      </c>
    </row>
    <row r="3943" s="1" customFormat="1" spans="1:15">
      <c r="A3943" s="1" t="s">
        <v>15</v>
      </c>
      <c r="B3943" s="1" t="s">
        <v>28892</v>
      </c>
      <c r="C3943" s="1" t="s">
        <v>27</v>
      </c>
      <c r="F3943" s="1" t="s">
        <v>2729</v>
      </c>
      <c r="G3943" s="1" t="s">
        <v>13513</v>
      </c>
      <c r="I3943" s="1" t="s">
        <v>28893</v>
      </c>
      <c r="J3943" s="1" t="s">
        <v>28894</v>
      </c>
      <c r="K3943" s="1" t="s">
        <v>28895</v>
      </c>
      <c r="L3943" s="1" t="s">
        <v>28896</v>
      </c>
      <c r="M3943" s="1" t="s">
        <v>28897</v>
      </c>
      <c r="N3943" s="1" t="s">
        <v>28898</v>
      </c>
      <c r="O3943" s="1" t="s">
        <v>28899</v>
      </c>
    </row>
    <row r="3944" s="1" customFormat="1" spans="1:15">
      <c r="A3944" s="1" t="s">
        <v>15</v>
      </c>
      <c r="B3944" s="1" t="s">
        <v>28900</v>
      </c>
      <c r="C3944" s="1" t="s">
        <v>45</v>
      </c>
      <c r="F3944" s="1" t="s">
        <v>28900</v>
      </c>
      <c r="J3944" s="1" t="s">
        <v>28901</v>
      </c>
      <c r="K3944" s="1" t="s">
        <v>28902</v>
      </c>
      <c r="L3944" s="1" t="s">
        <v>28903</v>
      </c>
      <c r="M3944" s="1" t="s">
        <v>28904</v>
      </c>
      <c r="N3944" s="1" t="s">
        <v>28905</v>
      </c>
      <c r="O3944" s="1" t="s">
        <v>28906</v>
      </c>
    </row>
    <row r="3945" s="1" customFormat="1" spans="1:15">
      <c r="A3945" s="1" t="s">
        <v>15</v>
      </c>
      <c r="B3945" s="1" t="s">
        <v>28907</v>
      </c>
      <c r="C3945" s="1" t="s">
        <v>27</v>
      </c>
      <c r="F3945" s="1" t="s">
        <v>28900</v>
      </c>
      <c r="G3945" s="1" t="e">
        <f>-th</f>
        <v>#NAME?</v>
      </c>
      <c r="I3945" s="1" t="s">
        <v>28908</v>
      </c>
      <c r="J3945" s="1" t="s">
        <v>28909</v>
      </c>
      <c r="K3945" s="1" t="s">
        <v>28910</v>
      </c>
      <c r="L3945" s="1" t="s">
        <v>28911</v>
      </c>
      <c r="M3945" s="1" t="s">
        <v>28912</v>
      </c>
      <c r="N3945" s="1" t="s">
        <v>28913</v>
      </c>
      <c r="O3945" s="1" t="s">
        <v>28914</v>
      </c>
    </row>
    <row r="3946" s="1" customFormat="1" spans="1:15">
      <c r="A3946" s="1" t="s">
        <v>15</v>
      </c>
      <c r="B3946" s="1" t="s">
        <v>28915</v>
      </c>
      <c r="C3946" s="1" t="s">
        <v>17</v>
      </c>
      <c r="F3946" s="1" t="s">
        <v>28915</v>
      </c>
      <c r="J3946" s="1" t="s">
        <v>5081</v>
      </c>
      <c r="K3946" s="1" t="s">
        <v>28916</v>
      </c>
      <c r="L3946" s="1" t="s">
        <v>28917</v>
      </c>
      <c r="M3946" s="1" t="s">
        <v>28918</v>
      </c>
      <c r="N3946" s="1" t="s">
        <v>28919</v>
      </c>
      <c r="O3946" s="1" t="s">
        <v>28920</v>
      </c>
    </row>
    <row r="3947" s="1" customFormat="1" spans="1:15">
      <c r="A3947" s="1" t="s">
        <v>15</v>
      </c>
      <c r="B3947" s="1" t="s">
        <v>28921</v>
      </c>
      <c r="C3947" s="1" t="s">
        <v>17</v>
      </c>
      <c r="F3947" s="1" t="s">
        <v>28921</v>
      </c>
      <c r="J3947" s="1" t="s">
        <v>28922</v>
      </c>
      <c r="K3947" s="1" t="s">
        <v>28923</v>
      </c>
      <c r="L3947" s="1" t="s">
        <v>28924</v>
      </c>
      <c r="M3947" s="1" t="s">
        <v>28925</v>
      </c>
      <c r="N3947" s="1" t="s">
        <v>28926</v>
      </c>
      <c r="O3947" s="1" t="s">
        <v>28927</v>
      </c>
    </row>
    <row r="3948" s="1" customFormat="1" spans="1:15">
      <c r="A3948" s="1" t="s">
        <v>15</v>
      </c>
      <c r="B3948" s="1" t="s">
        <v>28928</v>
      </c>
      <c r="C3948" s="1" t="s">
        <v>27</v>
      </c>
      <c r="I3948" s="1" t="s">
        <v>28929</v>
      </c>
      <c r="J3948" s="1" t="s">
        <v>28930</v>
      </c>
      <c r="K3948" s="1" t="s">
        <v>28931</v>
      </c>
      <c r="L3948" s="1" t="s">
        <v>28932</v>
      </c>
      <c r="M3948" s="1" t="s">
        <v>28933</v>
      </c>
      <c r="N3948" s="1" t="s">
        <v>28934</v>
      </c>
      <c r="O3948" s="1" t="s">
        <v>28935</v>
      </c>
    </row>
    <row r="3949" s="1" customFormat="1" spans="1:15">
      <c r="A3949" s="1" t="s">
        <v>15</v>
      </c>
      <c r="B3949" s="1" t="s">
        <v>28936</v>
      </c>
      <c r="C3949" s="1" t="s">
        <v>17</v>
      </c>
      <c r="J3949" s="1" t="s">
        <v>28937</v>
      </c>
      <c r="K3949" s="1" t="s">
        <v>28784</v>
      </c>
      <c r="L3949" s="1" t="s">
        <v>28938</v>
      </c>
      <c r="M3949" s="1" t="s">
        <v>28939</v>
      </c>
      <c r="N3949" s="1" t="s">
        <v>28940</v>
      </c>
      <c r="O3949" s="1" t="s">
        <v>28941</v>
      </c>
    </row>
    <row r="3950" s="1" customFormat="1" spans="1:15">
      <c r="A3950" s="1" t="s">
        <v>15</v>
      </c>
      <c r="B3950" s="1" t="s">
        <v>28936</v>
      </c>
      <c r="C3950" s="1" t="s">
        <v>27</v>
      </c>
      <c r="J3950" s="1" t="s">
        <v>11988</v>
      </c>
      <c r="K3950" s="1" t="s">
        <v>28784</v>
      </c>
      <c r="L3950" s="1" t="s">
        <v>28942</v>
      </c>
      <c r="M3950" s="1" t="s">
        <v>11991</v>
      </c>
      <c r="N3950" s="1" t="s">
        <v>28943</v>
      </c>
      <c r="O3950" s="1" t="s">
        <v>28944</v>
      </c>
    </row>
    <row r="3951" s="1" customFormat="1" spans="1:15">
      <c r="A3951" s="1" t="s">
        <v>15</v>
      </c>
      <c r="B3951" s="1" t="s">
        <v>28945</v>
      </c>
      <c r="C3951" s="1" t="s">
        <v>17</v>
      </c>
      <c r="J3951" s="1" t="s">
        <v>28946</v>
      </c>
      <c r="K3951" s="1" t="s">
        <v>28947</v>
      </c>
      <c r="L3951" s="1" t="s">
        <v>28948</v>
      </c>
      <c r="M3951" s="1" t="s">
        <v>28949</v>
      </c>
      <c r="N3951" s="1" t="s">
        <v>28950</v>
      </c>
      <c r="O3951" s="1" t="s">
        <v>28951</v>
      </c>
    </row>
    <row r="3952" s="1" customFormat="1" spans="1:15">
      <c r="A3952" s="1" t="s">
        <v>15</v>
      </c>
      <c r="B3952" s="1" t="s">
        <v>28945</v>
      </c>
      <c r="C3952" s="1" t="s">
        <v>27</v>
      </c>
      <c r="J3952" s="1" t="s">
        <v>28952</v>
      </c>
      <c r="K3952" s="1" t="s">
        <v>28947</v>
      </c>
      <c r="L3952" s="1" t="s">
        <v>28953</v>
      </c>
      <c r="M3952" s="1" t="s">
        <v>28954</v>
      </c>
      <c r="N3952" s="1" t="s">
        <v>28955</v>
      </c>
      <c r="O3952" s="1" t="s">
        <v>28956</v>
      </c>
    </row>
    <row r="3953" s="1" customFormat="1" spans="1:15">
      <c r="A3953" s="1" t="s">
        <v>15</v>
      </c>
      <c r="B3953" s="1" t="s">
        <v>28957</v>
      </c>
      <c r="C3953" s="1" t="s">
        <v>27</v>
      </c>
      <c r="J3953" s="1" t="s">
        <v>28958</v>
      </c>
      <c r="K3953" s="1" t="s">
        <v>28959</v>
      </c>
      <c r="L3953" s="1" t="s">
        <v>28960</v>
      </c>
      <c r="M3953" s="1" t="s">
        <v>28961</v>
      </c>
      <c r="N3953" s="1" t="s">
        <v>28962</v>
      </c>
      <c r="O3953" s="1" t="s">
        <v>28963</v>
      </c>
    </row>
    <row r="3954" s="1" customFormat="1" spans="1:15">
      <c r="A3954" s="1" t="s">
        <v>15</v>
      </c>
      <c r="B3954" s="1" t="s">
        <v>28957</v>
      </c>
      <c r="C3954" s="1" t="s">
        <v>17</v>
      </c>
      <c r="J3954" s="1" t="s">
        <v>28964</v>
      </c>
      <c r="K3954" s="1" t="s">
        <v>28959</v>
      </c>
      <c r="L3954" s="1" t="s">
        <v>28965</v>
      </c>
      <c r="M3954" s="1" t="s">
        <v>28966</v>
      </c>
      <c r="N3954" s="1" t="s">
        <v>28967</v>
      </c>
      <c r="O3954" s="1" t="s">
        <v>28968</v>
      </c>
    </row>
    <row r="3955" s="1" customFormat="1" spans="1:15">
      <c r="A3955" s="1" t="s">
        <v>15</v>
      </c>
      <c r="B3955" s="1" t="s">
        <v>28969</v>
      </c>
      <c r="C3955" s="1" t="s">
        <v>27</v>
      </c>
      <c r="I3955" s="1" t="s">
        <v>28970</v>
      </c>
      <c r="J3955" s="1" t="s">
        <v>28971</v>
      </c>
      <c r="K3955" s="1" t="s">
        <v>28972</v>
      </c>
      <c r="L3955" s="1" t="s">
        <v>28973</v>
      </c>
      <c r="M3955" s="1" t="s">
        <v>28974</v>
      </c>
      <c r="N3955" s="1" t="s">
        <v>28975</v>
      </c>
      <c r="O3955" s="1" t="s">
        <v>28976</v>
      </c>
    </row>
    <row r="3956" s="1" customFormat="1" spans="1:15">
      <c r="A3956" s="1" t="s">
        <v>15</v>
      </c>
      <c r="B3956" s="1" t="s">
        <v>28977</v>
      </c>
      <c r="C3956" s="1" t="s">
        <v>17</v>
      </c>
      <c r="J3956" s="1" t="s">
        <v>28978</v>
      </c>
      <c r="K3956" s="1" t="s">
        <v>28979</v>
      </c>
      <c r="L3956" s="1" t="s">
        <v>28980</v>
      </c>
      <c r="M3956" s="1" t="s">
        <v>28981</v>
      </c>
      <c r="N3956" s="1" t="s">
        <v>28982</v>
      </c>
      <c r="O3956" s="1" t="s">
        <v>28983</v>
      </c>
    </row>
    <row r="3957" s="1" customFormat="1" spans="1:15">
      <c r="A3957" s="1" t="s">
        <v>15</v>
      </c>
      <c r="B3957" s="1" t="s">
        <v>28977</v>
      </c>
      <c r="C3957" s="1" t="s">
        <v>27</v>
      </c>
      <c r="J3957" s="1" t="s">
        <v>28984</v>
      </c>
      <c r="K3957" s="1" t="s">
        <v>28979</v>
      </c>
      <c r="L3957" s="1" t="s">
        <v>28985</v>
      </c>
      <c r="M3957" s="1" t="s">
        <v>28986</v>
      </c>
      <c r="N3957" s="1" t="s">
        <v>28987</v>
      </c>
      <c r="O3957" s="1" t="s">
        <v>28988</v>
      </c>
    </row>
    <row r="3958" s="1" customFormat="1" spans="1:15">
      <c r="A3958" s="1" t="s">
        <v>15</v>
      </c>
      <c r="B3958" s="1" t="s">
        <v>28989</v>
      </c>
      <c r="C3958" s="1" t="s">
        <v>17</v>
      </c>
      <c r="J3958" s="1" t="s">
        <v>28990</v>
      </c>
      <c r="K3958" s="1" t="s">
        <v>28991</v>
      </c>
      <c r="L3958" s="1" t="s">
        <v>28992</v>
      </c>
      <c r="M3958" s="1" t="s">
        <v>28993</v>
      </c>
      <c r="N3958" s="1" t="s">
        <v>28994</v>
      </c>
      <c r="O3958" s="1" t="s">
        <v>28995</v>
      </c>
    </row>
    <row r="3959" s="1" customFormat="1" spans="1:15">
      <c r="A3959" s="1" t="s">
        <v>15</v>
      </c>
      <c r="B3959" s="1" t="s">
        <v>28989</v>
      </c>
      <c r="C3959" s="1" t="s">
        <v>27</v>
      </c>
      <c r="J3959" s="1" t="s">
        <v>28996</v>
      </c>
      <c r="K3959" s="1" t="s">
        <v>28991</v>
      </c>
      <c r="L3959" s="1" t="s">
        <v>28997</v>
      </c>
      <c r="M3959" s="1" t="s">
        <v>28998</v>
      </c>
      <c r="N3959" s="1" t="s">
        <v>28999</v>
      </c>
      <c r="O3959" s="1" t="s">
        <v>29000</v>
      </c>
    </row>
    <row r="3960" s="1" customFormat="1" spans="1:15">
      <c r="A3960" s="1" t="s">
        <v>15</v>
      </c>
      <c r="B3960" s="1" t="s">
        <v>1751</v>
      </c>
      <c r="C3960" s="1" t="s">
        <v>27</v>
      </c>
      <c r="J3960" s="1" t="s">
        <v>29001</v>
      </c>
      <c r="K3960" s="1" t="s">
        <v>29002</v>
      </c>
      <c r="L3960" s="1" t="s">
        <v>29003</v>
      </c>
      <c r="M3960" s="1" t="s">
        <v>29004</v>
      </c>
      <c r="N3960" s="1" t="s">
        <v>29005</v>
      </c>
      <c r="O3960" s="1" t="s">
        <v>29006</v>
      </c>
    </row>
    <row r="3961" s="1" customFormat="1" spans="1:15">
      <c r="A3961" s="1" t="s">
        <v>15</v>
      </c>
      <c r="B3961" s="1" t="s">
        <v>29007</v>
      </c>
      <c r="C3961" s="1" t="s">
        <v>1210</v>
      </c>
      <c r="J3961" s="1" t="s">
        <v>29008</v>
      </c>
      <c r="K3961" s="1" t="s">
        <v>29009</v>
      </c>
      <c r="L3961" s="1" t="s">
        <v>29010</v>
      </c>
      <c r="M3961" s="1" t="s">
        <v>29011</v>
      </c>
      <c r="N3961" s="1" t="s">
        <v>29012</v>
      </c>
      <c r="O3961" s="1" t="s">
        <v>29013</v>
      </c>
    </row>
    <row r="3962" s="1" customFormat="1" spans="1:15">
      <c r="A3962" s="1" t="s">
        <v>15</v>
      </c>
      <c r="B3962" s="1" t="s">
        <v>29014</v>
      </c>
      <c r="C3962" s="1" t="s">
        <v>45</v>
      </c>
      <c r="J3962" s="1" t="s">
        <v>29015</v>
      </c>
      <c r="K3962" s="1" t="s">
        <v>29016</v>
      </c>
      <c r="L3962" s="1" t="s">
        <v>29017</v>
      </c>
      <c r="M3962" s="1" t="s">
        <v>29018</v>
      </c>
      <c r="N3962" s="1" t="s">
        <v>29019</v>
      </c>
      <c r="O3962" s="1" t="s">
        <v>29020</v>
      </c>
    </row>
    <row r="3963" s="1" customFormat="1" spans="1:15">
      <c r="A3963" s="1" t="s">
        <v>15</v>
      </c>
      <c r="B3963" s="1" t="s">
        <v>29021</v>
      </c>
      <c r="C3963" s="1" t="s">
        <v>27</v>
      </c>
      <c r="F3963" s="1" t="s">
        <v>29014</v>
      </c>
      <c r="G3963" s="1" t="s">
        <v>12878</v>
      </c>
      <c r="I3963" s="1" t="s">
        <v>29022</v>
      </c>
      <c r="J3963" s="1" t="s">
        <v>29023</v>
      </c>
      <c r="K3963" s="1" t="s">
        <v>29024</v>
      </c>
      <c r="L3963" s="1" t="s">
        <v>29025</v>
      </c>
      <c r="M3963" s="1" t="s">
        <v>29026</v>
      </c>
      <c r="N3963" s="1" t="s">
        <v>29027</v>
      </c>
      <c r="O3963" s="1" t="s">
        <v>29028</v>
      </c>
    </row>
    <row r="3964" s="1" customFormat="1" spans="1:15">
      <c r="A3964" s="1" t="s">
        <v>15</v>
      </c>
      <c r="B3964" s="1" t="s">
        <v>29029</v>
      </c>
      <c r="C3964" s="1" t="s">
        <v>27</v>
      </c>
      <c r="J3964" s="1" t="s">
        <v>29030</v>
      </c>
      <c r="K3964" s="1" t="s">
        <v>29031</v>
      </c>
      <c r="L3964" s="1" t="s">
        <v>29032</v>
      </c>
      <c r="M3964" s="1" t="s">
        <v>29033</v>
      </c>
      <c r="N3964" s="1" t="s">
        <v>29034</v>
      </c>
      <c r="O3964" s="1" t="s">
        <v>29035</v>
      </c>
    </row>
    <row r="3965" s="1" customFormat="1" spans="1:15">
      <c r="A3965" s="1" t="s">
        <v>15</v>
      </c>
      <c r="B3965" s="1" t="s">
        <v>29036</v>
      </c>
      <c r="C3965" s="1" t="s">
        <v>45</v>
      </c>
      <c r="F3965" s="1" t="s">
        <v>29029</v>
      </c>
      <c r="G3965" s="1" t="s">
        <v>2140</v>
      </c>
      <c r="I3965" s="1" t="s">
        <v>29037</v>
      </c>
      <c r="J3965" s="1" t="s">
        <v>29038</v>
      </c>
      <c r="K3965" s="1" t="s">
        <v>29039</v>
      </c>
      <c r="L3965" s="1" t="s">
        <v>29040</v>
      </c>
      <c r="M3965" s="1" t="s">
        <v>29041</v>
      </c>
      <c r="N3965" s="1" t="s">
        <v>29042</v>
      </c>
      <c r="O3965" s="1" t="s">
        <v>29043</v>
      </c>
    </row>
    <row r="3966" s="1" customFormat="1" spans="1:15">
      <c r="A3966" s="1" t="s">
        <v>15</v>
      </c>
      <c r="B3966" s="1" t="s">
        <v>28019</v>
      </c>
      <c r="C3966" s="1" t="s">
        <v>17</v>
      </c>
      <c r="J3966" s="1" t="s">
        <v>29044</v>
      </c>
      <c r="K3966" s="1" t="s">
        <v>29045</v>
      </c>
      <c r="L3966" s="1" t="s">
        <v>29046</v>
      </c>
      <c r="M3966" s="1" t="s">
        <v>29047</v>
      </c>
      <c r="N3966" s="1" t="s">
        <v>29048</v>
      </c>
      <c r="O3966" s="1" t="s">
        <v>29049</v>
      </c>
    </row>
    <row r="3967" s="1" customFormat="1" spans="1:15">
      <c r="A3967" s="1" t="s">
        <v>15</v>
      </c>
      <c r="B3967" s="1" t="s">
        <v>29050</v>
      </c>
      <c r="C3967" s="1" t="s">
        <v>27</v>
      </c>
      <c r="J3967" s="1" t="s">
        <v>29051</v>
      </c>
      <c r="K3967" s="1" t="s">
        <v>29052</v>
      </c>
      <c r="L3967" s="1" t="s">
        <v>29053</v>
      </c>
      <c r="M3967" s="1" t="s">
        <v>29054</v>
      </c>
      <c r="N3967" s="1" t="s">
        <v>29055</v>
      </c>
      <c r="O3967" s="1" t="s">
        <v>29056</v>
      </c>
    </row>
    <row r="3968" s="1" customFormat="1" spans="1:15">
      <c r="A3968" s="1" t="s">
        <v>15</v>
      </c>
      <c r="B3968" s="1" t="s">
        <v>29057</v>
      </c>
      <c r="C3968" s="1" t="s">
        <v>27</v>
      </c>
      <c r="J3968" s="1" t="s">
        <v>29058</v>
      </c>
      <c r="K3968" s="1" t="s">
        <v>29059</v>
      </c>
      <c r="L3968" s="1" t="s">
        <v>29060</v>
      </c>
      <c r="M3968" s="1" t="s">
        <v>29061</v>
      </c>
      <c r="N3968" s="1" t="s">
        <v>29062</v>
      </c>
      <c r="O3968" s="1" t="s">
        <v>29063</v>
      </c>
    </row>
    <row r="3969" s="1" customFormat="1" spans="1:15">
      <c r="A3969" s="1" t="s">
        <v>15</v>
      </c>
      <c r="B3969" s="1" t="s">
        <v>29064</v>
      </c>
      <c r="C3969" s="1" t="s">
        <v>27</v>
      </c>
      <c r="I3969" s="1" t="s">
        <v>29065</v>
      </c>
      <c r="J3969" s="1" t="s">
        <v>29066</v>
      </c>
      <c r="K3969" s="1" t="s">
        <v>29067</v>
      </c>
      <c r="L3969" s="1" t="s">
        <v>29068</v>
      </c>
      <c r="M3969" s="1" t="s">
        <v>29069</v>
      </c>
      <c r="N3969" s="1" t="s">
        <v>29070</v>
      </c>
      <c r="O3969" s="1" t="s">
        <v>29071</v>
      </c>
    </row>
    <row r="3970" s="1" customFormat="1" spans="1:15">
      <c r="A3970" s="1" t="s">
        <v>15</v>
      </c>
      <c r="B3970" s="1" t="s">
        <v>29072</v>
      </c>
      <c r="C3970" s="1" t="s">
        <v>27</v>
      </c>
      <c r="F3970" s="1" t="s">
        <v>29073</v>
      </c>
      <c r="G3970" s="1" t="e">
        <f>-ing</f>
        <v>#NAME?</v>
      </c>
      <c r="I3970" s="1" t="s">
        <v>29074</v>
      </c>
      <c r="J3970" s="1" t="s">
        <v>29075</v>
      </c>
      <c r="K3970" s="1" t="s">
        <v>29076</v>
      </c>
      <c r="L3970" s="1" t="s">
        <v>29077</v>
      </c>
      <c r="M3970" s="1" t="s">
        <v>29078</v>
      </c>
      <c r="N3970" s="1" t="s">
        <v>29079</v>
      </c>
      <c r="O3970" s="1" t="s">
        <v>29080</v>
      </c>
    </row>
    <row r="3971" s="1" customFormat="1" spans="1:15">
      <c r="A3971" s="1" t="s">
        <v>15</v>
      </c>
      <c r="B3971" s="1" t="s">
        <v>29081</v>
      </c>
      <c r="C3971" s="1" t="s">
        <v>27</v>
      </c>
      <c r="J3971" s="1" t="s">
        <v>29082</v>
      </c>
      <c r="K3971" s="1" t="s">
        <v>29083</v>
      </c>
      <c r="L3971" s="1" t="s">
        <v>29084</v>
      </c>
      <c r="M3971" s="1" t="s">
        <v>29085</v>
      </c>
      <c r="N3971" s="1" t="s">
        <v>29086</v>
      </c>
      <c r="O3971" s="1" t="s">
        <v>29087</v>
      </c>
    </row>
    <row r="3972" s="1" customFormat="1" spans="1:15">
      <c r="A3972" s="1" t="s">
        <v>15</v>
      </c>
      <c r="B3972" s="1" t="s">
        <v>29088</v>
      </c>
      <c r="C3972" s="1" t="s">
        <v>27</v>
      </c>
      <c r="J3972" s="1" t="s">
        <v>29089</v>
      </c>
      <c r="K3972" s="1" t="s">
        <v>29016</v>
      </c>
      <c r="L3972" s="1" t="s">
        <v>29090</v>
      </c>
      <c r="M3972" s="1" t="s">
        <v>29091</v>
      </c>
      <c r="N3972" s="1" t="s">
        <v>29092</v>
      </c>
      <c r="O3972" s="1" t="s">
        <v>29093</v>
      </c>
    </row>
    <row r="3973" s="1" customFormat="1" spans="1:15">
      <c r="A3973" s="1" t="s">
        <v>15</v>
      </c>
      <c r="B3973" s="1" t="s">
        <v>29094</v>
      </c>
      <c r="C3973" s="1" t="s">
        <v>27</v>
      </c>
      <c r="D3973" s="1" t="s">
        <v>29095</v>
      </c>
      <c r="F3973" s="1" t="s">
        <v>3699</v>
      </c>
      <c r="I3973" s="1" t="s">
        <v>29096</v>
      </c>
      <c r="J3973" s="1" t="s">
        <v>29097</v>
      </c>
      <c r="K3973" s="1" t="s">
        <v>29098</v>
      </c>
      <c r="L3973" s="1" t="s">
        <v>29099</v>
      </c>
      <c r="M3973" s="1" t="s">
        <v>29100</v>
      </c>
      <c r="N3973" s="1" t="s">
        <v>29101</v>
      </c>
      <c r="O3973" s="1" t="s">
        <v>29102</v>
      </c>
    </row>
    <row r="3974" s="1" customFormat="1" spans="1:15">
      <c r="A3974" s="1" t="s">
        <v>15</v>
      </c>
      <c r="B3974" s="1" t="s">
        <v>29103</v>
      </c>
      <c r="C3974" s="1" t="s">
        <v>27</v>
      </c>
      <c r="D3974" s="1" t="s">
        <v>29095</v>
      </c>
      <c r="F3974" s="1" t="s">
        <v>9633</v>
      </c>
      <c r="I3974" s="1" t="s">
        <v>29104</v>
      </c>
      <c r="J3974" s="1" t="s">
        <v>29105</v>
      </c>
      <c r="K3974" s="1" t="s">
        <v>29106</v>
      </c>
      <c r="L3974" s="1" t="s">
        <v>29107</v>
      </c>
      <c r="M3974" s="1" t="s">
        <v>29108</v>
      </c>
      <c r="N3974" s="1" t="s">
        <v>29109</v>
      </c>
      <c r="O3974" s="1" t="s">
        <v>29110</v>
      </c>
    </row>
    <row r="3975" s="1" customFormat="1" spans="1:15">
      <c r="A3975" s="1" t="s">
        <v>15</v>
      </c>
      <c r="B3975" s="1" t="s">
        <v>29111</v>
      </c>
      <c r="C3975" s="1" t="s">
        <v>45</v>
      </c>
      <c r="D3975" s="1" t="s">
        <v>29095</v>
      </c>
      <c r="G3975" s="1" t="e">
        <f>-ly</f>
        <v>#NAME?</v>
      </c>
      <c r="I3975" s="1" t="s">
        <v>29112</v>
      </c>
      <c r="J3975" s="1" t="s">
        <v>29113</v>
      </c>
      <c r="K3975" s="1" t="s">
        <v>29114</v>
      </c>
      <c r="L3975" s="1" t="s">
        <v>29115</v>
      </c>
      <c r="M3975" s="1" t="s">
        <v>29116</v>
      </c>
      <c r="N3975" s="1" t="s">
        <v>29117</v>
      </c>
      <c r="O3975" s="1" t="s">
        <v>29118</v>
      </c>
    </row>
    <row r="3976" s="1" customFormat="1" spans="1:15">
      <c r="A3976" s="1" t="s">
        <v>15</v>
      </c>
      <c r="B3976" s="1" t="s">
        <v>29119</v>
      </c>
      <c r="C3976" s="1" t="s">
        <v>17</v>
      </c>
      <c r="J3976" s="1" t="s">
        <v>29120</v>
      </c>
      <c r="K3976" s="1" t="s">
        <v>29121</v>
      </c>
      <c r="L3976" s="1" t="s">
        <v>29122</v>
      </c>
      <c r="M3976" s="1" t="s">
        <v>29123</v>
      </c>
      <c r="N3976" s="1" t="s">
        <v>29124</v>
      </c>
      <c r="O3976" s="1" t="s">
        <v>29125</v>
      </c>
    </row>
    <row r="3977" s="1" customFormat="1" spans="1:15">
      <c r="A3977" s="1" t="s">
        <v>15</v>
      </c>
      <c r="B3977" s="1" t="s">
        <v>29126</v>
      </c>
      <c r="C3977" s="1" t="s">
        <v>17</v>
      </c>
      <c r="J3977" s="1" t="s">
        <v>29127</v>
      </c>
      <c r="K3977" s="1" t="s">
        <v>29002</v>
      </c>
      <c r="L3977" s="1" t="s">
        <v>29128</v>
      </c>
      <c r="M3977" s="1" t="s">
        <v>29129</v>
      </c>
      <c r="N3977" s="1" t="s">
        <v>29130</v>
      </c>
      <c r="O3977" s="1" t="s">
        <v>29131</v>
      </c>
    </row>
    <row r="3978" s="1" customFormat="1" spans="1:15">
      <c r="A3978" s="1" t="s">
        <v>15</v>
      </c>
      <c r="B3978" s="1" t="s">
        <v>18280</v>
      </c>
      <c r="C3978" s="1" t="s">
        <v>27</v>
      </c>
      <c r="J3978" s="1" t="s">
        <v>29132</v>
      </c>
      <c r="K3978" s="1" t="s">
        <v>28791</v>
      </c>
      <c r="L3978" s="1" t="s">
        <v>29133</v>
      </c>
      <c r="M3978" s="1" t="s">
        <v>29134</v>
      </c>
      <c r="N3978" s="1" t="s">
        <v>29135</v>
      </c>
      <c r="O3978" s="1" t="s">
        <v>29136</v>
      </c>
    </row>
    <row r="3979" s="1" customFormat="1" spans="1:15">
      <c r="A3979" s="1" t="s">
        <v>15</v>
      </c>
      <c r="B3979" s="1" t="s">
        <v>29137</v>
      </c>
      <c r="C3979" s="1" t="s">
        <v>17</v>
      </c>
      <c r="D3979" s="1" t="s">
        <v>29138</v>
      </c>
      <c r="F3979" s="1" t="s">
        <v>3318</v>
      </c>
      <c r="I3979" s="1" t="s">
        <v>29139</v>
      </c>
      <c r="J3979" s="1" t="s">
        <v>29140</v>
      </c>
      <c r="K3979" s="1" t="s">
        <v>29141</v>
      </c>
      <c r="L3979" s="1" t="s">
        <v>29142</v>
      </c>
      <c r="M3979" s="1" t="s">
        <v>29143</v>
      </c>
      <c r="N3979" s="1" t="s">
        <v>29144</v>
      </c>
      <c r="O3979" s="1" t="s">
        <v>29145</v>
      </c>
    </row>
    <row r="3980" s="1" customFormat="1" spans="1:15">
      <c r="A3980" s="1" t="s">
        <v>15</v>
      </c>
      <c r="B3980" s="1" t="s">
        <v>29146</v>
      </c>
      <c r="C3980" s="1" t="s">
        <v>27</v>
      </c>
      <c r="D3980" s="1" t="s">
        <v>29138</v>
      </c>
      <c r="F3980" s="1" t="s">
        <v>10615</v>
      </c>
      <c r="I3980" s="1" t="s">
        <v>29147</v>
      </c>
      <c r="J3980" s="1" t="s">
        <v>29148</v>
      </c>
      <c r="K3980" s="1" t="s">
        <v>29149</v>
      </c>
      <c r="L3980" s="1" t="s">
        <v>29150</v>
      </c>
      <c r="M3980" s="1" t="s">
        <v>29151</v>
      </c>
      <c r="N3980" s="1" t="s">
        <v>29152</v>
      </c>
      <c r="O3980" s="1" t="s">
        <v>29153</v>
      </c>
    </row>
    <row r="3981" s="1" customFormat="1" spans="1:15">
      <c r="A3981" s="1" t="s">
        <v>15</v>
      </c>
      <c r="B3981" s="1" t="s">
        <v>29154</v>
      </c>
      <c r="C3981" s="1" t="s">
        <v>75</v>
      </c>
      <c r="J3981" s="1" t="s">
        <v>29155</v>
      </c>
      <c r="K3981" s="1" t="s">
        <v>29156</v>
      </c>
      <c r="L3981" s="1" t="s">
        <v>29157</v>
      </c>
      <c r="M3981" s="1" t="s">
        <v>29158</v>
      </c>
      <c r="N3981" s="1" t="s">
        <v>29159</v>
      </c>
      <c r="O3981" s="1" t="s">
        <v>29160</v>
      </c>
    </row>
    <row r="3982" s="1" customFormat="1" spans="1:15">
      <c r="A3982" s="1" t="s">
        <v>15</v>
      </c>
      <c r="B3982" s="1" t="s">
        <v>29154</v>
      </c>
      <c r="C3982" s="1" t="s">
        <v>27</v>
      </c>
      <c r="J3982" s="1" t="s">
        <v>29161</v>
      </c>
      <c r="K3982" s="1" t="s">
        <v>29156</v>
      </c>
      <c r="L3982" s="1" t="s">
        <v>29162</v>
      </c>
      <c r="M3982" s="1" t="s">
        <v>29163</v>
      </c>
      <c r="N3982" s="1" t="s">
        <v>29164</v>
      </c>
      <c r="O3982" s="1" t="s">
        <v>29165</v>
      </c>
    </row>
    <row r="3983" s="1" customFormat="1" spans="1:15">
      <c r="A3983" s="1" t="s">
        <v>15</v>
      </c>
      <c r="B3983" s="1" t="s">
        <v>29166</v>
      </c>
      <c r="C3983" s="1" t="s">
        <v>27</v>
      </c>
      <c r="J3983" s="1" t="s">
        <v>29167</v>
      </c>
      <c r="K3983" s="1" t="s">
        <v>29168</v>
      </c>
      <c r="L3983" s="1" t="s">
        <v>29169</v>
      </c>
      <c r="M3983" s="1" t="s">
        <v>29170</v>
      </c>
      <c r="N3983" s="1" t="s">
        <v>29171</v>
      </c>
      <c r="O3983" s="1" t="s">
        <v>29172</v>
      </c>
    </row>
    <row r="3984" s="1" customFormat="1" spans="1:15">
      <c r="A3984" s="1" t="s">
        <v>15</v>
      </c>
      <c r="B3984" s="1" t="s">
        <v>29173</v>
      </c>
      <c r="C3984" s="1" t="s">
        <v>45</v>
      </c>
      <c r="F3984" s="1" t="s">
        <v>29166</v>
      </c>
      <c r="G3984" s="1" t="s">
        <v>16626</v>
      </c>
      <c r="I3984" s="1" t="s">
        <v>29174</v>
      </c>
      <c r="J3984" s="1" t="s">
        <v>29175</v>
      </c>
      <c r="K3984" s="1" t="s">
        <v>29176</v>
      </c>
      <c r="L3984" s="1" t="s">
        <v>29177</v>
      </c>
      <c r="M3984" s="1" t="s">
        <v>29178</v>
      </c>
      <c r="N3984" s="1" t="s">
        <v>29179</v>
      </c>
      <c r="O3984" s="1" t="s">
        <v>29180</v>
      </c>
    </row>
    <row r="3985" s="1" customFormat="1" spans="1:15">
      <c r="A3985" s="1" t="s">
        <v>15</v>
      </c>
      <c r="B3985" s="1" t="s">
        <v>29181</v>
      </c>
      <c r="C3985" s="1" t="s">
        <v>75</v>
      </c>
      <c r="F3985" s="1" t="s">
        <v>29166</v>
      </c>
      <c r="G3985" s="1" t="s">
        <v>29182</v>
      </c>
      <c r="I3985" s="1" t="s">
        <v>29183</v>
      </c>
      <c r="J3985" s="1" t="s">
        <v>29184</v>
      </c>
      <c r="K3985" s="1" t="s">
        <v>29185</v>
      </c>
      <c r="L3985" s="1" t="s">
        <v>29186</v>
      </c>
      <c r="M3985" s="1" t="s">
        <v>29187</v>
      </c>
      <c r="N3985" s="1" t="s">
        <v>29188</v>
      </c>
      <c r="O3985" s="1" t="s">
        <v>29189</v>
      </c>
    </row>
    <row r="3986" s="1" customFormat="1" spans="1:15">
      <c r="A3986" s="1" t="s">
        <v>15</v>
      </c>
      <c r="B3986" s="1" t="s">
        <v>29190</v>
      </c>
      <c r="C3986" s="1" t="s">
        <v>45</v>
      </c>
      <c r="J3986" s="1" t="s">
        <v>29191</v>
      </c>
      <c r="K3986" s="1" t="s">
        <v>29192</v>
      </c>
      <c r="L3986" s="1" t="s">
        <v>29193</v>
      </c>
      <c r="M3986" s="1" t="s">
        <v>29194</v>
      </c>
      <c r="N3986" s="1" t="s">
        <v>29195</v>
      </c>
      <c r="O3986" s="1" t="s">
        <v>29196</v>
      </c>
    </row>
    <row r="3987" s="1" customFormat="1" spans="1:15">
      <c r="A3987" s="1" t="s">
        <v>15</v>
      </c>
      <c r="B3987" s="1" t="s">
        <v>29190</v>
      </c>
      <c r="C3987" s="1" t="s">
        <v>17</v>
      </c>
      <c r="J3987" s="1" t="s">
        <v>29197</v>
      </c>
      <c r="K3987" s="1" t="s">
        <v>29192</v>
      </c>
      <c r="L3987" s="1" t="s">
        <v>29198</v>
      </c>
      <c r="M3987" s="1" t="s">
        <v>29199</v>
      </c>
      <c r="N3987" s="1" t="s">
        <v>29200</v>
      </c>
      <c r="O3987" s="1" t="s">
        <v>29201</v>
      </c>
    </row>
    <row r="3988" s="1" customFormat="1" spans="1:15">
      <c r="A3988" s="1" t="s">
        <v>15</v>
      </c>
      <c r="B3988" s="1" t="s">
        <v>29202</v>
      </c>
      <c r="C3988" s="1" t="s">
        <v>27</v>
      </c>
      <c r="J3988" s="1" t="s">
        <v>29203</v>
      </c>
      <c r="K3988" s="1" t="s">
        <v>29204</v>
      </c>
      <c r="L3988" s="1" t="s">
        <v>29205</v>
      </c>
      <c r="M3988" s="1" t="s">
        <v>29206</v>
      </c>
      <c r="N3988" s="1" t="s">
        <v>29207</v>
      </c>
      <c r="O3988" s="1" t="s">
        <v>29208</v>
      </c>
    </row>
    <row r="3989" s="1" customFormat="1" spans="1:15">
      <c r="A3989" s="1" t="s">
        <v>15</v>
      </c>
      <c r="B3989" s="1" t="s">
        <v>29209</v>
      </c>
      <c r="C3989" s="1" t="s">
        <v>1210</v>
      </c>
      <c r="J3989" s="1" t="s">
        <v>29210</v>
      </c>
      <c r="K3989" s="1" t="s">
        <v>29211</v>
      </c>
      <c r="L3989" s="1" t="s">
        <v>29212</v>
      </c>
      <c r="M3989" s="1" t="s">
        <v>29213</v>
      </c>
      <c r="N3989" s="1" t="s">
        <v>29214</v>
      </c>
      <c r="O3989" s="1" t="s">
        <v>29215</v>
      </c>
    </row>
    <row r="3990" s="1" customFormat="1" spans="1:15">
      <c r="A3990" s="1" t="s">
        <v>15</v>
      </c>
      <c r="B3990" s="1" t="s">
        <v>29209</v>
      </c>
      <c r="C3990" s="1" t="s">
        <v>45</v>
      </c>
      <c r="J3990" s="1" t="s">
        <v>29216</v>
      </c>
      <c r="K3990" s="1" t="s">
        <v>29211</v>
      </c>
      <c r="L3990" s="1" t="s">
        <v>29217</v>
      </c>
      <c r="M3990" s="1" t="s">
        <v>29218</v>
      </c>
      <c r="N3990" s="1" t="s">
        <v>29219</v>
      </c>
      <c r="O3990" s="1" t="s">
        <v>29220</v>
      </c>
    </row>
    <row r="3991" s="1" customFormat="1" spans="1:15">
      <c r="A3991" s="1" t="s">
        <v>15</v>
      </c>
      <c r="B3991" s="1" t="s">
        <v>29221</v>
      </c>
      <c r="C3991" s="1" t="s">
        <v>1210</v>
      </c>
      <c r="I3991" s="1" t="s">
        <v>29222</v>
      </c>
      <c r="J3991" s="1" t="s">
        <v>29223</v>
      </c>
      <c r="K3991" s="1" t="s">
        <v>29224</v>
      </c>
      <c r="L3991" s="1" t="s">
        <v>29225</v>
      </c>
      <c r="M3991" s="1" t="s">
        <v>29226</v>
      </c>
      <c r="N3991" s="1" t="s">
        <v>29227</v>
      </c>
      <c r="O3991" s="1" t="s">
        <v>29228</v>
      </c>
    </row>
    <row r="3992" s="1" customFormat="1" spans="1:15">
      <c r="A3992" s="1" t="s">
        <v>15</v>
      </c>
      <c r="B3992" s="1" t="s">
        <v>29229</v>
      </c>
      <c r="C3992" s="1" t="s">
        <v>27</v>
      </c>
      <c r="J3992" s="1" t="s">
        <v>29230</v>
      </c>
      <c r="K3992" s="1" t="s">
        <v>29231</v>
      </c>
      <c r="L3992" s="1" t="s">
        <v>29232</v>
      </c>
      <c r="M3992" s="1" t="s">
        <v>29233</v>
      </c>
      <c r="N3992" s="1" t="s">
        <v>29234</v>
      </c>
      <c r="O3992" s="1" t="s">
        <v>29235</v>
      </c>
    </row>
    <row r="3993" s="1" customFormat="1" spans="1:15">
      <c r="A3993" s="1" t="s">
        <v>15</v>
      </c>
      <c r="B3993" s="1" t="s">
        <v>29236</v>
      </c>
      <c r="C3993" s="1" t="s">
        <v>27</v>
      </c>
      <c r="J3993" s="1" t="s">
        <v>29237</v>
      </c>
      <c r="K3993" s="1" t="s">
        <v>29238</v>
      </c>
      <c r="L3993" s="1" t="s">
        <v>29239</v>
      </c>
      <c r="M3993" s="1" t="s">
        <v>29240</v>
      </c>
      <c r="N3993" s="1" t="s">
        <v>29241</v>
      </c>
      <c r="O3993" s="1" t="s">
        <v>29242</v>
      </c>
    </row>
    <row r="3994" s="1" customFormat="1" spans="1:15">
      <c r="A3994" s="1" t="s">
        <v>15</v>
      </c>
      <c r="B3994" s="1" t="s">
        <v>29243</v>
      </c>
      <c r="C3994" s="1" t="s">
        <v>75</v>
      </c>
      <c r="J3994" s="1" t="s">
        <v>29244</v>
      </c>
      <c r="K3994" s="1" t="s">
        <v>29245</v>
      </c>
      <c r="L3994" s="1" t="s">
        <v>29246</v>
      </c>
      <c r="M3994" s="1" t="s">
        <v>29247</v>
      </c>
      <c r="N3994" s="1" t="s">
        <v>29248</v>
      </c>
      <c r="O3994" s="1" t="s">
        <v>29249</v>
      </c>
    </row>
    <row r="3995" s="1" customFormat="1" spans="1:15">
      <c r="A3995" s="1" t="s">
        <v>15</v>
      </c>
      <c r="B3995" s="1" t="s">
        <v>29250</v>
      </c>
      <c r="C3995" s="1" t="s">
        <v>1351</v>
      </c>
      <c r="I3995" s="1" t="s">
        <v>29251</v>
      </c>
      <c r="J3995" s="1" t="s">
        <v>29252</v>
      </c>
      <c r="K3995" s="1" t="s">
        <v>29253</v>
      </c>
      <c r="L3995" s="1" t="s">
        <v>29254</v>
      </c>
      <c r="M3995" s="1" t="s">
        <v>29255</v>
      </c>
      <c r="N3995" s="1" t="s">
        <v>29256</v>
      </c>
      <c r="O3995" s="1" t="s">
        <v>29257</v>
      </c>
    </row>
    <row r="3996" s="1" customFormat="1" spans="1:15">
      <c r="A3996" s="1" t="s">
        <v>15</v>
      </c>
      <c r="B3996" s="1" t="s">
        <v>1759</v>
      </c>
      <c r="C3996" s="1" t="s">
        <v>75</v>
      </c>
      <c r="J3996" s="1" t="s">
        <v>29258</v>
      </c>
      <c r="K3996" s="1" t="s">
        <v>29259</v>
      </c>
      <c r="L3996" s="1" t="s">
        <v>29260</v>
      </c>
      <c r="M3996" s="1" t="s">
        <v>29261</v>
      </c>
      <c r="N3996" s="1" t="s">
        <v>29262</v>
      </c>
      <c r="O3996" s="1" t="s">
        <v>29263</v>
      </c>
    </row>
    <row r="3997" s="1" customFormat="1" spans="1:15">
      <c r="A3997" s="1" t="s">
        <v>15</v>
      </c>
      <c r="B3997" s="1" t="s">
        <v>1759</v>
      </c>
      <c r="C3997" s="1" t="s">
        <v>1351</v>
      </c>
      <c r="J3997" s="1" t="s">
        <v>29264</v>
      </c>
      <c r="K3997" s="1" t="s">
        <v>29259</v>
      </c>
      <c r="L3997" s="1" t="s">
        <v>29265</v>
      </c>
      <c r="M3997" s="1" t="s">
        <v>29266</v>
      </c>
      <c r="N3997" s="1" t="s">
        <v>29267</v>
      </c>
      <c r="O3997" s="1" t="s">
        <v>29268</v>
      </c>
    </row>
    <row r="3998" s="1" customFormat="1" spans="1:15">
      <c r="A3998" s="1" t="s">
        <v>15</v>
      </c>
      <c r="B3998" s="1" t="s">
        <v>29269</v>
      </c>
      <c r="C3998" s="1" t="s">
        <v>75</v>
      </c>
      <c r="J3998" s="1" t="s">
        <v>29270</v>
      </c>
      <c r="K3998" s="1" t="s">
        <v>29271</v>
      </c>
      <c r="L3998" s="1" t="s">
        <v>29272</v>
      </c>
      <c r="M3998" s="1" t="s">
        <v>29273</v>
      </c>
      <c r="N3998" s="1" t="s">
        <v>29274</v>
      </c>
      <c r="O3998" s="1" t="s">
        <v>29275</v>
      </c>
    </row>
    <row r="3999" s="1" customFormat="1" spans="1:15">
      <c r="A3999" s="1" t="s">
        <v>15</v>
      </c>
      <c r="B3999" s="1" t="s">
        <v>29269</v>
      </c>
      <c r="C3999" s="1" t="s">
        <v>1351</v>
      </c>
      <c r="J3999" s="1" t="s">
        <v>29276</v>
      </c>
      <c r="K3999" s="1" t="s">
        <v>29271</v>
      </c>
      <c r="L3999" s="1" t="s">
        <v>29277</v>
      </c>
      <c r="M3999" s="1" t="s">
        <v>29278</v>
      </c>
      <c r="N3999" s="1" t="s">
        <v>29279</v>
      </c>
      <c r="O3999" s="1" t="s">
        <v>29280</v>
      </c>
    </row>
    <row r="4000" s="1" customFormat="1" spans="1:15">
      <c r="A4000" s="1" t="s">
        <v>15</v>
      </c>
      <c r="B4000" s="1" t="s">
        <v>29281</v>
      </c>
      <c r="C4000" s="1" t="s">
        <v>1351</v>
      </c>
      <c r="J4000" s="1" t="s">
        <v>29282</v>
      </c>
      <c r="K4000" s="1" t="s">
        <v>29052</v>
      </c>
      <c r="L4000" s="1" t="s">
        <v>29283</v>
      </c>
      <c r="M4000" s="1" t="s">
        <v>29284</v>
      </c>
      <c r="N4000" s="1" t="s">
        <v>29285</v>
      </c>
      <c r="O4000" s="1" t="s">
        <v>29286</v>
      </c>
    </row>
    <row r="4001" s="1" customFormat="1" spans="1:15">
      <c r="A4001" s="1" t="s">
        <v>15</v>
      </c>
      <c r="B4001" s="1" t="s">
        <v>29287</v>
      </c>
      <c r="C4001" s="1" t="s">
        <v>1210</v>
      </c>
      <c r="J4001" s="1" t="s">
        <v>29288</v>
      </c>
      <c r="K4001" s="1" t="s">
        <v>29289</v>
      </c>
      <c r="L4001" s="1" t="s">
        <v>29290</v>
      </c>
      <c r="M4001" s="1" t="s">
        <v>29291</v>
      </c>
      <c r="N4001" s="1" t="s">
        <v>29292</v>
      </c>
      <c r="O4001" s="1" t="s">
        <v>29293</v>
      </c>
    </row>
    <row r="4002" s="1" customFormat="1" spans="1:15">
      <c r="A4002" s="1" t="s">
        <v>15</v>
      </c>
      <c r="B4002" s="1" t="s">
        <v>29287</v>
      </c>
      <c r="C4002" s="1" t="s">
        <v>45</v>
      </c>
      <c r="J4002" s="1" t="s">
        <v>29294</v>
      </c>
      <c r="K4002" s="1" t="s">
        <v>29289</v>
      </c>
      <c r="L4002" s="1" t="s">
        <v>29295</v>
      </c>
      <c r="M4002" s="1" t="s">
        <v>29296</v>
      </c>
      <c r="N4002" s="1" t="s">
        <v>29297</v>
      </c>
      <c r="O4002" s="1" t="s">
        <v>29298</v>
      </c>
    </row>
    <row r="4003" s="1" customFormat="1" spans="1:15">
      <c r="A4003" s="1" t="s">
        <v>15</v>
      </c>
      <c r="B4003" s="1" t="s">
        <v>29299</v>
      </c>
      <c r="C4003" s="1" t="s">
        <v>1210</v>
      </c>
      <c r="J4003" s="1" t="s">
        <v>29300</v>
      </c>
      <c r="K4003" s="1" t="s">
        <v>29301</v>
      </c>
      <c r="L4003" s="1" t="s">
        <v>29302</v>
      </c>
      <c r="M4003" s="1" t="s">
        <v>29303</v>
      </c>
      <c r="N4003" s="1" t="s">
        <v>29304</v>
      </c>
      <c r="O4003" s="1" t="s">
        <v>29305</v>
      </c>
    </row>
    <row r="4004" s="1" customFormat="1" spans="1:15">
      <c r="A4004" s="1" t="s">
        <v>15</v>
      </c>
      <c r="B4004" s="1" t="s">
        <v>29299</v>
      </c>
      <c r="C4004" s="1" t="s">
        <v>45</v>
      </c>
      <c r="J4004" s="1" t="s">
        <v>29306</v>
      </c>
      <c r="K4004" s="1" t="s">
        <v>29301</v>
      </c>
      <c r="L4004" s="1" t="s">
        <v>29307</v>
      </c>
      <c r="M4004" s="1" t="s">
        <v>29308</v>
      </c>
      <c r="N4004" s="1" t="s">
        <v>29309</v>
      </c>
      <c r="O4004" s="1" t="s">
        <v>29310</v>
      </c>
    </row>
    <row r="4005" s="1" customFormat="1" spans="1:15">
      <c r="A4005" s="1" t="s">
        <v>15</v>
      </c>
      <c r="B4005" s="1" t="s">
        <v>29311</v>
      </c>
      <c r="C4005" s="1" t="s">
        <v>1351</v>
      </c>
      <c r="J4005" s="1" t="s">
        <v>29312</v>
      </c>
      <c r="K4005" s="1" t="s">
        <v>29313</v>
      </c>
      <c r="L4005" s="1" t="s">
        <v>29314</v>
      </c>
      <c r="M4005" s="1" t="s">
        <v>29315</v>
      </c>
      <c r="N4005" s="1" t="s">
        <v>29316</v>
      </c>
      <c r="O4005" s="1" t="s">
        <v>29317</v>
      </c>
    </row>
    <row r="4006" s="1" customFormat="1" spans="1:15">
      <c r="A4006" s="1" t="s">
        <v>15</v>
      </c>
      <c r="B4006" s="1" t="s">
        <v>29318</v>
      </c>
      <c r="C4006" s="1" t="s">
        <v>17</v>
      </c>
      <c r="J4006" s="1" t="s">
        <v>29319</v>
      </c>
      <c r="K4006" s="1" t="s">
        <v>29320</v>
      </c>
      <c r="L4006" s="1" t="s">
        <v>29321</v>
      </c>
      <c r="M4006" s="1" t="s">
        <v>29322</v>
      </c>
      <c r="N4006" s="1" t="s">
        <v>29323</v>
      </c>
      <c r="O4006" s="1" t="s">
        <v>29324</v>
      </c>
    </row>
    <row r="4007" s="1" customFormat="1" spans="1:15">
      <c r="A4007" s="1" t="s">
        <v>15</v>
      </c>
      <c r="B4007" s="1" t="s">
        <v>29325</v>
      </c>
      <c r="C4007" s="1" t="s">
        <v>45</v>
      </c>
      <c r="J4007" s="1" t="s">
        <v>29326</v>
      </c>
      <c r="K4007" s="1" t="s">
        <v>29327</v>
      </c>
      <c r="L4007" s="1" t="s">
        <v>29328</v>
      </c>
      <c r="M4007" s="1" t="s">
        <v>29329</v>
      </c>
      <c r="N4007" s="1" t="s">
        <v>29330</v>
      </c>
      <c r="O4007" s="1" t="s">
        <v>29331</v>
      </c>
    </row>
    <row r="4008" s="1" customFormat="1" spans="1:15">
      <c r="A4008" s="1" t="s">
        <v>15</v>
      </c>
      <c r="B4008" s="1" t="s">
        <v>29332</v>
      </c>
      <c r="C4008" s="1" t="s">
        <v>1210</v>
      </c>
      <c r="J4008" s="1" t="s">
        <v>29333</v>
      </c>
      <c r="K4008" s="1" t="s">
        <v>29334</v>
      </c>
      <c r="L4008" s="1" t="s">
        <v>29335</v>
      </c>
      <c r="M4008" s="1" t="s">
        <v>29336</v>
      </c>
      <c r="N4008" s="1" t="s">
        <v>29337</v>
      </c>
      <c r="O4008" s="1" t="s">
        <v>29338</v>
      </c>
    </row>
    <row r="4009" s="1" customFormat="1" spans="1:15">
      <c r="A4009" s="1" t="s">
        <v>15</v>
      </c>
      <c r="B4009" s="1" t="s">
        <v>29339</v>
      </c>
      <c r="C4009" s="1" t="s">
        <v>45</v>
      </c>
      <c r="J4009" s="1" t="s">
        <v>9791</v>
      </c>
      <c r="K4009" s="1" t="s">
        <v>13329</v>
      </c>
      <c r="L4009" s="1" t="s">
        <v>29340</v>
      </c>
      <c r="M4009" s="1" t="s">
        <v>29341</v>
      </c>
      <c r="N4009" s="1" t="s">
        <v>29342</v>
      </c>
      <c r="O4009" s="1" t="s">
        <v>29343</v>
      </c>
    </row>
    <row r="4010" s="1" customFormat="1" spans="1:15">
      <c r="A4010" s="1" t="s">
        <v>15</v>
      </c>
      <c r="B4010" s="1" t="s">
        <v>29344</v>
      </c>
      <c r="C4010" s="1" t="s">
        <v>1210</v>
      </c>
      <c r="J4010" s="1" t="s">
        <v>29345</v>
      </c>
      <c r="K4010" s="1" t="s">
        <v>29346</v>
      </c>
      <c r="L4010" s="1" t="s">
        <v>29347</v>
      </c>
      <c r="M4010" s="1" t="s">
        <v>29348</v>
      </c>
      <c r="N4010" s="1" t="s">
        <v>29349</v>
      </c>
      <c r="O4010" s="1" t="s">
        <v>29350</v>
      </c>
    </row>
    <row r="4011" s="1" customFormat="1" spans="1:15">
      <c r="A4011" s="1" t="s">
        <v>15</v>
      </c>
      <c r="B4011" s="1" t="s">
        <v>29351</v>
      </c>
      <c r="C4011" s="1" t="s">
        <v>1210</v>
      </c>
      <c r="J4011" s="1" t="s">
        <v>29352</v>
      </c>
      <c r="K4011" s="1" t="s">
        <v>29353</v>
      </c>
      <c r="L4011" s="1" t="s">
        <v>29354</v>
      </c>
      <c r="M4011" s="1" t="s">
        <v>29355</v>
      </c>
      <c r="N4011" s="1" t="s">
        <v>29356</v>
      </c>
      <c r="O4011" s="1" t="s">
        <v>29357</v>
      </c>
    </row>
    <row r="4012" s="1" customFormat="1" spans="1:15">
      <c r="A4012" s="1" t="s">
        <v>15</v>
      </c>
      <c r="B4012" s="1" t="s">
        <v>29358</v>
      </c>
      <c r="C4012" s="1" t="s">
        <v>75</v>
      </c>
      <c r="J4012" s="1" t="s">
        <v>29359</v>
      </c>
      <c r="K4012" s="1" t="s">
        <v>29360</v>
      </c>
      <c r="L4012" s="1" t="s">
        <v>29361</v>
      </c>
      <c r="M4012" s="1" t="s">
        <v>29362</v>
      </c>
      <c r="N4012" s="1" t="s">
        <v>29363</v>
      </c>
      <c r="O4012" s="1" t="s">
        <v>29364</v>
      </c>
    </row>
    <row r="4013" s="1" customFormat="1" spans="1:15">
      <c r="A4013" s="1" t="s">
        <v>15</v>
      </c>
      <c r="B4013" s="1" t="s">
        <v>29365</v>
      </c>
      <c r="C4013" s="1" t="s">
        <v>45</v>
      </c>
      <c r="J4013" s="1" t="s">
        <v>29366</v>
      </c>
      <c r="K4013" s="1" t="s">
        <v>29367</v>
      </c>
      <c r="L4013" s="1" t="s">
        <v>29368</v>
      </c>
      <c r="M4013" s="1" t="s">
        <v>29369</v>
      </c>
      <c r="N4013" s="1" t="s">
        <v>29370</v>
      </c>
      <c r="O4013" s="1" t="s">
        <v>29371</v>
      </c>
    </row>
    <row r="4014" s="1" customFormat="1" spans="1:15">
      <c r="A4014" s="1" t="s">
        <v>15</v>
      </c>
      <c r="B4014" s="1" t="s">
        <v>29372</v>
      </c>
      <c r="C4014" s="1" t="s">
        <v>45</v>
      </c>
      <c r="D4014" s="1" t="s">
        <v>29365</v>
      </c>
      <c r="F4014" s="1" t="s">
        <v>24939</v>
      </c>
      <c r="I4014" s="1" t="s">
        <v>29373</v>
      </c>
      <c r="J4014" s="1" t="s">
        <v>29374</v>
      </c>
      <c r="K4014" s="1" t="s">
        <v>29375</v>
      </c>
      <c r="L4014" s="1" t="s">
        <v>29376</v>
      </c>
      <c r="M4014" s="1" t="s">
        <v>29377</v>
      </c>
      <c r="N4014" s="1" t="s">
        <v>29378</v>
      </c>
      <c r="O4014" s="1" t="s">
        <v>29379</v>
      </c>
    </row>
    <row r="4015" s="1" customFormat="1" spans="1:15">
      <c r="A4015" s="1" t="s">
        <v>15</v>
      </c>
      <c r="B4015" s="1" t="s">
        <v>29380</v>
      </c>
      <c r="C4015" s="1" t="s">
        <v>27</v>
      </c>
      <c r="J4015" s="1" t="s">
        <v>29381</v>
      </c>
      <c r="K4015" s="1" t="s">
        <v>29382</v>
      </c>
      <c r="L4015" s="1" t="s">
        <v>29383</v>
      </c>
      <c r="M4015" s="1" t="s">
        <v>29384</v>
      </c>
      <c r="N4015" s="1" t="s">
        <v>29385</v>
      </c>
      <c r="O4015" s="1" t="s">
        <v>29386</v>
      </c>
    </row>
    <row r="4016" s="1" customFormat="1" spans="1:15">
      <c r="A4016" s="1" t="s">
        <v>15</v>
      </c>
      <c r="B4016" s="1" t="s">
        <v>29387</v>
      </c>
      <c r="C4016" s="1" t="s">
        <v>27</v>
      </c>
      <c r="J4016" s="1" t="s">
        <v>29388</v>
      </c>
      <c r="K4016" s="1" t="s">
        <v>29389</v>
      </c>
      <c r="L4016" s="1" t="s">
        <v>29390</v>
      </c>
      <c r="M4016" s="1" t="s">
        <v>29391</v>
      </c>
      <c r="N4016" s="1" t="s">
        <v>29392</v>
      </c>
      <c r="O4016" s="1" t="s">
        <v>29393</v>
      </c>
    </row>
    <row r="4017" s="1" customFormat="1" spans="1:18">
      <c r="A4017" s="1" t="s">
        <v>15</v>
      </c>
      <c r="B4017" s="1" t="s">
        <v>29394</v>
      </c>
      <c r="C4017" s="1" t="s">
        <v>45</v>
      </c>
      <c r="J4017" s="1" t="s">
        <v>29395</v>
      </c>
      <c r="K4017" s="1" t="s">
        <v>29396</v>
      </c>
      <c r="L4017" s="1" t="s">
        <v>29397</v>
      </c>
      <c r="M4017" s="1" t="s">
        <v>29398</v>
      </c>
      <c r="N4017" s="1" t="s">
        <v>29399</v>
      </c>
      <c r="O4017" s="1" t="s">
        <v>29400</v>
      </c>
    </row>
    <row r="4018" s="1" customFormat="1" spans="1:18">
      <c r="A4018" s="1" t="s">
        <v>15</v>
      </c>
      <c r="B4018" s="1" t="s">
        <v>29401</v>
      </c>
      <c r="C4018" s="1" t="s">
        <v>27</v>
      </c>
      <c r="D4018" s="1" t="s">
        <v>29394</v>
      </c>
      <c r="F4018" s="1" t="s">
        <v>15221</v>
      </c>
      <c r="I4018" s="1" t="s">
        <v>29402</v>
      </c>
      <c r="J4018" s="1" t="s">
        <v>29403</v>
      </c>
      <c r="K4018" s="1" t="s">
        <v>29404</v>
      </c>
      <c r="L4018" s="1" t="s">
        <v>29405</v>
      </c>
      <c r="M4018" s="1" t="s">
        <v>29406</v>
      </c>
      <c r="N4018" s="1" t="s">
        <v>29407</v>
      </c>
      <c r="O4018" s="1" t="s">
        <v>29408</v>
      </c>
    </row>
    <row r="4019" s="1" customFormat="1" spans="1:18">
      <c r="A4019" s="1" t="s">
        <v>15</v>
      </c>
      <c r="B4019" s="1" t="s">
        <v>29409</v>
      </c>
      <c r="C4019" s="1" t="s">
        <v>17</v>
      </c>
      <c r="J4019" s="1" t="s">
        <v>23397</v>
      </c>
      <c r="K4019" s="1" t="s">
        <v>29410</v>
      </c>
      <c r="L4019" s="1" t="s">
        <v>29411</v>
      </c>
      <c r="M4019" s="1" t="s">
        <v>29412</v>
      </c>
      <c r="N4019" s="1" t="s">
        <v>29413</v>
      </c>
      <c r="O4019" s="1" t="s">
        <v>29414</v>
      </c>
    </row>
    <row r="4020" s="1" customFormat="1" spans="1:18">
      <c r="A4020" s="1" t="s">
        <v>15</v>
      </c>
      <c r="B4020" s="1" t="s">
        <v>29409</v>
      </c>
      <c r="C4020" s="1" t="s">
        <v>27</v>
      </c>
      <c r="J4020" s="1" t="s">
        <v>29415</v>
      </c>
      <c r="K4020" s="1" t="s">
        <v>29410</v>
      </c>
      <c r="L4020" s="1" t="s">
        <v>29416</v>
      </c>
      <c r="M4020" s="1" t="s">
        <v>29417</v>
      </c>
      <c r="N4020" s="1" t="s">
        <v>29418</v>
      </c>
      <c r="O4020" s="1" t="s">
        <v>29419</v>
      </c>
    </row>
    <row r="4021" s="1" customFormat="1" spans="1:18">
      <c r="A4021" s="1" t="s">
        <v>15</v>
      </c>
      <c r="B4021" s="1" t="s">
        <v>28169</v>
      </c>
      <c r="C4021" s="1" t="s">
        <v>45</v>
      </c>
      <c r="F4021" s="1" t="s">
        <v>29409</v>
      </c>
      <c r="G4021" s="1" t="e">
        <f>-ing</f>
        <v>#NAME?</v>
      </c>
      <c r="I4021" s="1" t="s">
        <v>29420</v>
      </c>
      <c r="J4021" s="1" t="s">
        <v>29421</v>
      </c>
      <c r="K4021" s="1" t="s">
        <v>29422</v>
      </c>
      <c r="L4021" s="1" t="s">
        <v>29423</v>
      </c>
      <c r="M4021" s="1" t="s">
        <v>29424</v>
      </c>
      <c r="N4021" s="1" t="s">
        <v>29425</v>
      </c>
      <c r="O4021" s="1" t="s">
        <v>29426</v>
      </c>
    </row>
    <row r="4022" s="1" customFormat="1" spans="1:18">
      <c r="A4022" s="1" t="s">
        <v>15</v>
      </c>
      <c r="B4022" s="1" t="s">
        <v>29427</v>
      </c>
      <c r="C4022" s="1" t="s">
        <v>17</v>
      </c>
      <c r="J4022" s="1" t="s">
        <v>29428</v>
      </c>
      <c r="K4022" s="1" t="s">
        <v>29429</v>
      </c>
      <c r="L4022" s="1" t="s">
        <v>29430</v>
      </c>
      <c r="M4022" s="1" t="s">
        <v>29431</v>
      </c>
      <c r="N4022" s="1" t="s">
        <v>29432</v>
      </c>
      <c r="O4022" s="1" t="s">
        <v>29433</v>
      </c>
    </row>
    <row r="4023" s="1" customFormat="1" spans="1:18">
      <c r="A4023" s="1" t="s">
        <v>15</v>
      </c>
      <c r="B4023" s="1" t="s">
        <v>29427</v>
      </c>
      <c r="C4023" s="1" t="s">
        <v>27</v>
      </c>
      <c r="J4023" s="1" t="s">
        <v>29434</v>
      </c>
      <c r="K4023" s="1" t="s">
        <v>29429</v>
      </c>
      <c r="L4023" s="1" t="s">
        <v>29435</v>
      </c>
      <c r="M4023" s="1" t="s">
        <v>29436</v>
      </c>
      <c r="N4023" s="1" t="s">
        <v>29437</v>
      </c>
      <c r="O4023" s="1" t="s">
        <v>29438</v>
      </c>
    </row>
    <row r="4024" s="1" customFormat="1" spans="1:18">
      <c r="A4024" s="1" t="s">
        <v>15</v>
      </c>
      <c r="B4024" s="1" t="s">
        <v>22087</v>
      </c>
      <c r="C4024" s="1" t="s">
        <v>27</v>
      </c>
      <c r="J4024" s="1" t="s">
        <v>29439</v>
      </c>
      <c r="K4024" s="1" t="s">
        <v>29440</v>
      </c>
      <c r="L4024" s="1" t="s">
        <v>29441</v>
      </c>
      <c r="M4024" s="1" t="s">
        <v>29442</v>
      </c>
      <c r="N4024" s="1" t="s">
        <v>29443</v>
      </c>
      <c r="O4024" s="1" t="s">
        <v>29444</v>
      </c>
    </row>
    <row r="4025" s="1" customFormat="1" spans="1:18">
      <c r="A4025" s="1" t="s">
        <v>15</v>
      </c>
      <c r="B4025" s="1" t="s">
        <v>22087</v>
      </c>
      <c r="C4025" s="1" t="s">
        <v>17</v>
      </c>
      <c r="J4025" s="1" t="s">
        <v>29445</v>
      </c>
      <c r="K4025" s="1" t="s">
        <v>29440</v>
      </c>
      <c r="L4025" s="1" t="s">
        <v>29446</v>
      </c>
      <c r="M4025" s="1" t="s">
        <v>29447</v>
      </c>
      <c r="N4025" s="1" t="s">
        <v>29448</v>
      </c>
      <c r="O4025" s="1" t="s">
        <v>29449</v>
      </c>
    </row>
    <row r="4026" s="1" customFormat="1" spans="1:18">
      <c r="A4026" s="1" t="s">
        <v>15</v>
      </c>
      <c r="B4026" s="1" t="s">
        <v>29450</v>
      </c>
      <c r="C4026" s="1" t="s">
        <v>27</v>
      </c>
      <c r="J4026" s="1" t="s">
        <v>29451</v>
      </c>
      <c r="K4026" s="1" t="s">
        <v>29452</v>
      </c>
      <c r="L4026" s="1" t="s">
        <v>29453</v>
      </c>
      <c r="M4026" s="1" t="s">
        <v>29454</v>
      </c>
      <c r="N4026" s="1" t="s">
        <v>29455</v>
      </c>
      <c r="O4026" s="1" t="s">
        <v>29456</v>
      </c>
    </row>
    <row r="4027" s="1" customFormat="1" spans="1:18">
      <c r="A4027" s="1" t="s">
        <v>15</v>
      </c>
      <c r="B4027" s="1" t="s">
        <v>29457</v>
      </c>
      <c r="C4027" s="1" t="s">
        <v>45</v>
      </c>
      <c r="F4027" s="1" t="s">
        <v>22087</v>
      </c>
      <c r="I4027" s="1" t="s">
        <v>29458</v>
      </c>
      <c r="J4027" s="1" t="s">
        <v>29459</v>
      </c>
      <c r="K4027" s="1" t="s">
        <v>29460</v>
      </c>
      <c r="L4027" s="1" t="s">
        <v>29461</v>
      </c>
      <c r="M4027" s="1" t="s">
        <v>29462</v>
      </c>
      <c r="N4027" s="1" t="s">
        <v>29463</v>
      </c>
      <c r="O4027" s="1" t="s">
        <v>29464</v>
      </c>
      <c r="R4027" s="1" t="s">
        <v>2140</v>
      </c>
    </row>
    <row r="4028" s="1" customFormat="1" spans="1:18">
      <c r="A4028" s="1" t="s">
        <v>15</v>
      </c>
      <c r="B4028" s="1" t="s">
        <v>29465</v>
      </c>
      <c r="C4028" s="1" t="s">
        <v>27</v>
      </c>
      <c r="J4028" s="1" t="s">
        <v>29466</v>
      </c>
      <c r="K4028" s="1" t="s">
        <v>29467</v>
      </c>
      <c r="L4028" s="1" t="s">
        <v>29468</v>
      </c>
      <c r="M4028" s="1" t="s">
        <v>29469</v>
      </c>
      <c r="N4028" s="1" t="s">
        <v>29470</v>
      </c>
      <c r="O4028" s="1" t="s">
        <v>29471</v>
      </c>
    </row>
    <row r="4029" s="1" customFormat="1" spans="1:18">
      <c r="A4029" s="1" t="s">
        <v>15</v>
      </c>
      <c r="B4029" s="1" t="s">
        <v>29472</v>
      </c>
      <c r="C4029" s="1" t="s">
        <v>27</v>
      </c>
      <c r="J4029" s="1" t="s">
        <v>29473</v>
      </c>
      <c r="K4029" s="1" t="s">
        <v>29474</v>
      </c>
      <c r="L4029" s="1" t="s">
        <v>29475</v>
      </c>
      <c r="M4029" s="1" t="s">
        <v>29476</v>
      </c>
      <c r="N4029" s="1" t="s">
        <v>29477</v>
      </c>
      <c r="O4029" s="1" t="s">
        <v>29478</v>
      </c>
    </row>
    <row r="4030" s="1" customFormat="1" spans="1:18">
      <c r="A4030" s="1" t="s">
        <v>15</v>
      </c>
      <c r="B4030" s="1" t="s">
        <v>29479</v>
      </c>
      <c r="C4030" s="1" t="s">
        <v>27</v>
      </c>
      <c r="F4030" s="1" t="s">
        <v>29427</v>
      </c>
      <c r="I4030" s="1" t="s">
        <v>29480</v>
      </c>
      <c r="J4030" s="1" t="s">
        <v>29481</v>
      </c>
      <c r="K4030" s="1" t="s">
        <v>29482</v>
      </c>
      <c r="L4030" s="1" t="s">
        <v>29483</v>
      </c>
      <c r="M4030" s="1" t="s">
        <v>29484</v>
      </c>
      <c r="N4030" s="1" t="s">
        <v>29485</v>
      </c>
      <c r="O4030" s="1" t="s">
        <v>29486</v>
      </c>
      <c r="R4030" s="1" t="s">
        <v>2419</v>
      </c>
    </row>
    <row r="4031" s="1" customFormat="1" spans="1:18">
      <c r="A4031" s="1" t="s">
        <v>15</v>
      </c>
      <c r="B4031" s="1" t="s">
        <v>29487</v>
      </c>
      <c r="C4031" s="1" t="s">
        <v>27</v>
      </c>
      <c r="J4031" s="1" t="s">
        <v>29488</v>
      </c>
      <c r="K4031" s="1" t="s">
        <v>29489</v>
      </c>
      <c r="L4031" s="1" t="s">
        <v>29490</v>
      </c>
      <c r="M4031" s="1" t="s">
        <v>29491</v>
      </c>
      <c r="N4031" s="1" t="s">
        <v>29492</v>
      </c>
      <c r="O4031" s="1" t="s">
        <v>29493</v>
      </c>
    </row>
    <row r="4032" s="1" customFormat="1" spans="1:18">
      <c r="A4032" s="1" t="s">
        <v>15</v>
      </c>
      <c r="B4032" s="1" t="s">
        <v>29494</v>
      </c>
      <c r="C4032" s="1" t="s">
        <v>17</v>
      </c>
      <c r="J4032" s="1" t="s">
        <v>29495</v>
      </c>
      <c r="K4032" s="1" t="s">
        <v>29496</v>
      </c>
      <c r="L4032" s="1" t="s">
        <v>29497</v>
      </c>
      <c r="M4032" s="1" t="s">
        <v>29498</v>
      </c>
      <c r="N4032" s="1" t="s">
        <v>29499</v>
      </c>
      <c r="O4032" s="1" t="s">
        <v>29500</v>
      </c>
    </row>
    <row r="4033" s="1" customFormat="1" spans="1:15">
      <c r="A4033" s="1" t="s">
        <v>15</v>
      </c>
      <c r="B4033" s="1" t="s">
        <v>29494</v>
      </c>
      <c r="C4033" s="1" t="s">
        <v>27</v>
      </c>
      <c r="J4033" s="1" t="s">
        <v>29501</v>
      </c>
      <c r="K4033" s="1" t="s">
        <v>29496</v>
      </c>
      <c r="L4033" s="1" t="s">
        <v>29502</v>
      </c>
      <c r="M4033" s="1" t="s">
        <v>29503</v>
      </c>
      <c r="N4033" s="1" t="s">
        <v>29504</v>
      </c>
      <c r="O4033" s="1" t="s">
        <v>29505</v>
      </c>
    </row>
    <row r="4034" s="1" customFormat="1" spans="1:15">
      <c r="A4034" s="1" t="s">
        <v>15</v>
      </c>
      <c r="B4034" s="1" t="s">
        <v>29506</v>
      </c>
      <c r="C4034" s="1" t="s">
        <v>17</v>
      </c>
      <c r="J4034" s="1" t="s">
        <v>29507</v>
      </c>
      <c r="K4034" s="1" t="s">
        <v>29508</v>
      </c>
      <c r="L4034" s="1" t="s">
        <v>29509</v>
      </c>
      <c r="M4034" s="1" t="s">
        <v>29510</v>
      </c>
      <c r="N4034" s="1" t="s">
        <v>29511</v>
      </c>
      <c r="O4034" s="1" t="s">
        <v>29512</v>
      </c>
    </row>
    <row r="4035" s="1" customFormat="1" spans="1:15">
      <c r="A4035" s="1" t="s">
        <v>15</v>
      </c>
      <c r="B4035" s="1" t="s">
        <v>29506</v>
      </c>
      <c r="C4035" s="1" t="s">
        <v>27</v>
      </c>
      <c r="J4035" s="1" t="s">
        <v>29513</v>
      </c>
      <c r="K4035" s="1" t="s">
        <v>29508</v>
      </c>
      <c r="L4035" s="1" t="s">
        <v>29514</v>
      </c>
      <c r="M4035" s="1" t="s">
        <v>29515</v>
      </c>
      <c r="N4035" s="1" t="s">
        <v>29516</v>
      </c>
      <c r="O4035" s="1" t="s">
        <v>29517</v>
      </c>
    </row>
    <row r="4036" s="1" customFormat="1" spans="1:15">
      <c r="A4036" s="1" t="s">
        <v>15</v>
      </c>
      <c r="B4036" s="1" t="s">
        <v>29518</v>
      </c>
      <c r="C4036" s="1" t="s">
        <v>27</v>
      </c>
      <c r="F4036" s="1" t="s">
        <v>29519</v>
      </c>
      <c r="G4036" s="1" t="e">
        <f>-dom</f>
        <v>#NAME?</v>
      </c>
      <c r="I4036" s="1" t="s">
        <v>29520</v>
      </c>
      <c r="J4036" s="1" t="s">
        <v>29521</v>
      </c>
      <c r="K4036" s="1" t="s">
        <v>29522</v>
      </c>
      <c r="L4036" s="1" t="s">
        <v>29523</v>
      </c>
      <c r="M4036" s="1" t="s">
        <v>29524</v>
      </c>
      <c r="N4036" s="1" t="s">
        <v>29525</v>
      </c>
      <c r="O4036" s="1" t="s">
        <v>29526</v>
      </c>
    </row>
    <row r="4037" s="1" customFormat="1" spans="1:15">
      <c r="A4037" s="1" t="s">
        <v>15</v>
      </c>
      <c r="B4037" s="1" t="s">
        <v>29519</v>
      </c>
      <c r="C4037" s="1" t="s">
        <v>45</v>
      </c>
      <c r="J4037" s="1" t="s">
        <v>29527</v>
      </c>
      <c r="K4037" s="1" t="s">
        <v>29528</v>
      </c>
      <c r="L4037" s="1" t="s">
        <v>29529</v>
      </c>
      <c r="M4037" s="1" t="s">
        <v>29530</v>
      </c>
      <c r="N4037" s="1" t="s">
        <v>29531</v>
      </c>
      <c r="O4037" s="1" t="s">
        <v>29532</v>
      </c>
    </row>
    <row r="4038" s="1" customFormat="1" spans="1:15">
      <c r="A4038" s="1" t="s">
        <v>15</v>
      </c>
      <c r="B4038" s="1" t="s">
        <v>29533</v>
      </c>
      <c r="C4038" s="1" t="s">
        <v>17</v>
      </c>
      <c r="J4038" s="1" t="s">
        <v>29534</v>
      </c>
      <c r="K4038" s="1" t="s">
        <v>29535</v>
      </c>
      <c r="L4038" s="1" t="s">
        <v>29536</v>
      </c>
      <c r="M4038" s="1" t="s">
        <v>29537</v>
      </c>
      <c r="N4038" s="1" t="s">
        <v>29538</v>
      </c>
      <c r="O4038" s="1" t="s">
        <v>29539</v>
      </c>
    </row>
    <row r="4039" s="1" customFormat="1" spans="1:15">
      <c r="A4039" s="1" t="s">
        <v>15</v>
      </c>
      <c r="B4039" s="1" t="s">
        <v>29533</v>
      </c>
      <c r="C4039" s="1" t="s">
        <v>27</v>
      </c>
      <c r="J4039" s="1" t="s">
        <v>29540</v>
      </c>
      <c r="K4039" s="1" t="s">
        <v>29535</v>
      </c>
      <c r="L4039" s="1" t="s">
        <v>29541</v>
      </c>
      <c r="M4039" s="1" t="s">
        <v>29542</v>
      </c>
      <c r="N4039" s="1" t="s">
        <v>29543</v>
      </c>
      <c r="O4039" s="1" t="s">
        <v>29544</v>
      </c>
    </row>
    <row r="4040" s="1" customFormat="1" spans="1:15">
      <c r="A4040" s="1" t="s">
        <v>15</v>
      </c>
      <c r="B4040" s="1" t="s">
        <v>29545</v>
      </c>
      <c r="C4040" s="1" t="s">
        <v>17</v>
      </c>
      <c r="D4040" s="1" t="s">
        <v>29546</v>
      </c>
      <c r="F4040" s="1" t="s">
        <v>9019</v>
      </c>
      <c r="I4040" s="1" t="s">
        <v>29547</v>
      </c>
      <c r="J4040" s="1" t="s">
        <v>29548</v>
      </c>
      <c r="K4040" s="1" t="s">
        <v>29549</v>
      </c>
      <c r="L4040" s="1" t="s">
        <v>29550</v>
      </c>
      <c r="M4040" s="1" t="s">
        <v>29551</v>
      </c>
      <c r="N4040" s="1" t="s">
        <v>29552</v>
      </c>
      <c r="O4040" s="1" t="s">
        <v>29553</v>
      </c>
    </row>
    <row r="4041" s="1" customFormat="1" spans="1:15">
      <c r="A4041" s="1" t="s">
        <v>15</v>
      </c>
      <c r="B4041" s="1" t="s">
        <v>29554</v>
      </c>
      <c r="C4041" s="1" t="s">
        <v>65</v>
      </c>
      <c r="D4041" s="1" t="s">
        <v>29546</v>
      </c>
      <c r="F4041" s="1" t="s">
        <v>13861</v>
      </c>
      <c r="I4041" s="1" t="s">
        <v>29555</v>
      </c>
      <c r="J4041" s="1" t="s">
        <v>29556</v>
      </c>
      <c r="K4041" s="1" t="s">
        <v>29557</v>
      </c>
      <c r="L4041" s="1" t="s">
        <v>29558</v>
      </c>
      <c r="M4041" s="1" t="s">
        <v>29559</v>
      </c>
      <c r="N4041" s="1" t="s">
        <v>29560</v>
      </c>
      <c r="O4041" s="1" t="s">
        <v>29561</v>
      </c>
    </row>
    <row r="4042" s="1" customFormat="1" spans="1:15">
      <c r="A4042" s="1" t="s">
        <v>15</v>
      </c>
      <c r="B4042" s="1" t="s">
        <v>29562</v>
      </c>
      <c r="C4042" s="1" t="s">
        <v>65</v>
      </c>
      <c r="D4042" s="1" t="s">
        <v>29546</v>
      </c>
      <c r="F4042" s="1" t="s">
        <v>18093</v>
      </c>
      <c r="I4042" s="1" t="s">
        <v>29563</v>
      </c>
      <c r="J4042" s="1" t="s">
        <v>29564</v>
      </c>
      <c r="K4042" s="1" t="s">
        <v>29565</v>
      </c>
      <c r="L4042" s="1" t="s">
        <v>29566</v>
      </c>
      <c r="M4042" s="1" t="s">
        <v>29567</v>
      </c>
      <c r="N4042" s="1" t="s">
        <v>29568</v>
      </c>
      <c r="O4042" s="1" t="s">
        <v>29569</v>
      </c>
    </row>
    <row r="4043" s="1" customFormat="1" spans="1:15">
      <c r="A4043" s="1" t="s">
        <v>15</v>
      </c>
      <c r="B4043" s="1" t="s">
        <v>29570</v>
      </c>
      <c r="C4043" s="1" t="s">
        <v>27</v>
      </c>
      <c r="F4043" s="1" t="s">
        <v>29571</v>
      </c>
      <c r="G4043" s="1" t="s">
        <v>12878</v>
      </c>
      <c r="I4043" s="1" t="s">
        <v>29572</v>
      </c>
      <c r="J4043" s="1" t="s">
        <v>29573</v>
      </c>
      <c r="K4043" s="1" t="s">
        <v>29574</v>
      </c>
      <c r="L4043" s="1" t="s">
        <v>29575</v>
      </c>
      <c r="M4043" s="1" t="s">
        <v>29576</v>
      </c>
      <c r="N4043" s="1" t="s">
        <v>29577</v>
      </c>
      <c r="O4043" s="1" t="s">
        <v>29578</v>
      </c>
    </row>
    <row r="4044" s="1" customFormat="1" spans="1:15">
      <c r="A4044" s="1" t="s">
        <v>15</v>
      </c>
      <c r="B4044" s="1" t="s">
        <v>29579</v>
      </c>
      <c r="C4044" s="1" t="s">
        <v>27</v>
      </c>
      <c r="J4044" s="1" t="s">
        <v>29580</v>
      </c>
      <c r="K4044" s="1" t="s">
        <v>29581</v>
      </c>
      <c r="L4044" s="1" t="s">
        <v>29582</v>
      </c>
      <c r="M4044" s="1" t="s">
        <v>29583</v>
      </c>
      <c r="N4044" s="1" t="s">
        <v>29584</v>
      </c>
      <c r="O4044" s="1" t="s">
        <v>29585</v>
      </c>
    </row>
    <row r="4045" s="1" customFormat="1" spans="1:15">
      <c r="A4045" s="1" t="s">
        <v>15</v>
      </c>
      <c r="B4045" s="1" t="s">
        <v>29586</v>
      </c>
      <c r="C4045" s="1" t="s">
        <v>17</v>
      </c>
      <c r="J4045" s="1" t="s">
        <v>29587</v>
      </c>
      <c r="K4045" s="1" t="s">
        <v>29588</v>
      </c>
      <c r="L4045" s="1" t="s">
        <v>29589</v>
      </c>
      <c r="M4045" s="1" t="s">
        <v>29590</v>
      </c>
      <c r="N4045" s="1" t="s">
        <v>29591</v>
      </c>
      <c r="O4045" s="1" t="s">
        <v>29592</v>
      </c>
    </row>
    <row r="4046" s="1" customFormat="1" spans="1:15">
      <c r="A4046" s="1" t="s">
        <v>15</v>
      </c>
      <c r="B4046" s="1" t="s">
        <v>29586</v>
      </c>
      <c r="C4046" s="1" t="s">
        <v>27</v>
      </c>
      <c r="J4046" s="1" t="s">
        <v>29593</v>
      </c>
      <c r="K4046" s="1" t="s">
        <v>29588</v>
      </c>
      <c r="L4046" s="1" t="s">
        <v>29594</v>
      </c>
      <c r="M4046" s="1" t="s">
        <v>29595</v>
      </c>
      <c r="N4046" s="1" t="s">
        <v>29596</v>
      </c>
      <c r="O4046" s="1" t="s">
        <v>29597</v>
      </c>
    </row>
    <row r="4047" s="1" customFormat="1" spans="1:15">
      <c r="A4047" s="1" t="s">
        <v>15</v>
      </c>
      <c r="B4047" s="1" t="s">
        <v>29598</v>
      </c>
      <c r="C4047" s="1" t="s">
        <v>45</v>
      </c>
      <c r="F4047" s="1" t="s">
        <v>29586</v>
      </c>
      <c r="G4047" s="1" t="e">
        <f>-ful</f>
        <v>#NAME?</v>
      </c>
      <c r="I4047" s="1" t="s">
        <v>29599</v>
      </c>
      <c r="J4047" s="1" t="s">
        <v>29600</v>
      </c>
      <c r="K4047" s="1" t="s">
        <v>29601</v>
      </c>
      <c r="L4047" s="1" t="s">
        <v>29602</v>
      </c>
      <c r="M4047" s="1" t="s">
        <v>29603</v>
      </c>
      <c r="N4047" s="1" t="s">
        <v>29604</v>
      </c>
      <c r="O4047" s="1" t="s">
        <v>29605</v>
      </c>
    </row>
    <row r="4048" s="1" customFormat="1" spans="1:15">
      <c r="A4048" s="1" t="s">
        <v>15</v>
      </c>
      <c r="B4048" s="1" t="s">
        <v>29606</v>
      </c>
      <c r="C4048" s="1" t="s">
        <v>27</v>
      </c>
      <c r="J4048" s="1" t="s">
        <v>29607</v>
      </c>
      <c r="K4048" s="1" t="s">
        <v>29608</v>
      </c>
      <c r="L4048" s="1" t="s">
        <v>29609</v>
      </c>
      <c r="M4048" s="1" t="s">
        <v>29610</v>
      </c>
      <c r="N4048" s="1" t="s">
        <v>29611</v>
      </c>
      <c r="O4048" s="1" t="s">
        <v>29612</v>
      </c>
    </row>
    <row r="4049" s="1" customFormat="1" spans="1:15">
      <c r="A4049" s="1" t="s">
        <v>15</v>
      </c>
      <c r="B4049" s="1" t="s">
        <v>29613</v>
      </c>
      <c r="C4049" s="1" t="s">
        <v>27</v>
      </c>
      <c r="J4049" s="1" t="s">
        <v>29614</v>
      </c>
      <c r="K4049" s="1" t="s">
        <v>29615</v>
      </c>
      <c r="L4049" s="1" t="s">
        <v>29616</v>
      </c>
      <c r="M4049" s="1" t="s">
        <v>29617</v>
      </c>
      <c r="N4049" s="1" t="s">
        <v>29618</v>
      </c>
      <c r="O4049" s="1" t="s">
        <v>29619</v>
      </c>
    </row>
    <row r="4050" s="1" customFormat="1" spans="1:15">
      <c r="A4050" s="1" t="s">
        <v>15</v>
      </c>
      <c r="B4050" s="1" t="s">
        <v>29620</v>
      </c>
      <c r="C4050" s="1" t="s">
        <v>45</v>
      </c>
      <c r="F4050" s="1" t="s">
        <v>29613</v>
      </c>
      <c r="G4050" s="1" t="e">
        <f>-en</f>
        <v>#NAME?</v>
      </c>
      <c r="I4050" s="1" t="s">
        <v>29621</v>
      </c>
      <c r="J4050" s="1" t="s">
        <v>29622</v>
      </c>
      <c r="K4050" s="1" t="s">
        <v>29623</v>
      </c>
      <c r="L4050" s="1" t="s">
        <v>29624</v>
      </c>
      <c r="M4050" s="1" t="s">
        <v>29625</v>
      </c>
      <c r="N4050" s="1" t="s">
        <v>29626</v>
      </c>
      <c r="O4050" s="1" t="s">
        <v>29627</v>
      </c>
    </row>
    <row r="4051" s="1" customFormat="1" spans="1:15">
      <c r="A4051" s="1" t="s">
        <v>15</v>
      </c>
      <c r="B4051" s="1" t="s">
        <v>29628</v>
      </c>
      <c r="C4051" s="1" t="s">
        <v>27</v>
      </c>
      <c r="J4051" s="1" t="s">
        <v>29629</v>
      </c>
      <c r="K4051" s="1" t="s">
        <v>29630</v>
      </c>
      <c r="L4051" s="1" t="s">
        <v>29631</v>
      </c>
      <c r="M4051" s="1" t="s">
        <v>29632</v>
      </c>
      <c r="N4051" s="1" t="s">
        <v>29633</v>
      </c>
      <c r="O4051" s="1" t="s">
        <v>29634</v>
      </c>
    </row>
    <row r="4052" s="1" customFormat="1" spans="1:15">
      <c r="A4052" s="1" t="s">
        <v>15</v>
      </c>
      <c r="B4052" s="1" t="s">
        <v>11644</v>
      </c>
      <c r="C4052" s="1" t="s">
        <v>17</v>
      </c>
      <c r="J4052" s="1" t="s">
        <v>29635</v>
      </c>
      <c r="K4052" s="1" t="s">
        <v>29636</v>
      </c>
      <c r="L4052" s="1" t="s">
        <v>29637</v>
      </c>
      <c r="M4052" s="1" t="s">
        <v>29638</v>
      </c>
      <c r="N4052" s="1" t="s">
        <v>29639</v>
      </c>
      <c r="O4052" s="1" t="s">
        <v>29640</v>
      </c>
    </row>
    <row r="4053" s="1" customFormat="1" spans="1:15">
      <c r="A4053" s="1" t="s">
        <v>15</v>
      </c>
      <c r="B4053" s="1" t="s">
        <v>11644</v>
      </c>
      <c r="C4053" s="1" t="s">
        <v>27</v>
      </c>
      <c r="J4053" s="1" t="s">
        <v>29641</v>
      </c>
      <c r="K4053" s="1" t="s">
        <v>29636</v>
      </c>
      <c r="L4053" s="1" t="s">
        <v>29642</v>
      </c>
      <c r="M4053" s="1" t="s">
        <v>29643</v>
      </c>
      <c r="N4053" s="1" t="s">
        <v>29644</v>
      </c>
      <c r="O4053" s="1" t="s">
        <v>29645</v>
      </c>
    </row>
    <row r="4054" s="1" customFormat="1" spans="1:15">
      <c r="A4054" s="1" t="s">
        <v>15</v>
      </c>
      <c r="B4054" s="1" t="s">
        <v>29646</v>
      </c>
      <c r="C4054" s="1" t="s">
        <v>27</v>
      </c>
      <c r="F4054" s="1" t="s">
        <v>11644</v>
      </c>
      <c r="G4054" s="1" t="e">
        <f>-er</f>
        <v>#NAME?</v>
      </c>
      <c r="I4054" s="1" t="s">
        <v>29647</v>
      </c>
      <c r="J4054" s="1" t="s">
        <v>29648</v>
      </c>
      <c r="K4054" s="1" t="s">
        <v>29649</v>
      </c>
      <c r="L4054" s="1" t="s">
        <v>29650</v>
      </c>
      <c r="M4054" s="1" t="s">
        <v>29651</v>
      </c>
      <c r="N4054" s="1" t="s">
        <v>29652</v>
      </c>
      <c r="O4054" s="1" t="s">
        <v>29653</v>
      </c>
    </row>
    <row r="4055" s="1" customFormat="1" spans="1:15">
      <c r="A4055" s="1" t="s">
        <v>15</v>
      </c>
      <c r="B4055" s="1" t="s">
        <v>29654</v>
      </c>
      <c r="C4055" s="1" t="s">
        <v>27</v>
      </c>
      <c r="J4055" s="1" t="s">
        <v>29655</v>
      </c>
      <c r="K4055" s="1" t="s">
        <v>29656</v>
      </c>
      <c r="L4055" s="1" t="s">
        <v>29657</v>
      </c>
      <c r="M4055" s="1" t="s">
        <v>29658</v>
      </c>
      <c r="N4055" s="1" t="s">
        <v>29659</v>
      </c>
      <c r="O4055" s="1" t="s">
        <v>29660</v>
      </c>
    </row>
    <row r="4056" s="1" customFormat="1" spans="1:15">
      <c r="A4056" s="1" t="s">
        <v>15</v>
      </c>
      <c r="B4056" s="1" t="s">
        <v>29661</v>
      </c>
      <c r="C4056" s="1" t="s">
        <v>45</v>
      </c>
      <c r="I4056" s="1" t="s">
        <v>29662</v>
      </c>
      <c r="J4056" s="1" t="s">
        <v>29663</v>
      </c>
      <c r="K4056" s="1" t="s">
        <v>29664</v>
      </c>
      <c r="L4056" s="1" t="s">
        <v>29665</v>
      </c>
      <c r="M4056" s="1" t="s">
        <v>29666</v>
      </c>
      <c r="N4056" s="1" t="s">
        <v>29667</v>
      </c>
      <c r="O4056" s="1" t="s">
        <v>29668</v>
      </c>
    </row>
    <row r="4057" s="1" customFormat="1" spans="1:15">
      <c r="A4057" s="1" t="s">
        <v>15</v>
      </c>
      <c r="B4057" s="1" t="s">
        <v>29669</v>
      </c>
      <c r="C4057" s="1" t="s">
        <v>27</v>
      </c>
      <c r="J4057" s="1" t="s">
        <v>29670</v>
      </c>
      <c r="K4057" s="1" t="s">
        <v>29671</v>
      </c>
      <c r="L4057" s="1" t="s">
        <v>29672</v>
      </c>
      <c r="M4057" s="1" t="s">
        <v>29673</v>
      </c>
      <c r="N4057" s="1" t="s">
        <v>29674</v>
      </c>
      <c r="O4057" s="1" t="s">
        <v>29675</v>
      </c>
    </row>
    <row r="4058" s="1" customFormat="1" spans="1:15">
      <c r="A4058" s="1" t="s">
        <v>15</v>
      </c>
      <c r="B4058" s="1" t="s">
        <v>29676</v>
      </c>
      <c r="C4058" s="1" t="s">
        <v>45</v>
      </c>
      <c r="F4058" s="1" t="s">
        <v>29677</v>
      </c>
      <c r="G4058" s="1" t="e">
        <f>-ed</f>
        <v>#NAME?</v>
      </c>
      <c r="I4058" s="1" t="s">
        <v>29678</v>
      </c>
      <c r="J4058" s="1" t="s">
        <v>29679</v>
      </c>
      <c r="K4058" s="1" t="s">
        <v>29680</v>
      </c>
      <c r="L4058" s="1" t="s">
        <v>29681</v>
      </c>
      <c r="M4058" s="1" t="s">
        <v>29682</v>
      </c>
      <c r="N4058" s="1" t="s">
        <v>29683</v>
      </c>
      <c r="O4058" s="1" t="s">
        <v>29684</v>
      </c>
    </row>
    <row r="4059" s="1" customFormat="1" spans="1:15">
      <c r="A4059" s="1" t="s">
        <v>15</v>
      </c>
      <c r="B4059" s="1" t="s">
        <v>29677</v>
      </c>
      <c r="C4059" s="1" t="s">
        <v>17</v>
      </c>
      <c r="J4059" s="1" t="s">
        <v>29685</v>
      </c>
      <c r="K4059" s="1" t="s">
        <v>29686</v>
      </c>
      <c r="L4059" s="1" t="s">
        <v>29687</v>
      </c>
      <c r="M4059" s="1" t="s">
        <v>29688</v>
      </c>
      <c r="N4059" s="1" t="s">
        <v>29689</v>
      </c>
      <c r="O4059" s="1" t="s">
        <v>29690</v>
      </c>
    </row>
    <row r="4060" s="1" customFormat="1" spans="1:15">
      <c r="A4060" s="1" t="s">
        <v>15</v>
      </c>
      <c r="B4060" s="1" t="s">
        <v>29691</v>
      </c>
      <c r="C4060" s="1" t="s">
        <v>45</v>
      </c>
      <c r="J4060" s="1" t="s">
        <v>29692</v>
      </c>
      <c r="K4060" s="1" t="s">
        <v>29693</v>
      </c>
      <c r="L4060" s="1" t="s">
        <v>29694</v>
      </c>
      <c r="M4060" s="1" t="s">
        <v>29695</v>
      </c>
      <c r="N4060" s="1" t="s">
        <v>29696</v>
      </c>
      <c r="O4060" s="1" t="s">
        <v>29697</v>
      </c>
    </row>
    <row r="4061" s="1" customFormat="1" spans="1:15">
      <c r="A4061" s="1" t="s">
        <v>15</v>
      </c>
      <c r="B4061" s="1" t="s">
        <v>29698</v>
      </c>
      <c r="C4061" s="1" t="s">
        <v>45</v>
      </c>
      <c r="I4061" s="1" t="s">
        <v>29699</v>
      </c>
      <c r="J4061" s="1" t="s">
        <v>29700</v>
      </c>
      <c r="K4061" s="1" t="s">
        <v>29701</v>
      </c>
      <c r="L4061" s="1" t="s">
        <v>29702</v>
      </c>
      <c r="M4061" s="1" t="s">
        <v>29703</v>
      </c>
      <c r="N4061" s="1" t="s">
        <v>29704</v>
      </c>
      <c r="O4061" s="1" t="s">
        <v>29705</v>
      </c>
    </row>
    <row r="4062" s="1" customFormat="1" spans="1:15">
      <c r="A4062" s="1" t="s">
        <v>15</v>
      </c>
      <c r="B4062" s="1" t="s">
        <v>29706</v>
      </c>
      <c r="C4062" s="1" t="s">
        <v>45</v>
      </c>
      <c r="F4062" s="1" t="s">
        <v>29691</v>
      </c>
      <c r="G4062" s="1" t="s">
        <v>2140</v>
      </c>
      <c r="I4062" s="1" t="s">
        <v>29707</v>
      </c>
      <c r="J4062" s="1" t="s">
        <v>29708</v>
      </c>
      <c r="K4062" s="1" t="s">
        <v>29709</v>
      </c>
      <c r="L4062" s="1" t="s">
        <v>29710</v>
      </c>
      <c r="M4062" s="1" t="s">
        <v>29711</v>
      </c>
      <c r="N4062" s="1" t="s">
        <v>29712</v>
      </c>
      <c r="O4062" s="1" t="s">
        <v>29713</v>
      </c>
    </row>
    <row r="4063" s="1" customFormat="1" spans="1:15">
      <c r="A4063" s="1" t="s">
        <v>15</v>
      </c>
      <c r="B4063" s="1" t="s">
        <v>29714</v>
      </c>
      <c r="C4063" s="1" t="s">
        <v>17</v>
      </c>
      <c r="J4063" s="1" t="s">
        <v>29715</v>
      </c>
      <c r="K4063" s="1" t="s">
        <v>29608</v>
      </c>
      <c r="L4063" s="1" t="s">
        <v>29716</v>
      </c>
      <c r="M4063" s="1" t="s">
        <v>29717</v>
      </c>
      <c r="N4063" s="1" t="s">
        <v>29718</v>
      </c>
      <c r="O4063" s="1" t="s">
        <v>29719</v>
      </c>
    </row>
    <row r="4064" s="1" customFormat="1" spans="1:15">
      <c r="A4064" s="1" t="s">
        <v>15</v>
      </c>
      <c r="B4064" s="1" t="s">
        <v>29720</v>
      </c>
      <c r="C4064" s="1" t="s">
        <v>17</v>
      </c>
      <c r="J4064" s="1" t="s">
        <v>29721</v>
      </c>
      <c r="K4064" s="1" t="s">
        <v>29722</v>
      </c>
      <c r="L4064" s="1" t="s">
        <v>29723</v>
      </c>
      <c r="M4064" s="1" t="s">
        <v>29724</v>
      </c>
      <c r="N4064" s="1" t="s">
        <v>29725</v>
      </c>
      <c r="O4064" s="1" t="s">
        <v>29726</v>
      </c>
    </row>
    <row r="4065" s="1" customFormat="1" spans="1:15">
      <c r="A4065" s="1" t="s">
        <v>15</v>
      </c>
      <c r="B4065" s="1" t="s">
        <v>29720</v>
      </c>
      <c r="C4065" s="1" t="s">
        <v>27</v>
      </c>
      <c r="J4065" s="1" t="s">
        <v>29727</v>
      </c>
      <c r="K4065" s="1" t="s">
        <v>29728</v>
      </c>
      <c r="L4065" s="1" t="s">
        <v>29729</v>
      </c>
      <c r="M4065" s="1" t="s">
        <v>29730</v>
      </c>
      <c r="N4065" s="1" t="s">
        <v>29731</v>
      </c>
      <c r="O4065" s="1" t="s">
        <v>29732</v>
      </c>
    </row>
    <row r="4066" s="1" customFormat="1" spans="1:15">
      <c r="A4066" s="1" t="s">
        <v>15</v>
      </c>
      <c r="B4066" s="1" t="s">
        <v>29733</v>
      </c>
      <c r="C4066" s="1" t="s">
        <v>17</v>
      </c>
      <c r="F4066" s="1" t="s">
        <v>29734</v>
      </c>
      <c r="G4066" s="1" t="s">
        <v>5704</v>
      </c>
      <c r="I4066" s="1" t="s">
        <v>29735</v>
      </c>
      <c r="J4066" s="1" t="s">
        <v>29736</v>
      </c>
      <c r="K4066" s="1" t="s">
        <v>29737</v>
      </c>
      <c r="L4066" s="1" t="s">
        <v>29738</v>
      </c>
      <c r="M4066" s="1" t="s">
        <v>29739</v>
      </c>
      <c r="N4066" s="1" t="s">
        <v>29740</v>
      </c>
      <c r="O4066" s="1" t="s">
        <v>29741</v>
      </c>
    </row>
    <row r="4067" s="1" customFormat="1" ht="102" spans="1:15">
      <c r="A4067" s="1" t="s">
        <v>15</v>
      </c>
      <c r="B4067" s="3" t="s">
        <v>29742</v>
      </c>
      <c r="C4067" s="3" t="s">
        <v>17</v>
      </c>
      <c r="D4067" s="4"/>
      <c r="E4067" s="4"/>
      <c r="F4067" s="4"/>
      <c r="G4067" s="4"/>
      <c r="H4067" s="4"/>
      <c r="I4067" s="4"/>
      <c r="J4067" s="3" t="s">
        <v>29743</v>
      </c>
      <c r="K4067" s="3" t="s">
        <v>29744</v>
      </c>
      <c r="L4067" s="3" t="s">
        <v>29745</v>
      </c>
      <c r="M4067" s="3" t="s">
        <v>29746</v>
      </c>
      <c r="N4067" s="3" t="s">
        <v>29747</v>
      </c>
      <c r="O4067" s="3" t="s">
        <v>29748</v>
      </c>
    </row>
    <row r="4068" s="1" customFormat="1" ht="127.5" spans="1:15">
      <c r="A4068" s="1" t="s">
        <v>15</v>
      </c>
      <c r="B4068" s="3" t="s">
        <v>29742</v>
      </c>
      <c r="C4068" s="3" t="s">
        <v>27</v>
      </c>
      <c r="D4068" s="4"/>
      <c r="E4068" s="4"/>
      <c r="F4068" s="4"/>
      <c r="G4068" s="4"/>
      <c r="H4068" s="4"/>
      <c r="I4068" s="4"/>
      <c r="J4068" s="3" t="s">
        <v>29749</v>
      </c>
      <c r="K4068" s="3" t="s">
        <v>29744</v>
      </c>
      <c r="L4068" s="3" t="s">
        <v>29750</v>
      </c>
      <c r="M4068" s="3" t="s">
        <v>29751</v>
      </c>
      <c r="N4068" s="3" t="s">
        <v>29752</v>
      </c>
      <c r="O4068" s="3" t="s">
        <v>29753</v>
      </c>
    </row>
    <row r="4069" s="1" customFormat="1" ht="140.25" spans="1:15">
      <c r="A4069" s="1" t="s">
        <v>15</v>
      </c>
      <c r="B4069" s="3" t="s">
        <v>29754</v>
      </c>
      <c r="C4069" s="3" t="s">
        <v>27</v>
      </c>
      <c r="D4069" s="4"/>
      <c r="E4069" s="4"/>
      <c r="F4069" s="4"/>
      <c r="G4069" s="4"/>
      <c r="H4069" s="4"/>
      <c r="I4069" s="4"/>
      <c r="J4069" s="3" t="s">
        <v>29755</v>
      </c>
      <c r="K4069" s="3" t="s">
        <v>29756</v>
      </c>
      <c r="L4069" s="3" t="s">
        <v>29757</v>
      </c>
      <c r="M4069" s="3" t="s">
        <v>29758</v>
      </c>
      <c r="N4069" s="3" t="s">
        <v>29759</v>
      </c>
      <c r="O4069" s="3" t="s">
        <v>29760</v>
      </c>
    </row>
    <row r="4070" s="1" customFormat="1" ht="140.25" spans="1:15">
      <c r="A4070" s="1" t="s">
        <v>15</v>
      </c>
      <c r="B4070" s="3" t="s">
        <v>29761</v>
      </c>
      <c r="C4070" s="3" t="s">
        <v>17</v>
      </c>
      <c r="D4070" s="4"/>
      <c r="E4070" s="4"/>
      <c r="F4070" s="4"/>
      <c r="G4070" s="4"/>
      <c r="H4070" s="4"/>
      <c r="I4070" s="4"/>
      <c r="J4070" s="3" t="s">
        <v>29762</v>
      </c>
      <c r="K4070" s="3" t="s">
        <v>22158</v>
      </c>
      <c r="L4070" s="3" t="s">
        <v>29763</v>
      </c>
      <c r="M4070" s="3" t="s">
        <v>29764</v>
      </c>
      <c r="N4070" s="3" t="s">
        <v>29765</v>
      </c>
      <c r="O4070" s="3" t="s">
        <v>29766</v>
      </c>
    </row>
    <row r="4071" s="1" customFormat="1" ht="127.5" spans="1:15">
      <c r="A4071" s="1" t="s">
        <v>15</v>
      </c>
      <c r="B4071" s="3" t="s">
        <v>29767</v>
      </c>
      <c r="C4071" s="3" t="s">
        <v>45</v>
      </c>
      <c r="D4071" s="4"/>
      <c r="E4071" s="4"/>
      <c r="F4071" s="4"/>
      <c r="G4071" s="4"/>
      <c r="H4071" s="4"/>
      <c r="I4071" s="4"/>
      <c r="J4071" s="3" t="s">
        <v>29768</v>
      </c>
      <c r="K4071" s="3" t="s">
        <v>29769</v>
      </c>
      <c r="L4071" s="3" t="s">
        <v>29770</v>
      </c>
      <c r="M4071" s="3" t="s">
        <v>29771</v>
      </c>
      <c r="N4071" s="3" t="s">
        <v>29772</v>
      </c>
      <c r="O4071" s="3" t="s">
        <v>29773</v>
      </c>
    </row>
    <row r="4072" s="1" customFormat="1" ht="153" spans="1:15">
      <c r="A4072" s="1" t="s">
        <v>15</v>
      </c>
      <c r="B4072" s="3" t="s">
        <v>29774</v>
      </c>
      <c r="C4072" s="3" t="s">
        <v>27</v>
      </c>
      <c r="D4072" s="4"/>
      <c r="E4072" s="4"/>
      <c r="F4072" s="4"/>
      <c r="G4072" s="4"/>
      <c r="H4072" s="4"/>
      <c r="I4072" s="4"/>
      <c r="J4072" s="3" t="s">
        <v>29775</v>
      </c>
      <c r="K4072" s="3" t="s">
        <v>29776</v>
      </c>
      <c r="L4072" s="3" t="s">
        <v>29777</v>
      </c>
      <c r="M4072" s="3" t="s">
        <v>29778</v>
      </c>
      <c r="N4072" s="3" t="s">
        <v>29779</v>
      </c>
      <c r="O4072" s="3" t="s">
        <v>29780</v>
      </c>
    </row>
    <row r="4073" s="1" customFormat="1" spans="1:15">
      <c r="A4073" s="1" t="s">
        <v>15</v>
      </c>
      <c r="B4073" s="1" t="s">
        <v>29781</v>
      </c>
      <c r="C4073" s="1" t="s">
        <v>17</v>
      </c>
      <c r="J4073" s="1" t="s">
        <v>29782</v>
      </c>
      <c r="K4073" s="1" t="s">
        <v>29783</v>
      </c>
      <c r="L4073" s="1" t="s">
        <v>29784</v>
      </c>
      <c r="M4073" s="1" t="s">
        <v>29785</v>
      </c>
      <c r="N4073" s="1" t="s">
        <v>29786</v>
      </c>
      <c r="O4073" s="1" t="s">
        <v>29787</v>
      </c>
    </row>
    <row r="4074" s="1" customFormat="1" spans="1:15">
      <c r="A4074" s="1" t="s">
        <v>15</v>
      </c>
      <c r="B4074" s="1" t="s">
        <v>29788</v>
      </c>
      <c r="C4074" s="1" t="s">
        <v>17</v>
      </c>
      <c r="J4074" s="1" t="s">
        <v>29789</v>
      </c>
      <c r="K4074" s="1" t="s">
        <v>29790</v>
      </c>
      <c r="L4074" s="1" t="s">
        <v>29791</v>
      </c>
      <c r="M4074" s="1" t="s">
        <v>29792</v>
      </c>
      <c r="N4074" s="1" t="s">
        <v>29793</v>
      </c>
      <c r="O4074" s="1" t="s">
        <v>29794</v>
      </c>
    </row>
    <row r="4075" s="1" customFormat="1" spans="1:15">
      <c r="A4075" s="1" t="s">
        <v>15</v>
      </c>
      <c r="B4075" s="1" t="s">
        <v>29795</v>
      </c>
      <c r="C4075" s="1" t="s">
        <v>27</v>
      </c>
      <c r="J4075" s="1" t="s">
        <v>29796</v>
      </c>
      <c r="K4075" s="1" t="s">
        <v>29797</v>
      </c>
      <c r="L4075" s="1" t="s">
        <v>29798</v>
      </c>
      <c r="M4075" s="1" t="s">
        <v>29799</v>
      </c>
      <c r="N4075" s="1" t="s">
        <v>29800</v>
      </c>
      <c r="O4075" s="1" t="s">
        <v>29801</v>
      </c>
    </row>
    <row r="4076" s="1" customFormat="1" spans="1:15">
      <c r="A4076" s="1" t="s">
        <v>15</v>
      </c>
      <c r="B4076" s="1" t="s">
        <v>29802</v>
      </c>
      <c r="C4076" s="1" t="s">
        <v>45</v>
      </c>
      <c r="J4076" s="1" t="s">
        <v>29803</v>
      </c>
      <c r="K4076" s="1" t="s">
        <v>29804</v>
      </c>
      <c r="L4076" s="1" t="s">
        <v>29805</v>
      </c>
      <c r="M4076" s="1" t="s">
        <v>29806</v>
      </c>
      <c r="N4076" s="1" t="s">
        <v>29807</v>
      </c>
      <c r="O4076" s="1" t="s">
        <v>29808</v>
      </c>
    </row>
    <row r="4077" s="1" customFormat="1" spans="1:15">
      <c r="A4077" s="1" t="s">
        <v>15</v>
      </c>
      <c r="B4077" s="1" t="s">
        <v>29809</v>
      </c>
      <c r="C4077" s="1" t="s">
        <v>3649</v>
      </c>
      <c r="J4077" s="1" t="s">
        <v>29810</v>
      </c>
      <c r="K4077" s="1" t="s">
        <v>29811</v>
      </c>
      <c r="L4077" s="1" t="s">
        <v>29812</v>
      </c>
      <c r="M4077" s="1" t="s">
        <v>29813</v>
      </c>
      <c r="N4077" s="1" t="s">
        <v>29814</v>
      </c>
      <c r="O4077" s="1" t="s">
        <v>29815</v>
      </c>
    </row>
    <row r="4078" s="1" customFormat="1" spans="1:15">
      <c r="A4078" s="1" t="s">
        <v>15</v>
      </c>
      <c r="B4078" s="1" t="s">
        <v>29816</v>
      </c>
      <c r="C4078" s="1" t="s">
        <v>75</v>
      </c>
      <c r="J4078" s="1" t="s">
        <v>29817</v>
      </c>
      <c r="K4078" s="1" t="s">
        <v>29818</v>
      </c>
      <c r="L4078" s="1" t="s">
        <v>29819</v>
      </c>
      <c r="M4078" s="1" t="s">
        <v>29820</v>
      </c>
      <c r="N4078" s="1" t="s">
        <v>29821</v>
      </c>
      <c r="O4078" s="1" t="s">
        <v>29822</v>
      </c>
    </row>
    <row r="4079" s="1" customFormat="1" spans="1:15">
      <c r="A4079" s="1" t="s">
        <v>15</v>
      </c>
      <c r="B4079" s="1" t="s">
        <v>29823</v>
      </c>
      <c r="C4079" s="1" t="s">
        <v>75</v>
      </c>
      <c r="J4079" s="1" t="s">
        <v>29824</v>
      </c>
      <c r="K4079" s="1" t="s">
        <v>29825</v>
      </c>
      <c r="L4079" s="1" t="s">
        <v>29826</v>
      </c>
      <c r="M4079" s="1" t="s">
        <v>29827</v>
      </c>
      <c r="N4079" s="1" t="s">
        <v>29828</v>
      </c>
      <c r="O4079" s="1" t="s">
        <v>29829</v>
      </c>
    </row>
    <row r="4080" s="1" customFormat="1" spans="1:15">
      <c r="A4080" s="1" t="s">
        <v>15</v>
      </c>
      <c r="B4080" s="1" t="s">
        <v>29823</v>
      </c>
      <c r="C4080" s="1" t="s">
        <v>1351</v>
      </c>
      <c r="J4080" s="1" t="s">
        <v>4569</v>
      </c>
      <c r="K4080" s="1" t="s">
        <v>29825</v>
      </c>
      <c r="L4080" s="1" t="s">
        <v>29830</v>
      </c>
      <c r="M4080" s="1" t="s">
        <v>29831</v>
      </c>
      <c r="N4080" s="1" t="s">
        <v>29832</v>
      </c>
      <c r="O4080" s="1" t="s">
        <v>29833</v>
      </c>
    </row>
    <row r="4081" s="1" customFormat="1" spans="1:18">
      <c r="A4081" s="1" t="s">
        <v>15</v>
      </c>
      <c r="B4081" s="1" t="s">
        <v>29834</v>
      </c>
      <c r="C4081" s="1" t="s">
        <v>27</v>
      </c>
      <c r="J4081" s="1" t="s">
        <v>29835</v>
      </c>
      <c r="K4081" s="1" t="s">
        <v>29836</v>
      </c>
      <c r="L4081" s="1" t="s">
        <v>29837</v>
      </c>
      <c r="M4081" s="1" t="s">
        <v>29838</v>
      </c>
      <c r="N4081" s="1" t="s">
        <v>29839</v>
      </c>
      <c r="O4081" s="1" t="s">
        <v>29840</v>
      </c>
    </row>
    <row r="4082" s="1" customFormat="1" spans="1:18">
      <c r="A4082" s="1" t="s">
        <v>15</v>
      </c>
      <c r="B4082" s="1" t="s">
        <v>29841</v>
      </c>
      <c r="C4082" s="1" t="s">
        <v>1210</v>
      </c>
      <c r="J4082" s="1" t="s">
        <v>29842</v>
      </c>
      <c r="K4082" s="1" t="s">
        <v>29843</v>
      </c>
      <c r="L4082" s="1" t="s">
        <v>29844</v>
      </c>
      <c r="M4082" s="1" t="s">
        <v>29845</v>
      </c>
      <c r="N4082" s="1" t="s">
        <v>29846</v>
      </c>
      <c r="O4082" s="1" t="s">
        <v>29847</v>
      </c>
    </row>
    <row r="4083" s="1" customFormat="1" spans="1:18">
      <c r="A4083" s="1" t="s">
        <v>15</v>
      </c>
      <c r="B4083" s="1" t="s">
        <v>29848</v>
      </c>
      <c r="C4083" s="1" t="s">
        <v>45</v>
      </c>
      <c r="J4083" s="1" t="s">
        <v>29849</v>
      </c>
      <c r="K4083" s="1" t="s">
        <v>29850</v>
      </c>
      <c r="L4083" s="1" t="s">
        <v>29851</v>
      </c>
      <c r="M4083" s="1" t="s">
        <v>29852</v>
      </c>
      <c r="N4083" s="1" t="s">
        <v>29853</v>
      </c>
      <c r="O4083" s="1" t="s">
        <v>29854</v>
      </c>
    </row>
    <row r="4084" s="1" customFormat="1" spans="1:18">
      <c r="A4084" s="1" t="s">
        <v>15</v>
      </c>
      <c r="B4084" s="1" t="s">
        <v>29855</v>
      </c>
      <c r="C4084" s="1" t="s">
        <v>1210</v>
      </c>
      <c r="J4084" s="1" t="s">
        <v>29856</v>
      </c>
      <c r="K4084" s="1" t="s">
        <v>29857</v>
      </c>
      <c r="L4084" s="1" t="s">
        <v>29858</v>
      </c>
      <c r="M4084" s="1" t="s">
        <v>29859</v>
      </c>
      <c r="N4084" s="1" t="s">
        <v>29860</v>
      </c>
      <c r="O4084" s="1" t="s">
        <v>29861</v>
      </c>
    </row>
    <row r="4085" s="1" customFormat="1" spans="1:18">
      <c r="A4085" s="1" t="s">
        <v>15</v>
      </c>
      <c r="B4085" s="1" t="s">
        <v>29862</v>
      </c>
      <c r="C4085" s="1" t="s">
        <v>1210</v>
      </c>
      <c r="J4085" s="1" t="s">
        <v>29863</v>
      </c>
      <c r="K4085" s="1" t="s">
        <v>29864</v>
      </c>
      <c r="L4085" s="1" t="s">
        <v>29865</v>
      </c>
      <c r="M4085" s="1" t="s">
        <v>29866</v>
      </c>
      <c r="N4085" s="1" t="s">
        <v>29867</v>
      </c>
      <c r="O4085" s="1" t="s">
        <v>29868</v>
      </c>
    </row>
    <row r="4086" s="1" customFormat="1" spans="1:18">
      <c r="A4086" s="1" t="s">
        <v>15</v>
      </c>
      <c r="B4086" s="1" t="s">
        <v>29869</v>
      </c>
      <c r="C4086" s="1" t="s">
        <v>1210</v>
      </c>
      <c r="F4086" s="1" t="s">
        <v>17011</v>
      </c>
      <c r="I4086" s="1" t="s">
        <v>29870</v>
      </c>
      <c r="J4086" s="1" t="s">
        <v>29871</v>
      </c>
      <c r="K4086" s="1" t="s">
        <v>29872</v>
      </c>
      <c r="L4086" s="1" t="s">
        <v>29873</v>
      </c>
      <c r="M4086" s="1" t="s">
        <v>29874</v>
      </c>
      <c r="N4086" s="1" t="s">
        <v>29875</v>
      </c>
      <c r="O4086" s="1" t="s">
        <v>29876</v>
      </c>
    </row>
    <row r="4087" s="1" customFormat="1" spans="1:18">
      <c r="A4087" s="1" t="s">
        <v>15</v>
      </c>
      <c r="B4087" s="1" t="s">
        <v>29877</v>
      </c>
      <c r="C4087" s="1" t="s">
        <v>1210</v>
      </c>
      <c r="F4087" s="1" t="s">
        <v>17011</v>
      </c>
      <c r="I4087" s="1" t="s">
        <v>29878</v>
      </c>
      <c r="J4087" s="1" t="s">
        <v>29879</v>
      </c>
      <c r="K4087" s="1" t="s">
        <v>29880</v>
      </c>
      <c r="L4087" s="1" t="s">
        <v>29881</v>
      </c>
      <c r="M4087" s="1" t="s">
        <v>29882</v>
      </c>
      <c r="N4087" s="1" t="s">
        <v>29883</v>
      </c>
      <c r="O4087" s="1" t="s">
        <v>29884</v>
      </c>
      <c r="R4087" s="1" t="s">
        <v>29885</v>
      </c>
    </row>
    <row r="4088" s="1" customFormat="1" spans="1:18">
      <c r="A4088" s="1" t="s">
        <v>15</v>
      </c>
      <c r="B4088" s="1" t="s">
        <v>29886</v>
      </c>
      <c r="C4088" s="1" t="s">
        <v>27</v>
      </c>
      <c r="J4088" s="1" t="s">
        <v>29887</v>
      </c>
      <c r="K4088" s="1" t="s">
        <v>29888</v>
      </c>
      <c r="L4088" s="1" t="s">
        <v>29889</v>
      </c>
      <c r="M4088" s="1" t="s">
        <v>29890</v>
      </c>
      <c r="N4088" s="1" t="s">
        <v>29891</v>
      </c>
      <c r="O4088" s="1" t="s">
        <v>29892</v>
      </c>
    </row>
    <row r="4089" s="1" customFormat="1" spans="1:18">
      <c r="A4089" s="1" t="s">
        <v>15</v>
      </c>
      <c r="B4089" s="1" t="s">
        <v>29893</v>
      </c>
      <c r="C4089" s="1" t="s">
        <v>45</v>
      </c>
      <c r="J4089" s="1" t="s">
        <v>29894</v>
      </c>
      <c r="K4089" s="1" t="s">
        <v>29895</v>
      </c>
      <c r="L4089" s="1" t="s">
        <v>29896</v>
      </c>
      <c r="M4089" s="1" t="s">
        <v>29897</v>
      </c>
      <c r="N4089" s="1" t="s">
        <v>29898</v>
      </c>
      <c r="O4089" s="1" t="s">
        <v>29899</v>
      </c>
    </row>
    <row r="4090" s="1" customFormat="1" spans="1:18">
      <c r="A4090" s="1" t="s">
        <v>15</v>
      </c>
      <c r="B4090" s="1" t="s">
        <v>29900</v>
      </c>
      <c r="C4090" s="1" t="s">
        <v>27</v>
      </c>
      <c r="J4090" s="1" t="s">
        <v>29901</v>
      </c>
      <c r="K4090" s="1" t="s">
        <v>29902</v>
      </c>
      <c r="L4090" s="1" t="s">
        <v>29903</v>
      </c>
      <c r="M4090" s="1" t="s">
        <v>29904</v>
      </c>
      <c r="N4090" s="1" t="s">
        <v>29905</v>
      </c>
      <c r="O4090" s="1" t="s">
        <v>29906</v>
      </c>
    </row>
    <row r="4091" s="1" customFormat="1" spans="1:18">
      <c r="A4091" s="1" t="s">
        <v>15</v>
      </c>
      <c r="B4091" s="1" t="s">
        <v>29907</v>
      </c>
      <c r="C4091" s="1" t="s">
        <v>8991</v>
      </c>
      <c r="J4091" s="1" t="s">
        <v>29908</v>
      </c>
      <c r="K4091" s="1" t="s">
        <v>29909</v>
      </c>
      <c r="L4091" s="1" t="s">
        <v>29910</v>
      </c>
      <c r="M4091" s="1" t="s">
        <v>29911</v>
      </c>
      <c r="N4091" s="1" t="s">
        <v>29912</v>
      </c>
      <c r="O4091" s="1" t="s">
        <v>29913</v>
      </c>
    </row>
    <row r="4092" s="1" customFormat="1" spans="1:18">
      <c r="A4092" s="1" t="s">
        <v>15</v>
      </c>
      <c r="B4092" s="1" t="s">
        <v>29914</v>
      </c>
      <c r="C4092" s="1" t="s">
        <v>27</v>
      </c>
      <c r="J4092" s="1" t="s">
        <v>19921</v>
      </c>
      <c r="K4092" s="1" t="s">
        <v>29915</v>
      </c>
      <c r="L4092" s="1" t="s">
        <v>29916</v>
      </c>
      <c r="M4092" s="1" t="s">
        <v>29917</v>
      </c>
      <c r="N4092" s="1" t="s">
        <v>29918</v>
      </c>
      <c r="O4092" s="1" t="s">
        <v>29919</v>
      </c>
    </row>
    <row r="4093" s="1" customFormat="1" spans="1:18">
      <c r="A4093" s="1" t="s">
        <v>15</v>
      </c>
      <c r="B4093" s="1" t="s">
        <v>29920</v>
      </c>
      <c r="C4093" s="1" t="s">
        <v>27</v>
      </c>
      <c r="J4093" s="1" t="s">
        <v>29921</v>
      </c>
      <c r="K4093" s="1" t="s">
        <v>29922</v>
      </c>
      <c r="L4093" s="1" t="s">
        <v>29923</v>
      </c>
      <c r="M4093" s="1" t="s">
        <v>29924</v>
      </c>
      <c r="N4093" s="1" t="s">
        <v>29925</v>
      </c>
      <c r="O4093" s="1" t="s">
        <v>29926</v>
      </c>
    </row>
    <row r="4094" s="1" customFormat="1" spans="1:18">
      <c r="A4094" s="1" t="s">
        <v>15</v>
      </c>
      <c r="B4094" s="1" t="s">
        <v>29927</v>
      </c>
      <c r="C4094" s="1" t="s">
        <v>27</v>
      </c>
      <c r="J4094" s="1" t="s">
        <v>29928</v>
      </c>
      <c r="K4094" s="1" t="s">
        <v>29929</v>
      </c>
      <c r="L4094" s="1" t="s">
        <v>29930</v>
      </c>
      <c r="M4094" s="1" t="s">
        <v>29931</v>
      </c>
      <c r="N4094" s="1" t="s">
        <v>29932</v>
      </c>
      <c r="O4094" s="1" t="s">
        <v>29933</v>
      </c>
    </row>
    <row r="4095" s="1" customFormat="1" spans="1:18">
      <c r="A4095" s="1" t="s">
        <v>15</v>
      </c>
      <c r="B4095" s="1" t="s">
        <v>29934</v>
      </c>
      <c r="C4095" s="1" t="s">
        <v>27</v>
      </c>
      <c r="J4095" s="1" t="s">
        <v>29935</v>
      </c>
      <c r="K4095" s="1" t="s">
        <v>29936</v>
      </c>
      <c r="L4095" s="1" t="s">
        <v>29937</v>
      </c>
      <c r="M4095" s="1" t="s">
        <v>29938</v>
      </c>
      <c r="N4095" s="1" t="s">
        <v>29939</v>
      </c>
      <c r="O4095" s="1" t="s">
        <v>29940</v>
      </c>
    </row>
    <row r="4096" s="1" customFormat="1" spans="1:18">
      <c r="A4096" s="1" t="s">
        <v>15</v>
      </c>
      <c r="B4096" s="1" t="s">
        <v>29941</v>
      </c>
      <c r="C4096" s="1" t="s">
        <v>17</v>
      </c>
      <c r="J4096" s="1" t="s">
        <v>29942</v>
      </c>
      <c r="K4096" s="1" t="s">
        <v>29943</v>
      </c>
      <c r="L4096" s="1" t="s">
        <v>29944</v>
      </c>
      <c r="M4096" s="1" t="s">
        <v>29945</v>
      </c>
      <c r="N4096" s="1" t="s">
        <v>29946</v>
      </c>
      <c r="O4096" s="1" t="s">
        <v>29947</v>
      </c>
    </row>
    <row r="4097" s="1" customFormat="1" spans="1:15">
      <c r="A4097" s="1" t="s">
        <v>15</v>
      </c>
      <c r="B4097" s="1" t="s">
        <v>29948</v>
      </c>
      <c r="C4097" s="1" t="s">
        <v>75</v>
      </c>
      <c r="D4097" s="1" t="s">
        <v>249</v>
      </c>
      <c r="F4097" s="1" t="s">
        <v>21385</v>
      </c>
      <c r="G4097" s="1" t="e">
        <f>-ing</f>
        <v>#NAME?</v>
      </c>
      <c r="I4097" s="1" t="s">
        <v>29949</v>
      </c>
      <c r="J4097" s="1" t="s">
        <v>29950</v>
      </c>
      <c r="K4097" s="1" t="s">
        <v>29951</v>
      </c>
      <c r="L4097" s="1" t="s">
        <v>29952</v>
      </c>
      <c r="M4097" s="1" t="s">
        <v>29953</v>
      </c>
      <c r="N4097" s="1" t="s">
        <v>29954</v>
      </c>
      <c r="O4097" s="1" t="s">
        <v>29955</v>
      </c>
    </row>
    <row r="4098" s="1" customFormat="1" spans="1:15">
      <c r="A4098" s="1" t="s">
        <v>15</v>
      </c>
      <c r="B4098" s="1" t="s">
        <v>29956</v>
      </c>
      <c r="C4098" s="1" t="s">
        <v>29957</v>
      </c>
      <c r="D4098" s="1" t="s">
        <v>18</v>
      </c>
      <c r="F4098" s="1" t="s">
        <v>180</v>
      </c>
      <c r="G4098" s="1" t="s">
        <v>393</v>
      </c>
      <c r="I4098" s="1" t="s">
        <v>29958</v>
      </c>
      <c r="J4098" s="1" t="s">
        <v>29959</v>
      </c>
      <c r="K4098" s="1" t="s">
        <v>29960</v>
      </c>
      <c r="L4098" s="1" t="s">
        <v>29961</v>
      </c>
      <c r="M4098" s="1" t="s">
        <v>29962</v>
      </c>
      <c r="N4098" s="1" t="s">
        <v>29963</v>
      </c>
      <c r="O4098" s="1" t="s">
        <v>29964</v>
      </c>
    </row>
    <row r="4099" s="1" customFormat="1" spans="1:15">
      <c r="A4099" s="1" t="s">
        <v>15</v>
      </c>
      <c r="B4099" s="1" t="b">
        <v>1</v>
      </c>
      <c r="C4099" s="1" t="s">
        <v>45</v>
      </c>
      <c r="J4099" s="1" t="s">
        <v>29965</v>
      </c>
      <c r="K4099" s="1" t="s">
        <v>27704</v>
      </c>
      <c r="L4099" s="1" t="s">
        <v>29966</v>
      </c>
      <c r="M4099" s="1" t="s">
        <v>29967</v>
      </c>
      <c r="N4099" s="1" t="s">
        <v>29968</v>
      </c>
      <c r="O4099" s="1" t="s">
        <v>29969</v>
      </c>
    </row>
    <row r="4100" s="1" customFormat="1" spans="1:15">
      <c r="A4100" s="1" t="s">
        <v>15</v>
      </c>
      <c r="B4100" s="1" t="s">
        <v>29970</v>
      </c>
      <c r="C4100" s="1" t="s">
        <v>27</v>
      </c>
      <c r="F4100" s="1" t="s">
        <v>5877</v>
      </c>
      <c r="G4100" s="1" t="s">
        <v>3986</v>
      </c>
      <c r="I4100" s="1" t="s">
        <v>29971</v>
      </c>
      <c r="J4100" s="1" t="s">
        <v>29972</v>
      </c>
      <c r="K4100" s="1" t="s">
        <v>29973</v>
      </c>
      <c r="L4100" s="1" t="s">
        <v>29974</v>
      </c>
      <c r="M4100" s="1" t="s">
        <v>29975</v>
      </c>
      <c r="N4100" s="1" t="s">
        <v>29976</v>
      </c>
      <c r="O4100" s="1" t="s">
        <v>29977</v>
      </c>
    </row>
    <row r="4101" s="1" customFormat="1" spans="1:15">
      <c r="A4101" s="1" t="s">
        <v>15</v>
      </c>
      <c r="B4101" s="1" t="s">
        <v>29978</v>
      </c>
      <c r="C4101" s="1" t="s">
        <v>8991</v>
      </c>
      <c r="F4101" s="1" t="s">
        <v>8990</v>
      </c>
      <c r="G4101" s="1" t="s">
        <v>3576</v>
      </c>
      <c r="I4101" s="1" t="s">
        <v>29979</v>
      </c>
      <c r="J4101" s="1" t="s">
        <v>29980</v>
      </c>
      <c r="K4101" s="1" t="s">
        <v>29981</v>
      </c>
      <c r="L4101" s="1" t="s">
        <v>29982</v>
      </c>
      <c r="M4101" s="1" t="s">
        <v>29983</v>
      </c>
      <c r="N4101" s="1" t="s">
        <v>29984</v>
      </c>
      <c r="O4101" s="1" t="s">
        <v>29985</v>
      </c>
    </row>
    <row r="4102" s="1" customFormat="1" spans="1:15">
      <c r="A4102" s="1" t="s">
        <v>15</v>
      </c>
      <c r="B4102" s="1" t="s">
        <v>29986</v>
      </c>
      <c r="C4102" s="1" t="s">
        <v>45</v>
      </c>
      <c r="F4102" s="1" t="s">
        <v>1195</v>
      </c>
      <c r="G4102" s="1" t="s">
        <v>3986</v>
      </c>
      <c r="I4102" s="1" t="s">
        <v>29987</v>
      </c>
      <c r="J4102" s="1" t="s">
        <v>29988</v>
      </c>
      <c r="K4102" s="1" t="s">
        <v>29989</v>
      </c>
      <c r="L4102" s="1" t="s">
        <v>29990</v>
      </c>
      <c r="M4102" s="1" t="s">
        <v>29991</v>
      </c>
      <c r="N4102" s="1" t="s">
        <v>29992</v>
      </c>
      <c r="O4102" s="1" t="s">
        <v>29993</v>
      </c>
    </row>
    <row r="4103" s="1" customFormat="1" spans="1:15">
      <c r="A4103" s="1" t="s">
        <v>15</v>
      </c>
      <c r="B4103" s="1" t="s">
        <v>26904</v>
      </c>
      <c r="C4103" s="1" t="s">
        <v>1351</v>
      </c>
      <c r="J4103" s="1" t="s">
        <v>1352</v>
      </c>
      <c r="K4103" s="1" t="s">
        <v>26905</v>
      </c>
      <c r="L4103" s="1" t="s">
        <v>29994</v>
      </c>
      <c r="M4103" s="1" t="s">
        <v>29995</v>
      </c>
      <c r="N4103" s="1" t="s">
        <v>29996</v>
      </c>
      <c r="O4103" s="1" t="s">
        <v>29997</v>
      </c>
    </row>
    <row r="4104" s="1" customFormat="1" spans="1:15">
      <c r="A4104" s="1" t="s">
        <v>15</v>
      </c>
      <c r="B4104" s="1" t="s">
        <v>2304</v>
      </c>
      <c r="C4104" s="1" t="s">
        <v>45</v>
      </c>
      <c r="D4104" s="1" t="s">
        <v>66</v>
      </c>
      <c r="F4104" s="1" t="s">
        <v>2305</v>
      </c>
      <c r="I4104" s="1" t="s">
        <v>29998</v>
      </c>
      <c r="J4104" s="1" t="s">
        <v>2307</v>
      </c>
      <c r="K4104" s="1" t="s">
        <v>2308</v>
      </c>
      <c r="L4104" s="1" t="s">
        <v>29999</v>
      </c>
      <c r="M4104" s="1" t="s">
        <v>30000</v>
      </c>
      <c r="N4104" s="1" t="s">
        <v>30001</v>
      </c>
      <c r="O4104" s="1" t="s">
        <v>30002</v>
      </c>
    </row>
    <row r="4105" s="1" customFormat="1" spans="1:15">
      <c r="A4105" s="1" t="s">
        <v>15</v>
      </c>
      <c r="B4105" s="1" t="s">
        <v>30003</v>
      </c>
      <c r="C4105" s="1" t="s">
        <v>45</v>
      </c>
      <c r="J4105" s="1" t="s">
        <v>30004</v>
      </c>
      <c r="K4105" s="1" t="s">
        <v>30005</v>
      </c>
      <c r="L4105" s="1" t="s">
        <v>30006</v>
      </c>
      <c r="M4105" s="1" t="s">
        <v>30007</v>
      </c>
      <c r="N4105" s="1" t="s">
        <v>30008</v>
      </c>
      <c r="O4105" s="1" t="s">
        <v>30009</v>
      </c>
    </row>
    <row r="4106" s="1" customFormat="1" spans="1:15">
      <c r="A4106" s="1" t="s">
        <v>15</v>
      </c>
      <c r="B4106" s="1" t="s">
        <v>30010</v>
      </c>
      <c r="C4106" s="1" t="s">
        <v>65</v>
      </c>
      <c r="J4106" s="1" t="s">
        <v>30011</v>
      </c>
      <c r="K4106" s="1" t="s">
        <v>30012</v>
      </c>
      <c r="L4106" s="1" t="s">
        <v>30013</v>
      </c>
      <c r="M4106" s="1" t="s">
        <v>30014</v>
      </c>
      <c r="N4106" s="1" t="s">
        <v>30015</v>
      </c>
      <c r="O4106" s="1" t="s">
        <v>30016</v>
      </c>
    </row>
    <row r="4107" s="1" customFormat="1" spans="1:15">
      <c r="A4107" s="1" t="s">
        <v>15</v>
      </c>
      <c r="B4107" s="1" t="s">
        <v>30017</v>
      </c>
      <c r="C4107" s="1" t="s">
        <v>27</v>
      </c>
      <c r="F4107" s="1" t="s">
        <v>11072</v>
      </c>
      <c r="G4107" s="1" t="s">
        <v>3986</v>
      </c>
      <c r="I4107" s="1" t="s">
        <v>30018</v>
      </c>
      <c r="J4107" s="1" t="s">
        <v>30019</v>
      </c>
      <c r="K4107" s="1" t="s">
        <v>30020</v>
      </c>
      <c r="L4107" s="1" t="s">
        <v>30021</v>
      </c>
      <c r="M4107" s="1" t="s">
        <v>30022</v>
      </c>
      <c r="N4107" s="1" t="s">
        <v>30023</v>
      </c>
      <c r="O4107" s="1" t="s">
        <v>30024</v>
      </c>
    </row>
    <row r="4108" s="1" customFormat="1" spans="1:15">
      <c r="A4108" s="1" t="s">
        <v>15</v>
      </c>
      <c r="B4108" s="1" t="s">
        <v>30025</v>
      </c>
      <c r="C4108" s="1" t="s">
        <v>27</v>
      </c>
      <c r="F4108" s="1" t="s">
        <v>24002</v>
      </c>
      <c r="G4108" s="1" t="s">
        <v>3986</v>
      </c>
      <c r="I4108" s="1" t="s">
        <v>30026</v>
      </c>
      <c r="J4108" s="1" t="s">
        <v>30027</v>
      </c>
      <c r="K4108" s="1" t="s">
        <v>30028</v>
      </c>
      <c r="L4108" s="1" t="s">
        <v>30029</v>
      </c>
      <c r="M4108" s="1" t="s">
        <v>30030</v>
      </c>
      <c r="N4108" s="1" t="s">
        <v>30031</v>
      </c>
      <c r="O4108" s="1" t="s">
        <v>30032</v>
      </c>
    </row>
    <row r="4109" s="1" customFormat="1" spans="1:15">
      <c r="A4109" s="1" t="s">
        <v>15</v>
      </c>
      <c r="B4109" s="1" t="s">
        <v>30033</v>
      </c>
      <c r="C4109" s="1" t="s">
        <v>17</v>
      </c>
      <c r="J4109" s="1" t="s">
        <v>30034</v>
      </c>
      <c r="K4109" s="1" t="s">
        <v>30035</v>
      </c>
      <c r="L4109" s="1" t="s">
        <v>30036</v>
      </c>
      <c r="M4109" s="1" t="s">
        <v>30037</v>
      </c>
      <c r="N4109" s="1" t="s">
        <v>30038</v>
      </c>
      <c r="O4109" s="1" t="s">
        <v>30039</v>
      </c>
    </row>
    <row r="4110" s="1" customFormat="1" spans="1:15">
      <c r="A4110" s="1" t="s">
        <v>15</v>
      </c>
      <c r="B4110" s="1" t="s">
        <v>30040</v>
      </c>
      <c r="C4110" s="1" t="s">
        <v>45</v>
      </c>
      <c r="J4110" s="1" t="s">
        <v>30041</v>
      </c>
      <c r="K4110" s="1" t="s">
        <v>30042</v>
      </c>
      <c r="L4110" s="1" t="s">
        <v>30043</v>
      </c>
      <c r="M4110" s="1" t="s">
        <v>30044</v>
      </c>
      <c r="N4110" s="1" t="s">
        <v>30045</v>
      </c>
      <c r="O4110" s="1" t="s">
        <v>30046</v>
      </c>
    </row>
    <row r="4111" s="1" customFormat="1" spans="1:15">
      <c r="A4111" s="1" t="s">
        <v>15</v>
      </c>
      <c r="B4111" s="1" t="s">
        <v>30040</v>
      </c>
      <c r="C4111" s="1" t="s">
        <v>17</v>
      </c>
      <c r="J4111" s="1" t="s">
        <v>30047</v>
      </c>
      <c r="K4111" s="1" t="s">
        <v>30042</v>
      </c>
      <c r="L4111" s="1" t="s">
        <v>30048</v>
      </c>
      <c r="M4111" s="1" t="s">
        <v>30049</v>
      </c>
      <c r="N4111" s="1" t="s">
        <v>30050</v>
      </c>
      <c r="O4111" s="1" t="s">
        <v>30051</v>
      </c>
    </row>
    <row r="4112" s="1" customFormat="1" spans="1:15">
      <c r="A4112" s="1" t="s">
        <v>15</v>
      </c>
      <c r="B4112" s="1" t="s">
        <v>5818</v>
      </c>
      <c r="C4112" s="1" t="s">
        <v>27</v>
      </c>
      <c r="J4112" s="1" t="s">
        <v>30052</v>
      </c>
      <c r="K4112" s="1" t="s">
        <v>5820</v>
      </c>
      <c r="L4112" s="1" t="s">
        <v>30053</v>
      </c>
      <c r="M4112" s="1" t="s">
        <v>30054</v>
      </c>
      <c r="N4112" s="1" t="s">
        <v>30055</v>
      </c>
      <c r="O4112" s="1" t="s">
        <v>30056</v>
      </c>
    </row>
    <row r="4113" s="1" customFormat="1" spans="1:15">
      <c r="A4113" s="1" t="s">
        <v>15</v>
      </c>
      <c r="B4113" s="1" t="s">
        <v>30057</v>
      </c>
      <c r="C4113" s="1" t="s">
        <v>17</v>
      </c>
      <c r="J4113" s="1" t="s">
        <v>30058</v>
      </c>
      <c r="K4113" s="1" t="s">
        <v>30059</v>
      </c>
      <c r="L4113" s="1" t="s">
        <v>30060</v>
      </c>
      <c r="M4113" s="1" t="s">
        <v>30061</v>
      </c>
      <c r="N4113" s="1" t="s">
        <v>30062</v>
      </c>
      <c r="O4113" s="1" t="s">
        <v>30063</v>
      </c>
    </row>
    <row r="4114" s="1" customFormat="1" spans="1:15">
      <c r="A4114" s="1" t="s">
        <v>15</v>
      </c>
      <c r="B4114" s="1" t="s">
        <v>30064</v>
      </c>
      <c r="C4114" s="1" t="s">
        <v>65</v>
      </c>
      <c r="J4114" s="1" t="s">
        <v>30065</v>
      </c>
      <c r="K4114" s="1" t="s">
        <v>30066</v>
      </c>
      <c r="L4114" s="1" t="s">
        <v>30067</v>
      </c>
      <c r="M4114" s="1" t="s">
        <v>30068</v>
      </c>
      <c r="N4114" s="1" t="s">
        <v>30069</v>
      </c>
      <c r="O4114" s="1" t="s">
        <v>30070</v>
      </c>
    </row>
    <row r="4115" s="1" customFormat="1" spans="1:15">
      <c r="A4115" s="1" t="s">
        <v>15</v>
      </c>
      <c r="B4115" s="1" t="s">
        <v>30071</v>
      </c>
      <c r="C4115" s="1" t="s">
        <v>8991</v>
      </c>
      <c r="J4115" s="1" t="s">
        <v>30072</v>
      </c>
      <c r="K4115" s="1" t="s">
        <v>30073</v>
      </c>
      <c r="L4115" s="1" t="s">
        <v>30074</v>
      </c>
      <c r="M4115" s="1" t="s">
        <v>30075</v>
      </c>
      <c r="N4115" s="1" t="s">
        <v>30076</v>
      </c>
      <c r="O4115" s="1" t="s">
        <v>30077</v>
      </c>
    </row>
    <row r="4116" s="1" customFormat="1" spans="1:15">
      <c r="A4116" s="1" t="s">
        <v>15</v>
      </c>
      <c r="B4116" s="1" t="s">
        <v>30078</v>
      </c>
      <c r="C4116" s="1" t="s">
        <v>27</v>
      </c>
      <c r="I4116" s="1" t="s">
        <v>30079</v>
      </c>
      <c r="J4116" s="1" t="s">
        <v>30080</v>
      </c>
      <c r="K4116" s="1" t="s">
        <v>30081</v>
      </c>
      <c r="L4116" s="1" t="s">
        <v>30082</v>
      </c>
      <c r="M4116" s="1" t="s">
        <v>30083</v>
      </c>
      <c r="N4116" s="1" t="s">
        <v>30084</v>
      </c>
      <c r="O4116" s="1" t="s">
        <v>30085</v>
      </c>
    </row>
    <row r="4117" s="1" customFormat="1" spans="1:15">
      <c r="A4117" s="1" t="s">
        <v>15</v>
      </c>
      <c r="B4117" s="1" t="s">
        <v>30086</v>
      </c>
      <c r="C4117" s="1" t="s">
        <v>27</v>
      </c>
      <c r="F4117" s="1" t="s">
        <v>29628</v>
      </c>
      <c r="G4117" s="1" t="s">
        <v>3576</v>
      </c>
      <c r="I4117" s="1" t="s">
        <v>30087</v>
      </c>
      <c r="J4117" s="1" t="s">
        <v>30088</v>
      </c>
      <c r="K4117" s="1" t="s">
        <v>30089</v>
      </c>
      <c r="L4117" s="1" t="s">
        <v>30090</v>
      </c>
      <c r="M4117" s="1" t="s">
        <v>30091</v>
      </c>
      <c r="N4117" s="1" t="s">
        <v>30092</v>
      </c>
      <c r="O4117" s="1" t="s">
        <v>30093</v>
      </c>
    </row>
    <row r="4118" s="1" customFormat="1" spans="1:15">
      <c r="A4118" s="1" t="s">
        <v>15</v>
      </c>
      <c r="B4118" s="1" t="s">
        <v>30094</v>
      </c>
      <c r="C4118" s="1" t="s">
        <v>17</v>
      </c>
      <c r="F4118" s="1" t="s">
        <v>15540</v>
      </c>
      <c r="G4118" s="1" t="s">
        <v>30095</v>
      </c>
      <c r="I4118" s="1" t="s">
        <v>30096</v>
      </c>
      <c r="J4118" s="1" t="s">
        <v>30097</v>
      </c>
      <c r="K4118" s="1" t="s">
        <v>30098</v>
      </c>
      <c r="L4118" s="1" t="s">
        <v>30099</v>
      </c>
      <c r="M4118" s="1" t="s">
        <v>30100</v>
      </c>
      <c r="N4118" s="1" t="s">
        <v>30101</v>
      </c>
      <c r="O4118" s="1" t="s">
        <v>30102</v>
      </c>
    </row>
    <row r="4119" s="1" customFormat="1" spans="1:15">
      <c r="A4119" s="1" t="s">
        <v>15</v>
      </c>
      <c r="B4119" s="1" t="s">
        <v>30094</v>
      </c>
      <c r="C4119" s="1" t="s">
        <v>45</v>
      </c>
      <c r="F4119" s="1" t="s">
        <v>15540</v>
      </c>
      <c r="G4119" s="1" t="s">
        <v>30095</v>
      </c>
      <c r="I4119" s="1" t="s">
        <v>30103</v>
      </c>
      <c r="J4119" s="1" t="s">
        <v>30104</v>
      </c>
      <c r="K4119" s="1" t="s">
        <v>30098</v>
      </c>
      <c r="L4119" s="1" t="s">
        <v>30105</v>
      </c>
      <c r="M4119" s="1" t="s">
        <v>30106</v>
      </c>
      <c r="N4119" s="1" t="s">
        <v>30107</v>
      </c>
      <c r="O4119" s="1" t="s">
        <v>30108</v>
      </c>
    </row>
    <row r="4120" s="1" customFormat="1" spans="1:15">
      <c r="A4120" s="1" t="s">
        <v>15</v>
      </c>
      <c r="B4120" s="1" t="s">
        <v>30109</v>
      </c>
      <c r="C4120" s="1" t="s">
        <v>1210</v>
      </c>
      <c r="F4120" s="1" t="s">
        <v>15547</v>
      </c>
      <c r="G4120" s="1" t="s">
        <v>3576</v>
      </c>
      <c r="I4120" s="1" t="s">
        <v>30110</v>
      </c>
      <c r="J4120" s="1" t="s">
        <v>30111</v>
      </c>
      <c r="K4120" s="1" t="s">
        <v>30112</v>
      </c>
      <c r="L4120" s="1" t="s">
        <v>30113</v>
      </c>
      <c r="M4120" s="1" t="s">
        <v>30114</v>
      </c>
      <c r="N4120" s="1" t="s">
        <v>30115</v>
      </c>
      <c r="O4120" s="1" t="s">
        <v>30116</v>
      </c>
    </row>
    <row r="4121" s="1" customFormat="1" spans="1:15">
      <c r="A4121" s="1" t="s">
        <v>15</v>
      </c>
      <c r="B4121" s="1" t="s">
        <v>30117</v>
      </c>
      <c r="C4121" s="1" t="s">
        <v>27</v>
      </c>
      <c r="F4121" s="1" t="s">
        <v>11740</v>
      </c>
      <c r="G4121" s="1" t="s">
        <v>3576</v>
      </c>
      <c r="I4121" s="1" t="s">
        <v>30118</v>
      </c>
      <c r="J4121" s="1" t="s">
        <v>30119</v>
      </c>
      <c r="K4121" s="1" t="s">
        <v>30120</v>
      </c>
      <c r="L4121" s="1" t="s">
        <v>30121</v>
      </c>
      <c r="M4121" s="1" t="s">
        <v>30122</v>
      </c>
      <c r="N4121" s="1" t="s">
        <v>30123</v>
      </c>
      <c r="O4121" s="1" t="s">
        <v>30124</v>
      </c>
    </row>
    <row r="4122" s="1" customFormat="1" spans="1:15">
      <c r="A4122" s="1" t="s">
        <v>15</v>
      </c>
      <c r="B4122" s="1" t="s">
        <v>30125</v>
      </c>
      <c r="C4122" s="1" t="s">
        <v>27</v>
      </c>
      <c r="F4122" s="1" t="s">
        <v>30126</v>
      </c>
      <c r="G4122" s="1" t="s">
        <v>611</v>
      </c>
      <c r="H4122" s="1" t="s">
        <v>3576</v>
      </c>
      <c r="I4122" s="1" t="s">
        <v>30127</v>
      </c>
      <c r="J4122" s="1" t="s">
        <v>30128</v>
      </c>
      <c r="K4122" s="1" t="s">
        <v>30129</v>
      </c>
      <c r="L4122" s="1" t="s">
        <v>30130</v>
      </c>
      <c r="M4122" s="1" t="s">
        <v>30131</v>
      </c>
      <c r="N4122" s="1" t="s">
        <v>30132</v>
      </c>
      <c r="O4122" s="1" t="s">
        <v>30133</v>
      </c>
    </row>
    <row r="4123" s="1" customFormat="1" spans="1:15">
      <c r="A4123" s="1" t="s">
        <v>15</v>
      </c>
      <c r="B4123" s="1" t="s">
        <v>13445</v>
      </c>
      <c r="C4123" s="1" t="s">
        <v>30134</v>
      </c>
      <c r="J4123" s="1" t="s">
        <v>30135</v>
      </c>
      <c r="K4123" s="1" t="s">
        <v>30136</v>
      </c>
      <c r="L4123" s="1" t="s">
        <v>30137</v>
      </c>
      <c r="M4123" s="1" t="s">
        <v>30138</v>
      </c>
      <c r="N4123" s="1" t="s">
        <v>30139</v>
      </c>
      <c r="O4123" s="1" t="s">
        <v>30140</v>
      </c>
    </row>
    <row r="4124" s="1" customFormat="1" spans="1:15">
      <c r="A4124" s="1" t="s">
        <v>15</v>
      </c>
      <c r="B4124" s="1" t="s">
        <v>30141</v>
      </c>
      <c r="C4124" s="1" t="s">
        <v>30134</v>
      </c>
      <c r="F4124" s="1" t="s">
        <v>1289</v>
      </c>
      <c r="G4124" s="1" t="s">
        <v>2419</v>
      </c>
      <c r="I4124" s="1" t="s">
        <v>30142</v>
      </c>
      <c r="J4124" s="1" t="s">
        <v>30143</v>
      </c>
      <c r="K4124" s="1" t="s">
        <v>30144</v>
      </c>
      <c r="L4124" s="1" t="s">
        <v>30145</v>
      </c>
      <c r="M4124" s="1" t="s">
        <v>30146</v>
      </c>
      <c r="N4124" s="1" t="s">
        <v>30147</v>
      </c>
      <c r="O4124" s="1" t="s">
        <v>30148</v>
      </c>
    </row>
    <row r="4125" s="1" customFormat="1" spans="1:15">
      <c r="A4125" s="1" t="s">
        <v>15</v>
      </c>
      <c r="B4125" s="1" t="s">
        <v>30149</v>
      </c>
      <c r="C4125" s="1" t="s">
        <v>17</v>
      </c>
      <c r="D4125" s="1" t="s">
        <v>20405</v>
      </c>
      <c r="F4125" s="1" t="s">
        <v>20774</v>
      </c>
      <c r="I4125" s="1" t="s">
        <v>30150</v>
      </c>
      <c r="J4125" s="1" t="s">
        <v>30151</v>
      </c>
      <c r="K4125" s="1" t="s">
        <v>30152</v>
      </c>
      <c r="L4125" s="1" t="s">
        <v>30153</v>
      </c>
      <c r="M4125" s="1" t="s">
        <v>30154</v>
      </c>
      <c r="N4125" s="1" t="s">
        <v>30155</v>
      </c>
      <c r="O4125" s="1" t="s">
        <v>30156</v>
      </c>
    </row>
    <row r="4126" s="1" customFormat="1" spans="1:15">
      <c r="A4126" s="1" t="s">
        <v>15</v>
      </c>
      <c r="B4126" s="1" t="s">
        <v>30157</v>
      </c>
      <c r="C4126" s="1" t="s">
        <v>27</v>
      </c>
      <c r="J4126" s="1" t="s">
        <v>30158</v>
      </c>
      <c r="K4126" s="1" t="s">
        <v>30159</v>
      </c>
      <c r="L4126" s="1" t="s">
        <v>30160</v>
      </c>
      <c r="M4126" s="1" t="s">
        <v>30161</v>
      </c>
      <c r="N4126" s="1" t="s">
        <v>30162</v>
      </c>
      <c r="O4126" s="1" t="s">
        <v>30163</v>
      </c>
    </row>
    <row r="4127" s="1" customFormat="1" spans="1:15">
      <c r="A4127" s="1" t="s">
        <v>15</v>
      </c>
      <c r="B4127" s="1" t="s">
        <v>30164</v>
      </c>
      <c r="C4127" s="1" t="s">
        <v>75</v>
      </c>
      <c r="F4127" s="1" t="s">
        <v>24569</v>
      </c>
      <c r="G4127" s="1" t="e">
        <f>-er</f>
        <v>#NAME?</v>
      </c>
      <c r="I4127" s="1" t="s">
        <v>30165</v>
      </c>
      <c r="J4127" s="1" t="s">
        <v>30166</v>
      </c>
      <c r="K4127" s="1" t="s">
        <v>30167</v>
      </c>
      <c r="L4127" s="1" t="s">
        <v>30168</v>
      </c>
      <c r="M4127" s="1" t="s">
        <v>30169</v>
      </c>
      <c r="N4127" s="1" t="s">
        <v>30170</v>
      </c>
      <c r="O4127" s="1" t="s">
        <v>30171</v>
      </c>
    </row>
    <row r="4128" s="1" customFormat="1" spans="1:15">
      <c r="A4128" s="1" t="s">
        <v>15</v>
      </c>
      <c r="B4128" s="1" t="s">
        <v>30172</v>
      </c>
      <c r="C4128" s="1" t="s">
        <v>75</v>
      </c>
      <c r="F4128" s="1" t="s">
        <v>14896</v>
      </c>
      <c r="G4128" s="1" t="e">
        <f>-er</f>
        <v>#NAME?</v>
      </c>
      <c r="I4128" s="1" t="s">
        <v>30173</v>
      </c>
      <c r="J4128" s="1" t="s">
        <v>30174</v>
      </c>
      <c r="K4128" s="1" t="s">
        <v>30175</v>
      </c>
      <c r="L4128" s="1" t="s">
        <v>30176</v>
      </c>
      <c r="M4128" s="1" t="s">
        <v>30177</v>
      </c>
      <c r="N4128" s="1" t="s">
        <v>30178</v>
      </c>
      <c r="O4128" s="1" t="s">
        <v>30179</v>
      </c>
    </row>
    <row r="4129" s="1" customFormat="1" spans="1:15">
      <c r="A4129" s="1" t="s">
        <v>15</v>
      </c>
      <c r="B4129" s="1" t="s">
        <v>30180</v>
      </c>
      <c r="C4129" s="1" t="s">
        <v>27</v>
      </c>
      <c r="F4129" s="1" t="s">
        <v>16053</v>
      </c>
      <c r="G4129" s="1" t="e">
        <f>-ure</f>
        <v>#NAME?</v>
      </c>
      <c r="I4129" s="1" t="s">
        <v>30181</v>
      </c>
      <c r="J4129" s="1" t="s">
        <v>30182</v>
      </c>
      <c r="K4129" s="1" t="s">
        <v>30183</v>
      </c>
      <c r="L4129" s="1" t="s">
        <v>30184</v>
      </c>
      <c r="M4129" s="1" t="s">
        <v>30185</v>
      </c>
      <c r="N4129" s="1" t="s">
        <v>30186</v>
      </c>
      <c r="O4129" s="1" t="s">
        <v>30187</v>
      </c>
    </row>
    <row r="4130" s="1" customFormat="1" spans="1:15">
      <c r="A4130" s="1" t="s">
        <v>15</v>
      </c>
      <c r="B4130" s="1" t="s">
        <v>30188</v>
      </c>
      <c r="C4130" s="1" t="s">
        <v>27</v>
      </c>
      <c r="J4130" s="1" t="s">
        <v>2119</v>
      </c>
      <c r="K4130" s="1" t="s">
        <v>30189</v>
      </c>
      <c r="L4130" s="1" t="s">
        <v>30190</v>
      </c>
      <c r="M4130" s="1" t="s">
        <v>30191</v>
      </c>
      <c r="N4130" s="1" t="s">
        <v>30192</v>
      </c>
      <c r="O4130" s="1" t="s">
        <v>30193</v>
      </c>
    </row>
    <row r="4131" s="1" customFormat="1" spans="1:15">
      <c r="A4131" s="1" t="s">
        <v>15</v>
      </c>
      <c r="B4131" s="1" t="s">
        <v>30194</v>
      </c>
      <c r="C4131" s="1" t="s">
        <v>17</v>
      </c>
      <c r="J4131" s="1" t="s">
        <v>30195</v>
      </c>
      <c r="K4131" s="1" t="s">
        <v>30196</v>
      </c>
      <c r="L4131" s="1" t="s">
        <v>30197</v>
      </c>
      <c r="M4131" s="1" t="s">
        <v>30198</v>
      </c>
      <c r="N4131" s="1" t="s">
        <v>30199</v>
      </c>
      <c r="O4131" s="1" t="s">
        <v>30200</v>
      </c>
    </row>
    <row r="4132" s="1" customFormat="1" spans="1:15">
      <c r="A4132" s="1" t="s">
        <v>15</v>
      </c>
      <c r="B4132" s="1" t="s">
        <v>30201</v>
      </c>
      <c r="C4132" s="1" t="s">
        <v>8991</v>
      </c>
      <c r="J4132" s="1" t="s">
        <v>30202</v>
      </c>
      <c r="K4132" s="1" t="s">
        <v>30203</v>
      </c>
      <c r="L4132" s="1" t="s">
        <v>30204</v>
      </c>
      <c r="M4132" s="1" t="s">
        <v>30205</v>
      </c>
      <c r="N4132" s="1" t="s">
        <v>30206</v>
      </c>
      <c r="O4132" s="1" t="s">
        <v>30207</v>
      </c>
    </row>
    <row r="4133" s="1" customFormat="1" spans="1:15">
      <c r="A4133" s="1" t="s">
        <v>15</v>
      </c>
      <c r="B4133" s="1" t="s">
        <v>30208</v>
      </c>
      <c r="C4133" s="1" t="s">
        <v>45</v>
      </c>
      <c r="J4133" s="1" t="s">
        <v>30209</v>
      </c>
      <c r="K4133" s="1" t="s">
        <v>28916</v>
      </c>
      <c r="L4133" s="1" t="s">
        <v>30210</v>
      </c>
      <c r="M4133" s="1" t="s">
        <v>30211</v>
      </c>
      <c r="N4133" s="1" t="s">
        <v>30212</v>
      </c>
      <c r="O4133" s="1" t="s">
        <v>30213</v>
      </c>
    </row>
    <row r="4134" s="1" customFormat="1" spans="1:15">
      <c r="A4134" s="1" t="s">
        <v>15</v>
      </c>
      <c r="B4134" s="1" t="s">
        <v>30214</v>
      </c>
      <c r="C4134" s="1" t="s">
        <v>17</v>
      </c>
      <c r="J4134" s="1" t="s">
        <v>30215</v>
      </c>
      <c r="K4134" s="1" t="s">
        <v>30216</v>
      </c>
      <c r="L4134" s="1" t="s">
        <v>30217</v>
      </c>
      <c r="M4134" s="1" t="s">
        <v>30218</v>
      </c>
      <c r="N4134" s="1" t="s">
        <v>30219</v>
      </c>
      <c r="O4134" s="1" t="s">
        <v>30220</v>
      </c>
    </row>
  </sheetData>
  <autoFilter xmlns:etc="http://www.wps.cn/officeDocument/2017/etCustomData" ref="A1:O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词根单词导入模板_20251227164509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2025-12-27T08:45:00Z</dcterms:created>
  <dcterms:modified xsi:type="dcterms:W3CDTF">2025-12-27T08:50:45Z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EB33275C8F714A8491C00B5E7507FEDA_12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